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62A6C22-DD12-4E48-9FB5-C2D9ACDE32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5" r:id="rId2"/>
    <sheet name="Active 3" sheetId="8" r:id="rId3"/>
    <sheet name="Active 4" sheetId="9" r:id="rId4"/>
    <sheet name="Graphs 4" sheetId="12" r:id="rId5"/>
    <sheet name="Q_Fit" sheetId="11" r:id="rId6"/>
    <sheet name="Sheet4" sheetId="10" r:id="rId7"/>
    <sheet name="Sheet1" sheetId="4" r:id="rId8"/>
    <sheet name="Sheet2" sheetId="6" r:id="rId9"/>
    <sheet name="Sheet3" sheetId="7" r:id="rId10"/>
  </sheets>
  <externalReferences>
    <externalReference r:id="rId11"/>
  </externalReferences>
  <definedNames>
    <definedName name="_tb1" localSheetId="0">[1]B!$C$337</definedName>
    <definedName name="_tb1" localSheetId="1">[1]B!$C$337</definedName>
    <definedName name="_tb1" localSheetId="2">[1]B!$C$337</definedName>
    <definedName name="_tb1" localSheetId="3">[1]B!$C$337</definedName>
    <definedName name="solver_adj" localSheetId="3" hidden="1">'Active 4'!$AA$2:$AA$6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'Active 4'!$AA$7</definedName>
    <definedName name="solver_pre" localSheetId="3" hidden="1">0.000001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2</definedName>
    <definedName name="solver_val" localSheetId="3" hidden="1">0</definedName>
  </definedNames>
  <calcPr calcId="181029"/>
</workbook>
</file>

<file path=xl/calcChain.xml><?xml version="1.0" encoding="utf-8"?>
<calcChain xmlns="http://schemas.openxmlformats.org/spreadsheetml/2006/main">
  <c r="E145" i="9" l="1"/>
  <c r="F145" i="9"/>
  <c r="Z4" i="9"/>
  <c r="Z5" i="9"/>
  <c r="Z6" i="9"/>
  <c r="E146" i="9"/>
  <c r="F146" i="9"/>
  <c r="G146" i="9"/>
  <c r="D16" i="11"/>
  <c r="D15" i="11"/>
  <c r="D13" i="11"/>
  <c r="D21" i="11"/>
  <c r="D22" i="11"/>
  <c r="D23" i="11"/>
  <c r="D24" i="11"/>
  <c r="D25" i="11"/>
  <c r="D26" i="11"/>
  <c r="D27" i="11"/>
  <c r="D28" i="11"/>
  <c r="F28" i="11"/>
  <c r="D29" i="11"/>
  <c r="D30" i="11"/>
  <c r="D31" i="11"/>
  <c r="D32" i="11"/>
  <c r="D33" i="11"/>
  <c r="D34" i="11"/>
  <c r="D35" i="11"/>
  <c r="D36" i="11"/>
  <c r="F36" i="11" s="1"/>
  <c r="H36" i="11" s="1"/>
  <c r="D37" i="11"/>
  <c r="D38" i="11"/>
  <c r="D39" i="11"/>
  <c r="D40" i="11"/>
  <c r="I40" i="11" s="1"/>
  <c r="J40" i="11" s="1"/>
  <c r="D41" i="11"/>
  <c r="D42" i="11"/>
  <c r="D43" i="11"/>
  <c r="D44" i="11"/>
  <c r="F44" i="11"/>
  <c r="H44" i="11" s="1"/>
  <c r="D45" i="11"/>
  <c r="D46" i="11"/>
  <c r="D47" i="11"/>
  <c r="F47" i="11" s="1"/>
  <c r="D48" i="11"/>
  <c r="D49" i="11"/>
  <c r="D50" i="11"/>
  <c r="D51" i="11"/>
  <c r="D12" i="11"/>
  <c r="D52" i="11"/>
  <c r="D53" i="11"/>
  <c r="D54" i="11"/>
  <c r="D55" i="11"/>
  <c r="D56" i="11"/>
  <c r="D57" i="11"/>
  <c r="D58" i="11"/>
  <c r="F58" i="11"/>
  <c r="G58" i="11"/>
  <c r="D59" i="11"/>
  <c r="G59" i="11"/>
  <c r="D60" i="11"/>
  <c r="D61" i="11"/>
  <c r="D62" i="11"/>
  <c r="D63" i="11"/>
  <c r="D64" i="11"/>
  <c r="D65" i="11"/>
  <c r="D66" i="11"/>
  <c r="F66" i="11"/>
  <c r="G66" i="11"/>
  <c r="D67" i="11"/>
  <c r="G67" i="11"/>
  <c r="D68" i="11"/>
  <c r="D69" i="11"/>
  <c r="D70" i="11"/>
  <c r="D71" i="11"/>
  <c r="D72" i="11"/>
  <c r="D73" i="11"/>
  <c r="D74" i="11"/>
  <c r="F74" i="11"/>
  <c r="G74" i="11"/>
  <c r="D75" i="11"/>
  <c r="G75" i="11"/>
  <c r="D76" i="11"/>
  <c r="D77" i="11"/>
  <c r="D78" i="11"/>
  <c r="D79" i="11"/>
  <c r="D80" i="11"/>
  <c r="D81" i="11"/>
  <c r="D82" i="11"/>
  <c r="F82" i="11"/>
  <c r="G82" i="11"/>
  <c r="D83" i="11"/>
  <c r="G83" i="11"/>
  <c r="D84" i="11"/>
  <c r="D85" i="11"/>
  <c r="D86" i="11"/>
  <c r="D87" i="11"/>
  <c r="D88" i="11"/>
  <c r="D89" i="11"/>
  <c r="D90" i="11"/>
  <c r="F90" i="11"/>
  <c r="G90" i="11"/>
  <c r="D91" i="11"/>
  <c r="G91" i="11"/>
  <c r="D92" i="11"/>
  <c r="D93" i="11"/>
  <c r="D94" i="11"/>
  <c r="D95" i="11"/>
  <c r="D96" i="11"/>
  <c r="D97" i="11"/>
  <c r="D98" i="11"/>
  <c r="F98" i="11"/>
  <c r="G98" i="11"/>
  <c r="D99" i="11"/>
  <c r="G99" i="11"/>
  <c r="D100" i="11"/>
  <c r="D101" i="11"/>
  <c r="D102" i="11"/>
  <c r="D103" i="11"/>
  <c r="D104" i="11"/>
  <c r="D105" i="11"/>
  <c r="D106" i="11"/>
  <c r="F106" i="11"/>
  <c r="G106" i="11"/>
  <c r="D107" i="11"/>
  <c r="G107" i="11"/>
  <c r="D108" i="11"/>
  <c r="D109" i="11"/>
  <c r="D110" i="11"/>
  <c r="D111" i="11"/>
  <c r="D112" i="11"/>
  <c r="D113" i="11"/>
  <c r="D114" i="11"/>
  <c r="F114" i="11"/>
  <c r="G114" i="11"/>
  <c r="D115" i="11"/>
  <c r="G115" i="11"/>
  <c r="D116" i="11"/>
  <c r="D117" i="11"/>
  <c r="D118" i="11"/>
  <c r="D119" i="11"/>
  <c r="D120" i="11"/>
  <c r="D121" i="11"/>
  <c r="D122" i="11"/>
  <c r="F122" i="11"/>
  <c r="G122" i="11"/>
  <c r="D123" i="11"/>
  <c r="G123" i="11"/>
  <c r="D124" i="11"/>
  <c r="D125" i="11"/>
  <c r="D126" i="11"/>
  <c r="D127" i="11"/>
  <c r="D128" i="11"/>
  <c r="D129" i="11"/>
  <c r="D130" i="11"/>
  <c r="F130" i="11"/>
  <c r="G130" i="11"/>
  <c r="D131" i="11"/>
  <c r="G131" i="11"/>
  <c r="D132" i="11"/>
  <c r="D133" i="11"/>
  <c r="D134" i="11"/>
  <c r="D135" i="11"/>
  <c r="D136" i="11"/>
  <c r="D137" i="11"/>
  <c r="D138" i="11"/>
  <c r="F138" i="11"/>
  <c r="G138" i="11"/>
  <c r="D139" i="11"/>
  <c r="G139" i="11"/>
  <c r="D140" i="11"/>
  <c r="D141" i="11"/>
  <c r="D142" i="11"/>
  <c r="D143" i="11"/>
  <c r="D144" i="11"/>
  <c r="D145" i="11"/>
  <c r="G16" i="11"/>
  <c r="G15" i="11"/>
  <c r="F21" i="11"/>
  <c r="G21" i="11" s="1"/>
  <c r="F22" i="11"/>
  <c r="G22" i="11" s="1"/>
  <c r="F24" i="11"/>
  <c r="F26" i="11"/>
  <c r="G26" i="11"/>
  <c r="F27" i="11"/>
  <c r="G27" i="11" s="1"/>
  <c r="F29" i="11"/>
  <c r="G29" i="11" s="1"/>
  <c r="F30" i="11"/>
  <c r="H30" i="11" s="1"/>
  <c r="F31" i="11"/>
  <c r="G31" i="11"/>
  <c r="F33" i="11"/>
  <c r="F34" i="11"/>
  <c r="F35" i="11"/>
  <c r="G35" i="11" s="1"/>
  <c r="F38" i="11"/>
  <c r="F39" i="11"/>
  <c r="F41" i="11"/>
  <c r="G41" i="11" s="1"/>
  <c r="F42" i="11"/>
  <c r="F43" i="11"/>
  <c r="F45" i="11"/>
  <c r="G45" i="11" s="1"/>
  <c r="F48" i="11"/>
  <c r="F49" i="11"/>
  <c r="G49" i="11" s="1"/>
  <c r="F50" i="11"/>
  <c r="G50" i="11" s="1"/>
  <c r="F51" i="11"/>
  <c r="F52" i="11"/>
  <c r="G52" i="11"/>
  <c r="F53" i="11"/>
  <c r="G53" i="11"/>
  <c r="F54" i="11"/>
  <c r="G54" i="11"/>
  <c r="F55" i="11"/>
  <c r="G55" i="11"/>
  <c r="F56" i="11"/>
  <c r="G56" i="11"/>
  <c r="F57" i="11"/>
  <c r="G57" i="11"/>
  <c r="F59" i="11"/>
  <c r="F60" i="11"/>
  <c r="G60" i="11"/>
  <c r="F61" i="11"/>
  <c r="G61" i="11"/>
  <c r="F62" i="11"/>
  <c r="G62" i="11"/>
  <c r="F63" i="11"/>
  <c r="G63" i="11"/>
  <c r="F64" i="11"/>
  <c r="G64" i="11"/>
  <c r="F65" i="11"/>
  <c r="G65" i="11"/>
  <c r="F67" i="11"/>
  <c r="F68" i="11"/>
  <c r="G68" i="11"/>
  <c r="F69" i="11"/>
  <c r="G69" i="11"/>
  <c r="F70" i="11"/>
  <c r="G70" i="11"/>
  <c r="F71" i="11"/>
  <c r="G71" i="11"/>
  <c r="F72" i="11"/>
  <c r="G72" i="11"/>
  <c r="F73" i="11"/>
  <c r="G73" i="11"/>
  <c r="F75" i="11"/>
  <c r="F76" i="11"/>
  <c r="G76" i="11"/>
  <c r="F77" i="11"/>
  <c r="G77" i="11"/>
  <c r="F78" i="11"/>
  <c r="G78" i="11"/>
  <c r="F79" i="11"/>
  <c r="G79" i="11"/>
  <c r="F80" i="11"/>
  <c r="G80" i="11"/>
  <c r="F81" i="11"/>
  <c r="G81" i="11"/>
  <c r="F83" i="11"/>
  <c r="F84" i="11"/>
  <c r="G84" i="11"/>
  <c r="F85" i="11"/>
  <c r="G85" i="11"/>
  <c r="F86" i="11"/>
  <c r="G86" i="11"/>
  <c r="F87" i="11"/>
  <c r="G87" i="11"/>
  <c r="F88" i="11"/>
  <c r="G88" i="11"/>
  <c r="F89" i="11"/>
  <c r="G89" i="11"/>
  <c r="F91" i="11"/>
  <c r="F92" i="11"/>
  <c r="G92" i="11"/>
  <c r="F93" i="11"/>
  <c r="G93" i="11"/>
  <c r="F94" i="11"/>
  <c r="G94" i="11"/>
  <c r="F95" i="11"/>
  <c r="G95" i="11"/>
  <c r="F96" i="11"/>
  <c r="G96" i="11"/>
  <c r="F97" i="11"/>
  <c r="G97" i="11"/>
  <c r="F99" i="11"/>
  <c r="F100" i="11"/>
  <c r="G100" i="11"/>
  <c r="F101" i="11"/>
  <c r="G101" i="11"/>
  <c r="F102" i="11"/>
  <c r="G102" i="11"/>
  <c r="F103" i="11"/>
  <c r="G103" i="11"/>
  <c r="F104" i="11"/>
  <c r="G104" i="11"/>
  <c r="F105" i="11"/>
  <c r="G105" i="11"/>
  <c r="F107" i="11"/>
  <c r="F108" i="11"/>
  <c r="G108" i="11"/>
  <c r="F109" i="11"/>
  <c r="G109" i="11"/>
  <c r="F110" i="11"/>
  <c r="G110" i="11"/>
  <c r="F111" i="11"/>
  <c r="G111" i="11"/>
  <c r="F112" i="11"/>
  <c r="G112" i="11"/>
  <c r="F113" i="11"/>
  <c r="G113" i="11"/>
  <c r="F115" i="11"/>
  <c r="F116" i="11"/>
  <c r="G116" i="11"/>
  <c r="F117" i="11"/>
  <c r="G117" i="11"/>
  <c r="F118" i="11"/>
  <c r="G118" i="11"/>
  <c r="F119" i="11"/>
  <c r="G119" i="11"/>
  <c r="F120" i="11"/>
  <c r="G120" i="11"/>
  <c r="F121" i="11"/>
  <c r="G121" i="11"/>
  <c r="F123" i="11"/>
  <c r="F124" i="11"/>
  <c r="G124" i="11"/>
  <c r="F125" i="11"/>
  <c r="G125" i="11"/>
  <c r="F126" i="11"/>
  <c r="G126" i="11"/>
  <c r="F127" i="11"/>
  <c r="G127" i="11"/>
  <c r="F128" i="11"/>
  <c r="G128" i="11"/>
  <c r="F129" i="11"/>
  <c r="G129" i="11"/>
  <c r="F131" i="11"/>
  <c r="F132" i="11"/>
  <c r="G132" i="11"/>
  <c r="F133" i="11"/>
  <c r="G133" i="11"/>
  <c r="F134" i="11"/>
  <c r="G134" i="11"/>
  <c r="F135" i="11"/>
  <c r="G135" i="11"/>
  <c r="F136" i="11"/>
  <c r="G136" i="11"/>
  <c r="F137" i="11"/>
  <c r="G137" i="11"/>
  <c r="F139" i="11"/>
  <c r="F140" i="11"/>
  <c r="G140" i="11"/>
  <c r="F141" i="11"/>
  <c r="G141" i="11"/>
  <c r="F142" i="11"/>
  <c r="G142" i="11"/>
  <c r="F143" i="11"/>
  <c r="G143" i="11"/>
  <c r="F144" i="11"/>
  <c r="G144" i="11"/>
  <c r="F145" i="11"/>
  <c r="G145" i="11"/>
  <c r="F16" i="11"/>
  <c r="F15" i="11"/>
  <c r="F13" i="11"/>
  <c r="D17" i="11"/>
  <c r="D146" i="11"/>
  <c r="F146" i="11"/>
  <c r="D147" i="11"/>
  <c r="F147" i="11"/>
  <c r="D148" i="11"/>
  <c r="F148" i="11"/>
  <c r="D149" i="11"/>
  <c r="F149" i="11"/>
  <c r="D150" i="11"/>
  <c r="F150" i="11"/>
  <c r="D151" i="11"/>
  <c r="F151" i="11"/>
  <c r="D152" i="11"/>
  <c r="F152" i="11"/>
  <c r="D153" i="11"/>
  <c r="F153" i="11"/>
  <c r="D154" i="11"/>
  <c r="F154" i="11"/>
  <c r="D155" i="11"/>
  <c r="F155" i="11"/>
  <c r="D156" i="11"/>
  <c r="F156" i="11"/>
  <c r="D157" i="11"/>
  <c r="F157" i="11"/>
  <c r="D158" i="11"/>
  <c r="F158" i="11"/>
  <c r="D159" i="11"/>
  <c r="F159" i="11"/>
  <c r="D160" i="11"/>
  <c r="F160" i="11"/>
  <c r="D161" i="11"/>
  <c r="F161" i="11"/>
  <c r="D162" i="11"/>
  <c r="F162" i="11"/>
  <c r="D163" i="11"/>
  <c r="F163" i="11"/>
  <c r="D164" i="11"/>
  <c r="F164" i="11"/>
  <c r="D165" i="11"/>
  <c r="F165" i="11"/>
  <c r="D166" i="11"/>
  <c r="F166" i="11"/>
  <c r="D167" i="11"/>
  <c r="F167" i="11"/>
  <c r="D168" i="11"/>
  <c r="F168" i="11"/>
  <c r="D169" i="11"/>
  <c r="F169" i="11"/>
  <c r="D170" i="11"/>
  <c r="F170" i="11"/>
  <c r="D171" i="11"/>
  <c r="F171" i="11"/>
  <c r="D172" i="11"/>
  <c r="F172" i="11"/>
  <c r="D173" i="11"/>
  <c r="F173" i="11"/>
  <c r="D174" i="11"/>
  <c r="F174" i="11"/>
  <c r="D175" i="11"/>
  <c r="F175" i="11"/>
  <c r="D176" i="11"/>
  <c r="F176" i="11"/>
  <c r="D177" i="11"/>
  <c r="F177" i="11"/>
  <c r="D178" i="11"/>
  <c r="F178" i="11"/>
  <c r="D179" i="11"/>
  <c r="F179" i="11"/>
  <c r="D180" i="11"/>
  <c r="F180" i="11"/>
  <c r="D181" i="11"/>
  <c r="F181" i="11"/>
  <c r="D182" i="11"/>
  <c r="F182" i="11"/>
  <c r="D183" i="11"/>
  <c r="F183" i="11"/>
  <c r="D184" i="11"/>
  <c r="F184" i="11"/>
  <c r="D185" i="11"/>
  <c r="F185" i="11"/>
  <c r="D186" i="11"/>
  <c r="F186" i="11"/>
  <c r="D187" i="11"/>
  <c r="F187" i="11"/>
  <c r="D188" i="11"/>
  <c r="F188" i="11"/>
  <c r="D189" i="11"/>
  <c r="F189" i="11"/>
  <c r="D190" i="11"/>
  <c r="F190" i="11"/>
  <c r="D191" i="11"/>
  <c r="F191" i="11"/>
  <c r="D192" i="11"/>
  <c r="F192" i="11"/>
  <c r="D193" i="11"/>
  <c r="F193" i="11"/>
  <c r="D194" i="11"/>
  <c r="F194" i="11"/>
  <c r="D195" i="11"/>
  <c r="F195" i="11"/>
  <c r="D196" i="11"/>
  <c r="F196" i="11"/>
  <c r="D197" i="11"/>
  <c r="F197" i="11"/>
  <c r="D198" i="11"/>
  <c r="F198" i="11"/>
  <c r="D199" i="11"/>
  <c r="F199" i="11"/>
  <c r="D200" i="11"/>
  <c r="F200" i="11"/>
  <c r="D201" i="11"/>
  <c r="F201" i="11"/>
  <c r="D202" i="11"/>
  <c r="F202" i="11"/>
  <c r="D203" i="11"/>
  <c r="F203" i="11"/>
  <c r="D204" i="11"/>
  <c r="F204" i="11"/>
  <c r="D205" i="11"/>
  <c r="F205" i="11"/>
  <c r="D206" i="11"/>
  <c r="F206" i="11"/>
  <c r="D207" i="11"/>
  <c r="F207" i="11"/>
  <c r="D208" i="11"/>
  <c r="F208" i="11"/>
  <c r="D209" i="11"/>
  <c r="F209" i="11"/>
  <c r="D210" i="11"/>
  <c r="F210" i="11"/>
  <c r="D211" i="11"/>
  <c r="F211" i="11"/>
  <c r="D212" i="11"/>
  <c r="F212" i="11"/>
  <c r="D213" i="11"/>
  <c r="F213" i="11"/>
  <c r="D214" i="11"/>
  <c r="F214" i="11"/>
  <c r="D215" i="11"/>
  <c r="F215" i="11"/>
  <c r="D216" i="11"/>
  <c r="F216" i="11"/>
  <c r="D217" i="11"/>
  <c r="F217" i="11"/>
  <c r="D218" i="11"/>
  <c r="F218" i="11"/>
  <c r="D219" i="11"/>
  <c r="F219" i="11"/>
  <c r="D220" i="11"/>
  <c r="F220" i="11"/>
  <c r="D221" i="11"/>
  <c r="F221" i="11"/>
  <c r="D222" i="11"/>
  <c r="F222" i="11"/>
  <c r="D223" i="11"/>
  <c r="F223" i="11"/>
  <c r="D224" i="11"/>
  <c r="F224" i="11"/>
  <c r="D225" i="11"/>
  <c r="F225" i="11"/>
  <c r="D226" i="11"/>
  <c r="F226" i="11"/>
  <c r="D227" i="11"/>
  <c r="F227" i="11"/>
  <c r="D228" i="11"/>
  <c r="F228" i="11"/>
  <c r="D229" i="11"/>
  <c r="F229" i="11"/>
  <c r="D230" i="11"/>
  <c r="F230" i="11"/>
  <c r="D231" i="11"/>
  <c r="F231" i="11"/>
  <c r="D232" i="11"/>
  <c r="F232" i="11"/>
  <c r="D233" i="11"/>
  <c r="F233" i="11"/>
  <c r="D234" i="11"/>
  <c r="F234" i="11"/>
  <c r="D235" i="11"/>
  <c r="F235" i="11"/>
  <c r="D236" i="11"/>
  <c r="F236" i="11"/>
  <c r="D237" i="11"/>
  <c r="F237" i="11"/>
  <c r="D238" i="11"/>
  <c r="F238" i="11"/>
  <c r="D239" i="11"/>
  <c r="F239" i="11"/>
  <c r="D240" i="11"/>
  <c r="F240" i="11"/>
  <c r="D241" i="11"/>
  <c r="F241" i="11"/>
  <c r="D242" i="11"/>
  <c r="F242" i="11"/>
  <c r="D243" i="11"/>
  <c r="F243" i="11"/>
  <c r="D244" i="11"/>
  <c r="F244" i="11"/>
  <c r="D245" i="11"/>
  <c r="F245" i="11"/>
  <c r="D246" i="11"/>
  <c r="F246" i="11"/>
  <c r="D247" i="11"/>
  <c r="F247" i="11"/>
  <c r="D248" i="11"/>
  <c r="F248" i="11"/>
  <c r="D249" i="11"/>
  <c r="F249" i="11"/>
  <c r="D250" i="11"/>
  <c r="F250" i="11"/>
  <c r="D251" i="11"/>
  <c r="F251" i="11"/>
  <c r="D252" i="11"/>
  <c r="F252" i="11"/>
  <c r="D253" i="11"/>
  <c r="F253" i="11"/>
  <c r="D254" i="11"/>
  <c r="F254" i="11"/>
  <c r="D255" i="11"/>
  <c r="F255" i="11"/>
  <c r="D256" i="11"/>
  <c r="F256" i="11"/>
  <c r="D257" i="11"/>
  <c r="F257" i="11"/>
  <c r="D258" i="11"/>
  <c r="F258" i="11"/>
  <c r="D259" i="11"/>
  <c r="F259" i="11"/>
  <c r="D260" i="11"/>
  <c r="F260" i="11"/>
  <c r="D261" i="11"/>
  <c r="F261" i="11"/>
  <c r="D262" i="11"/>
  <c r="F262" i="11"/>
  <c r="D263" i="11"/>
  <c r="F263" i="11"/>
  <c r="D264" i="11"/>
  <c r="F264" i="11"/>
  <c r="D265" i="11"/>
  <c r="F265" i="11"/>
  <c r="D266" i="11"/>
  <c r="F266" i="11"/>
  <c r="D267" i="11"/>
  <c r="F267" i="11"/>
  <c r="D268" i="11"/>
  <c r="F268" i="11"/>
  <c r="D269" i="11"/>
  <c r="F269" i="11"/>
  <c r="D270" i="11"/>
  <c r="F270" i="11"/>
  <c r="D271" i="11"/>
  <c r="F271" i="11"/>
  <c r="D272" i="11"/>
  <c r="F272" i="11"/>
  <c r="D273" i="11"/>
  <c r="F273" i="11"/>
  <c r="D274" i="11"/>
  <c r="F274" i="11"/>
  <c r="D275" i="11"/>
  <c r="F275" i="11"/>
  <c r="D276" i="11"/>
  <c r="F276" i="11"/>
  <c r="D277" i="11"/>
  <c r="F277" i="11"/>
  <c r="D278" i="11"/>
  <c r="F278" i="11"/>
  <c r="D279" i="11"/>
  <c r="F279" i="11"/>
  <c r="D280" i="11"/>
  <c r="F280" i="11"/>
  <c r="D281" i="11"/>
  <c r="F281" i="11"/>
  <c r="D282" i="11"/>
  <c r="F282" i="11"/>
  <c r="D283" i="11"/>
  <c r="F283" i="11"/>
  <c r="D284" i="11"/>
  <c r="F284" i="11"/>
  <c r="D285" i="11"/>
  <c r="F285" i="11"/>
  <c r="D286" i="11"/>
  <c r="F286" i="11"/>
  <c r="D287" i="11"/>
  <c r="F287" i="11"/>
  <c r="D288" i="11"/>
  <c r="F288" i="11"/>
  <c r="D289" i="11"/>
  <c r="F289" i="11"/>
  <c r="D290" i="11"/>
  <c r="F290" i="11"/>
  <c r="D291" i="11"/>
  <c r="F291" i="11"/>
  <c r="D292" i="11"/>
  <c r="F292" i="11"/>
  <c r="D293" i="11"/>
  <c r="F293" i="11"/>
  <c r="D294" i="11"/>
  <c r="F294" i="11"/>
  <c r="D295" i="11"/>
  <c r="F295" i="11"/>
  <c r="D296" i="11"/>
  <c r="F296" i="11"/>
  <c r="D297" i="11"/>
  <c r="F297" i="11"/>
  <c r="D298" i="11"/>
  <c r="F298" i="11"/>
  <c r="D299" i="11"/>
  <c r="F299" i="11"/>
  <c r="D300" i="11"/>
  <c r="F300" i="11"/>
  <c r="D301" i="11"/>
  <c r="F301" i="11"/>
  <c r="D302" i="11"/>
  <c r="F302" i="11"/>
  <c r="D303" i="11"/>
  <c r="F303" i="11"/>
  <c r="D304" i="11"/>
  <c r="F304" i="11"/>
  <c r="D305" i="11"/>
  <c r="F305" i="11"/>
  <c r="D306" i="11"/>
  <c r="F306" i="11"/>
  <c r="D307" i="11"/>
  <c r="F307" i="11"/>
  <c r="D308" i="11"/>
  <c r="F308" i="11"/>
  <c r="D309" i="11"/>
  <c r="F309" i="11"/>
  <c r="D310" i="11"/>
  <c r="F310" i="11"/>
  <c r="D311" i="11"/>
  <c r="F311" i="11"/>
  <c r="D312" i="11"/>
  <c r="F312" i="11"/>
  <c r="D313" i="11"/>
  <c r="F313" i="11"/>
  <c r="D314" i="11"/>
  <c r="F314" i="11"/>
  <c r="D315" i="11"/>
  <c r="F315" i="11"/>
  <c r="D316" i="11"/>
  <c r="F316" i="11"/>
  <c r="D317" i="11"/>
  <c r="F317" i="11"/>
  <c r="D318" i="11"/>
  <c r="F318" i="11"/>
  <c r="D319" i="11"/>
  <c r="F319" i="11"/>
  <c r="D320" i="11"/>
  <c r="F320" i="11"/>
  <c r="D321" i="11"/>
  <c r="F321" i="11"/>
  <c r="D322" i="11"/>
  <c r="F322" i="11"/>
  <c r="D323" i="11"/>
  <c r="F323" i="11"/>
  <c r="D324" i="11"/>
  <c r="F324" i="11"/>
  <c r="D325" i="11"/>
  <c r="F325" i="11"/>
  <c r="D326" i="11"/>
  <c r="F326" i="11"/>
  <c r="D327" i="11"/>
  <c r="F327" i="11"/>
  <c r="D328" i="11"/>
  <c r="F328" i="11"/>
  <c r="D329" i="11"/>
  <c r="F329" i="11"/>
  <c r="D330" i="11"/>
  <c r="F330" i="11"/>
  <c r="D331" i="11"/>
  <c r="F331" i="11"/>
  <c r="D332" i="11"/>
  <c r="F332" i="11"/>
  <c r="D333" i="11"/>
  <c r="F333" i="11"/>
  <c r="D334" i="11"/>
  <c r="F334" i="11"/>
  <c r="D335" i="11"/>
  <c r="F335" i="11"/>
  <c r="D336" i="11"/>
  <c r="F336" i="11"/>
  <c r="D337" i="11"/>
  <c r="F337" i="11"/>
  <c r="D338" i="11"/>
  <c r="F338" i="11"/>
  <c r="D339" i="11"/>
  <c r="F339" i="11"/>
  <c r="D340" i="11"/>
  <c r="F340" i="11"/>
  <c r="O16" i="11"/>
  <c r="O15" i="11"/>
  <c r="O13" i="11"/>
  <c r="E16" i="11"/>
  <c r="E15" i="11"/>
  <c r="E21" i="11"/>
  <c r="E22" i="11"/>
  <c r="I22" i="11" s="1"/>
  <c r="J22" i="11" s="1"/>
  <c r="E23" i="11"/>
  <c r="I23" i="11" s="1"/>
  <c r="J23" i="11" s="1"/>
  <c r="E24" i="11"/>
  <c r="I24" i="11" s="1"/>
  <c r="J24" i="11" s="1"/>
  <c r="E25" i="11"/>
  <c r="E26" i="11"/>
  <c r="I26" i="11" s="1"/>
  <c r="J26" i="11" s="1"/>
  <c r="E27" i="11"/>
  <c r="I27" i="11" s="1"/>
  <c r="J27" i="11" s="1"/>
  <c r="E28" i="11"/>
  <c r="E29" i="11"/>
  <c r="E30" i="11"/>
  <c r="I30" i="11" s="1"/>
  <c r="J30" i="11" s="1"/>
  <c r="E31" i="11"/>
  <c r="I31" i="11" s="1"/>
  <c r="J31" i="11" s="1"/>
  <c r="E32" i="11"/>
  <c r="E33" i="11"/>
  <c r="E34" i="11"/>
  <c r="I34" i="11" s="1"/>
  <c r="J34" i="11" s="1"/>
  <c r="E35" i="11"/>
  <c r="I35" i="11"/>
  <c r="J35" i="11" s="1"/>
  <c r="E36" i="11"/>
  <c r="E37" i="11"/>
  <c r="I37" i="11" s="1"/>
  <c r="J37" i="11" s="1"/>
  <c r="E38" i="11"/>
  <c r="I38" i="11" s="1"/>
  <c r="J38" i="11" s="1"/>
  <c r="E39" i="11"/>
  <c r="I39" i="11" s="1"/>
  <c r="J39" i="11" s="1"/>
  <c r="E40" i="11"/>
  <c r="E41" i="11"/>
  <c r="E42" i="11"/>
  <c r="I42" i="11" s="1"/>
  <c r="J42" i="11" s="1"/>
  <c r="E43" i="11"/>
  <c r="I43" i="11" s="1"/>
  <c r="J43" i="11" s="1"/>
  <c r="E44" i="11"/>
  <c r="I44" i="11" s="1"/>
  <c r="J44" i="11" s="1"/>
  <c r="E45" i="11"/>
  <c r="E46" i="11"/>
  <c r="I46" i="11" s="1"/>
  <c r="J46" i="11" s="1"/>
  <c r="E47" i="11"/>
  <c r="I47" i="11" s="1"/>
  <c r="J47" i="11" s="1"/>
  <c r="E48" i="11"/>
  <c r="E49" i="11"/>
  <c r="I49" i="11" s="1"/>
  <c r="J49" i="11" s="1"/>
  <c r="E50" i="11"/>
  <c r="I50" i="11"/>
  <c r="E51" i="11"/>
  <c r="I51" i="11" s="1"/>
  <c r="J51" i="11" s="1"/>
  <c r="E52" i="11"/>
  <c r="E53" i="11"/>
  <c r="I53" i="11"/>
  <c r="E54" i="11"/>
  <c r="E55" i="11"/>
  <c r="E56" i="11"/>
  <c r="E57" i="11"/>
  <c r="I57" i="11"/>
  <c r="J57" i="11"/>
  <c r="E58" i="11"/>
  <c r="I58" i="11"/>
  <c r="E59" i="11"/>
  <c r="E60" i="11"/>
  <c r="E61" i="11"/>
  <c r="I61" i="11"/>
  <c r="J61" i="11"/>
  <c r="E62" i="11"/>
  <c r="E63" i="11"/>
  <c r="E64" i="11"/>
  <c r="E65" i="11"/>
  <c r="I65" i="11"/>
  <c r="E66" i="11"/>
  <c r="I66" i="11"/>
  <c r="E67" i="11"/>
  <c r="E68" i="11"/>
  <c r="E69" i="11"/>
  <c r="I69" i="11"/>
  <c r="E70" i="11"/>
  <c r="E71" i="11"/>
  <c r="E72" i="11"/>
  <c r="E73" i="11"/>
  <c r="I73" i="11"/>
  <c r="J73" i="11"/>
  <c r="E74" i="11"/>
  <c r="I74" i="11"/>
  <c r="E75" i="11"/>
  <c r="E76" i="11"/>
  <c r="E77" i="11"/>
  <c r="I77" i="11"/>
  <c r="J77" i="11"/>
  <c r="E78" i="11"/>
  <c r="E79" i="11"/>
  <c r="E80" i="11"/>
  <c r="E81" i="11"/>
  <c r="I81" i="11"/>
  <c r="E82" i="11"/>
  <c r="I82" i="11"/>
  <c r="E83" i="11"/>
  <c r="E84" i="11"/>
  <c r="E85" i="11"/>
  <c r="I85" i="11"/>
  <c r="E86" i="11"/>
  <c r="E87" i="11"/>
  <c r="E88" i="11"/>
  <c r="E89" i="11"/>
  <c r="I89" i="11"/>
  <c r="J89" i="11"/>
  <c r="E90" i="11"/>
  <c r="I90" i="11"/>
  <c r="E91" i="11"/>
  <c r="E92" i="11"/>
  <c r="E93" i="11"/>
  <c r="I93" i="11"/>
  <c r="J93" i="11"/>
  <c r="E94" i="11"/>
  <c r="E95" i="11"/>
  <c r="E96" i="11"/>
  <c r="E97" i="11"/>
  <c r="I97" i="11"/>
  <c r="E98" i="11"/>
  <c r="I98" i="11"/>
  <c r="E99" i="11"/>
  <c r="E100" i="11"/>
  <c r="E101" i="11"/>
  <c r="I101" i="11"/>
  <c r="E102" i="11"/>
  <c r="E103" i="11"/>
  <c r="E104" i="11"/>
  <c r="E105" i="11"/>
  <c r="I105" i="11"/>
  <c r="J105" i="11"/>
  <c r="E106" i="11"/>
  <c r="I106" i="11"/>
  <c r="E107" i="11"/>
  <c r="E108" i="11"/>
  <c r="I108" i="11"/>
  <c r="J108" i="11"/>
  <c r="E109" i="11"/>
  <c r="I109" i="11"/>
  <c r="J109" i="11"/>
  <c r="E110" i="11"/>
  <c r="E111" i="11"/>
  <c r="E112" i="11"/>
  <c r="E113" i="11"/>
  <c r="I113" i="11"/>
  <c r="E114" i="11"/>
  <c r="I114" i="11"/>
  <c r="E115" i="11"/>
  <c r="E116" i="11"/>
  <c r="I116" i="11"/>
  <c r="J116" i="11"/>
  <c r="E117" i="11"/>
  <c r="I117" i="11"/>
  <c r="E118" i="11"/>
  <c r="E119" i="11"/>
  <c r="E120" i="11"/>
  <c r="I120" i="11"/>
  <c r="J120" i="11"/>
  <c r="E121" i="11"/>
  <c r="I121" i="11"/>
  <c r="J121" i="11"/>
  <c r="E122" i="11"/>
  <c r="I122" i="11"/>
  <c r="E123" i="11"/>
  <c r="E124" i="11"/>
  <c r="E125" i="11"/>
  <c r="I125" i="11"/>
  <c r="J125" i="11"/>
  <c r="E126" i="11"/>
  <c r="E127" i="11"/>
  <c r="E128" i="11"/>
  <c r="E129" i="11"/>
  <c r="I129" i="11"/>
  <c r="E130" i="11"/>
  <c r="I130" i="11"/>
  <c r="E131" i="11"/>
  <c r="E132" i="11"/>
  <c r="E133" i="11"/>
  <c r="I133" i="11"/>
  <c r="J133" i="11"/>
  <c r="E134" i="11"/>
  <c r="E135" i="11"/>
  <c r="E136" i="11"/>
  <c r="E137" i="11"/>
  <c r="I137" i="11"/>
  <c r="J137" i="11"/>
  <c r="E138" i="11"/>
  <c r="I138" i="11"/>
  <c r="E139" i="11"/>
  <c r="E140" i="11"/>
  <c r="I140" i="11"/>
  <c r="J140" i="11"/>
  <c r="E141" i="11"/>
  <c r="E142" i="11"/>
  <c r="E143" i="11"/>
  <c r="E144" i="11"/>
  <c r="I144" i="11"/>
  <c r="J144" i="11"/>
  <c r="E145" i="11"/>
  <c r="I145" i="11"/>
  <c r="H16" i="11"/>
  <c r="H15" i="11"/>
  <c r="H13" i="11"/>
  <c r="H21" i="11"/>
  <c r="H26" i="11"/>
  <c r="H27" i="11"/>
  <c r="H28" i="11"/>
  <c r="H29" i="11"/>
  <c r="H31" i="11"/>
  <c r="H35" i="11"/>
  <c r="H39" i="11"/>
  <c r="H41" i="11"/>
  <c r="H45" i="11"/>
  <c r="H49" i="11"/>
  <c r="H50" i="11"/>
  <c r="H12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I16" i="11"/>
  <c r="I15" i="11"/>
  <c r="I13" i="11"/>
  <c r="I21" i="11"/>
  <c r="I28" i="11"/>
  <c r="J28" i="11"/>
  <c r="I29" i="11"/>
  <c r="J29" i="11" s="1"/>
  <c r="I33" i="11"/>
  <c r="I36" i="11"/>
  <c r="J36" i="11" s="1"/>
  <c r="I41" i="11"/>
  <c r="J41" i="11"/>
  <c r="I45" i="11"/>
  <c r="J45" i="11" s="1"/>
  <c r="I48" i="11"/>
  <c r="J48" i="11" s="1"/>
  <c r="I52" i="11"/>
  <c r="I54" i="11"/>
  <c r="I55" i="11"/>
  <c r="J55" i="11"/>
  <c r="I56" i="11"/>
  <c r="I59" i="11"/>
  <c r="J59" i="11"/>
  <c r="I60" i="11"/>
  <c r="I62" i="11"/>
  <c r="I63" i="11"/>
  <c r="J63" i="11"/>
  <c r="I64" i="11"/>
  <c r="I67" i="11"/>
  <c r="J67" i="11"/>
  <c r="I68" i="11"/>
  <c r="J68" i="11"/>
  <c r="I70" i="11"/>
  <c r="I71" i="11"/>
  <c r="J71" i="11"/>
  <c r="I72" i="11"/>
  <c r="J72" i="11"/>
  <c r="I75" i="11"/>
  <c r="J75" i="11"/>
  <c r="I76" i="11"/>
  <c r="I78" i="11"/>
  <c r="I79" i="11"/>
  <c r="J79" i="11"/>
  <c r="I80" i="11"/>
  <c r="J80" i="11"/>
  <c r="I83" i="11"/>
  <c r="J83" i="11"/>
  <c r="I84" i="11"/>
  <c r="I86" i="11"/>
  <c r="I87" i="11"/>
  <c r="J87" i="11"/>
  <c r="I88" i="11"/>
  <c r="J88" i="11"/>
  <c r="I91" i="11"/>
  <c r="J91" i="11"/>
  <c r="I92" i="11"/>
  <c r="I94" i="11"/>
  <c r="I95" i="11"/>
  <c r="J95" i="11"/>
  <c r="I96" i="11"/>
  <c r="I99" i="11"/>
  <c r="J99" i="11"/>
  <c r="I100" i="11"/>
  <c r="J100" i="11"/>
  <c r="I102" i="11"/>
  <c r="I103" i="11"/>
  <c r="J103" i="11"/>
  <c r="I104" i="11"/>
  <c r="J104" i="11"/>
  <c r="I107" i="11"/>
  <c r="J107" i="11"/>
  <c r="I110" i="11"/>
  <c r="I111" i="11"/>
  <c r="J111" i="11"/>
  <c r="I112" i="11"/>
  <c r="J112" i="11"/>
  <c r="I115" i="11"/>
  <c r="J115" i="11"/>
  <c r="I118" i="11"/>
  <c r="I119" i="11"/>
  <c r="J119" i="11"/>
  <c r="I123" i="11"/>
  <c r="J123" i="11"/>
  <c r="I124" i="11"/>
  <c r="I126" i="11"/>
  <c r="I127" i="11"/>
  <c r="J127" i="11"/>
  <c r="I128" i="11"/>
  <c r="I131" i="11"/>
  <c r="J131" i="11"/>
  <c r="I132" i="11"/>
  <c r="J132" i="11"/>
  <c r="I134" i="11"/>
  <c r="I135" i="11"/>
  <c r="J135" i="11"/>
  <c r="I136" i="11"/>
  <c r="J136" i="11"/>
  <c r="I139" i="11"/>
  <c r="J139" i="11"/>
  <c r="I141" i="11"/>
  <c r="J141" i="11"/>
  <c r="I142" i="11"/>
  <c r="I143" i="11"/>
  <c r="J143" i="11"/>
  <c r="J16" i="11"/>
  <c r="J15" i="11"/>
  <c r="J21" i="11"/>
  <c r="J33" i="11"/>
  <c r="J50" i="11"/>
  <c r="J52" i="11"/>
  <c r="J53" i="11"/>
  <c r="J54" i="11"/>
  <c r="J56" i="11"/>
  <c r="J58" i="11"/>
  <c r="J60" i="11"/>
  <c r="J62" i="11"/>
  <c r="J64" i="11"/>
  <c r="J65" i="11"/>
  <c r="J66" i="11"/>
  <c r="J69" i="11"/>
  <c r="J70" i="11"/>
  <c r="J74" i="11"/>
  <c r="J76" i="11"/>
  <c r="J78" i="11"/>
  <c r="J81" i="11"/>
  <c r="J82" i="11"/>
  <c r="J84" i="11"/>
  <c r="J85" i="11"/>
  <c r="J86" i="11"/>
  <c r="J90" i="11"/>
  <c r="J92" i="11"/>
  <c r="J94" i="11"/>
  <c r="J96" i="11"/>
  <c r="J97" i="11"/>
  <c r="J98" i="11"/>
  <c r="J101" i="11"/>
  <c r="J102" i="11"/>
  <c r="J106" i="11"/>
  <c r="J110" i="11"/>
  <c r="J113" i="11"/>
  <c r="J114" i="11"/>
  <c r="J117" i="11"/>
  <c r="J118" i="11"/>
  <c r="J122" i="11"/>
  <c r="J124" i="11"/>
  <c r="J126" i="11"/>
  <c r="J128" i="11"/>
  <c r="J129" i="11"/>
  <c r="J130" i="11"/>
  <c r="J134" i="11"/>
  <c r="J138" i="11"/>
  <c r="J142" i="11"/>
  <c r="J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I295" i="11"/>
  <c r="J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I311" i="11"/>
  <c r="E312" i="11"/>
  <c r="E313" i="11"/>
  <c r="E314" i="11"/>
  <c r="E315" i="11"/>
  <c r="I315" i="11"/>
  <c r="E316" i="11"/>
  <c r="E317" i="11"/>
  <c r="E318" i="11"/>
  <c r="E319" i="11"/>
  <c r="E320" i="11"/>
  <c r="E321" i="11"/>
  <c r="E322" i="11"/>
  <c r="E323" i="11"/>
  <c r="I323" i="11"/>
  <c r="E324" i="11"/>
  <c r="E325" i="11"/>
  <c r="E326" i="11"/>
  <c r="E327" i="11"/>
  <c r="E328" i="11"/>
  <c r="E329" i="11"/>
  <c r="E330" i="11"/>
  <c r="E331" i="11"/>
  <c r="I331" i="11"/>
  <c r="J331" i="11"/>
  <c r="E332" i="11"/>
  <c r="E333" i="11"/>
  <c r="E334" i="11"/>
  <c r="E335" i="11"/>
  <c r="E336" i="11"/>
  <c r="E337" i="11"/>
  <c r="E338" i="11"/>
  <c r="E339" i="11"/>
  <c r="I339" i="11"/>
  <c r="E340" i="11"/>
  <c r="L16" i="11"/>
  <c r="L15" i="11"/>
  <c r="L13" i="11"/>
  <c r="L12" i="11"/>
  <c r="G6" i="11"/>
  <c r="B10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33" i="11"/>
  <c r="H334" i="11"/>
  <c r="H335" i="11"/>
  <c r="H336" i="11"/>
  <c r="H337" i="11"/>
  <c r="H338" i="11"/>
  <c r="H339" i="11"/>
  <c r="H340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I146" i="11"/>
  <c r="I147" i="11"/>
  <c r="J147" i="11"/>
  <c r="I148" i="11"/>
  <c r="J148" i="11"/>
  <c r="I149" i="11"/>
  <c r="J149" i="11"/>
  <c r="I150" i="11"/>
  <c r="I151" i="11"/>
  <c r="I152" i="11"/>
  <c r="J152" i="11"/>
  <c r="I153" i="11"/>
  <c r="J153" i="11"/>
  <c r="I154" i="11"/>
  <c r="I155" i="11"/>
  <c r="J155" i="11"/>
  <c r="I156" i="11"/>
  <c r="J156" i="11"/>
  <c r="I157" i="11"/>
  <c r="J157" i="11"/>
  <c r="I158" i="11"/>
  <c r="I159" i="11"/>
  <c r="I160" i="11"/>
  <c r="J160" i="11"/>
  <c r="I161" i="11"/>
  <c r="J161" i="11"/>
  <c r="I162" i="11"/>
  <c r="I163" i="11"/>
  <c r="I164" i="11"/>
  <c r="I165" i="11"/>
  <c r="J165" i="11"/>
  <c r="I166" i="11"/>
  <c r="I167" i="11"/>
  <c r="I168" i="11"/>
  <c r="I169" i="11"/>
  <c r="J169" i="11"/>
  <c r="I170" i="11"/>
  <c r="I171" i="11"/>
  <c r="I172" i="11"/>
  <c r="I173" i="11"/>
  <c r="J173" i="11"/>
  <c r="I174" i="11"/>
  <c r="I175" i="11"/>
  <c r="I176" i="11"/>
  <c r="J176" i="11"/>
  <c r="I177" i="11"/>
  <c r="J177" i="11"/>
  <c r="I178" i="11"/>
  <c r="I179" i="11"/>
  <c r="I180" i="11"/>
  <c r="I181" i="11"/>
  <c r="J181" i="11"/>
  <c r="I182" i="11"/>
  <c r="I183" i="11"/>
  <c r="I184" i="11"/>
  <c r="I185" i="11"/>
  <c r="J185" i="11"/>
  <c r="I186" i="11"/>
  <c r="I187" i="11"/>
  <c r="I188" i="11"/>
  <c r="J188" i="11"/>
  <c r="I189" i="11"/>
  <c r="J189" i="11"/>
  <c r="I190" i="11"/>
  <c r="I191" i="11"/>
  <c r="I192" i="11"/>
  <c r="J192" i="11"/>
  <c r="I193" i="11"/>
  <c r="J193" i="11"/>
  <c r="I194" i="11"/>
  <c r="I195" i="11"/>
  <c r="I196" i="11"/>
  <c r="I197" i="11"/>
  <c r="J197" i="11"/>
  <c r="I198" i="11"/>
  <c r="I199" i="11"/>
  <c r="I200" i="11"/>
  <c r="I201" i="11"/>
  <c r="J201" i="11"/>
  <c r="I202" i="11"/>
  <c r="I203" i="11"/>
  <c r="I204" i="11"/>
  <c r="I205" i="11"/>
  <c r="J205" i="11"/>
  <c r="I206" i="11"/>
  <c r="I207" i="11"/>
  <c r="I208" i="11"/>
  <c r="J208" i="11"/>
  <c r="I209" i="11"/>
  <c r="J209" i="11"/>
  <c r="I210" i="11"/>
  <c r="I211" i="11"/>
  <c r="I212" i="11"/>
  <c r="J212" i="11"/>
  <c r="I213" i="11"/>
  <c r="J213" i="11"/>
  <c r="I214" i="11"/>
  <c r="I215" i="11"/>
  <c r="I216" i="11"/>
  <c r="I217" i="11"/>
  <c r="J217" i="11"/>
  <c r="I218" i="11"/>
  <c r="I219" i="11"/>
  <c r="I220" i="11"/>
  <c r="J220" i="11"/>
  <c r="I221" i="11"/>
  <c r="J221" i="11"/>
  <c r="I222" i="11"/>
  <c r="I223" i="11"/>
  <c r="I224" i="11"/>
  <c r="J224" i="11"/>
  <c r="I225" i="11"/>
  <c r="J225" i="11"/>
  <c r="I226" i="11"/>
  <c r="I227" i="11"/>
  <c r="I228" i="11"/>
  <c r="I229" i="11"/>
  <c r="J229" i="11"/>
  <c r="I230" i="11"/>
  <c r="I231" i="11"/>
  <c r="I232" i="11"/>
  <c r="I233" i="11"/>
  <c r="J233" i="11"/>
  <c r="I234" i="11"/>
  <c r="I235" i="11"/>
  <c r="I236" i="11"/>
  <c r="I237" i="11"/>
  <c r="J237" i="11"/>
  <c r="I238" i="11"/>
  <c r="I239" i="11"/>
  <c r="I240" i="11"/>
  <c r="J240" i="11"/>
  <c r="I241" i="11"/>
  <c r="J241" i="11"/>
  <c r="I242" i="11"/>
  <c r="I243" i="11"/>
  <c r="I244" i="11"/>
  <c r="J244" i="11"/>
  <c r="I245" i="11"/>
  <c r="J245" i="11"/>
  <c r="I246" i="11"/>
  <c r="I247" i="11"/>
  <c r="I248" i="11"/>
  <c r="I249" i="11"/>
  <c r="J249" i="11"/>
  <c r="I250" i="11"/>
  <c r="I251" i="11"/>
  <c r="I252" i="11"/>
  <c r="J252" i="11"/>
  <c r="I253" i="11"/>
  <c r="J253" i="11"/>
  <c r="I254" i="11"/>
  <c r="I255" i="11"/>
  <c r="I256" i="11"/>
  <c r="J256" i="11"/>
  <c r="I257" i="11"/>
  <c r="J257" i="11"/>
  <c r="I258" i="11"/>
  <c r="I259" i="11"/>
  <c r="I260" i="11"/>
  <c r="I261" i="11"/>
  <c r="J261" i="11"/>
  <c r="I262" i="11"/>
  <c r="I263" i="11"/>
  <c r="I264" i="11"/>
  <c r="I265" i="11"/>
  <c r="J265" i="11"/>
  <c r="I266" i="11"/>
  <c r="I267" i="11"/>
  <c r="I268" i="11"/>
  <c r="I269" i="11"/>
  <c r="J269" i="11"/>
  <c r="I270" i="11"/>
  <c r="I271" i="11"/>
  <c r="I272" i="11"/>
  <c r="J272" i="11"/>
  <c r="I273" i="11"/>
  <c r="J273" i="11"/>
  <c r="I274" i="11"/>
  <c r="I275" i="11"/>
  <c r="I276" i="11"/>
  <c r="J276" i="11"/>
  <c r="I277" i="11"/>
  <c r="J277" i="11"/>
  <c r="I278" i="11"/>
  <c r="I279" i="11"/>
  <c r="I280" i="11"/>
  <c r="I281" i="11"/>
  <c r="J281" i="11"/>
  <c r="I282" i="11"/>
  <c r="I283" i="11"/>
  <c r="I284" i="11"/>
  <c r="J284" i="11"/>
  <c r="I285" i="11"/>
  <c r="J285" i="11"/>
  <c r="I286" i="11"/>
  <c r="I287" i="11"/>
  <c r="I288" i="11"/>
  <c r="J288" i="11"/>
  <c r="I289" i="11"/>
  <c r="J289" i="11"/>
  <c r="I290" i="11"/>
  <c r="I291" i="11"/>
  <c r="I292" i="11"/>
  <c r="I293" i="11"/>
  <c r="J293" i="11"/>
  <c r="I294" i="11"/>
  <c r="I296" i="11"/>
  <c r="I297" i="11"/>
  <c r="J297" i="11"/>
  <c r="I298" i="11"/>
  <c r="I299" i="11"/>
  <c r="I300" i="11"/>
  <c r="I301" i="11"/>
  <c r="J301" i="11"/>
  <c r="I302" i="11"/>
  <c r="I303" i="11"/>
  <c r="I304" i="11"/>
  <c r="J304" i="11"/>
  <c r="I305" i="11"/>
  <c r="J305" i="11"/>
  <c r="I306" i="11"/>
  <c r="I307" i="11"/>
  <c r="I308" i="11"/>
  <c r="I309" i="11"/>
  <c r="J309" i="11"/>
  <c r="I310" i="11"/>
  <c r="I312" i="11"/>
  <c r="I313" i="11"/>
  <c r="J313" i="11"/>
  <c r="I314" i="11"/>
  <c r="I316" i="11"/>
  <c r="J316" i="11"/>
  <c r="I317" i="11"/>
  <c r="J317" i="11"/>
  <c r="I318" i="11"/>
  <c r="I319" i="11"/>
  <c r="I320" i="11"/>
  <c r="J320" i="11"/>
  <c r="I321" i="11"/>
  <c r="J321" i="11"/>
  <c r="I322" i="11"/>
  <c r="I324" i="11"/>
  <c r="I325" i="11"/>
  <c r="J325" i="11"/>
  <c r="I326" i="11"/>
  <c r="I327" i="11"/>
  <c r="I328" i="11"/>
  <c r="J328" i="11"/>
  <c r="I329" i="11"/>
  <c r="J329" i="11"/>
  <c r="I330" i="11"/>
  <c r="I332" i="11"/>
  <c r="I333" i="11"/>
  <c r="J333" i="11"/>
  <c r="I334" i="11"/>
  <c r="I335" i="11"/>
  <c r="I336" i="11"/>
  <c r="I337" i="11"/>
  <c r="J337" i="11"/>
  <c r="I338" i="11"/>
  <c r="I340" i="11"/>
  <c r="J146" i="11"/>
  <c r="J150" i="11"/>
  <c r="J151" i="11"/>
  <c r="J154" i="11"/>
  <c r="J158" i="11"/>
  <c r="J159" i="11"/>
  <c r="J162" i="11"/>
  <c r="J163" i="11"/>
  <c r="J164" i="11"/>
  <c r="J166" i="11"/>
  <c r="J167" i="11"/>
  <c r="J168" i="11"/>
  <c r="J170" i="11"/>
  <c r="J171" i="11"/>
  <c r="J172" i="11"/>
  <c r="J174" i="11"/>
  <c r="J175" i="11"/>
  <c r="J178" i="11"/>
  <c r="J179" i="11"/>
  <c r="J180" i="11"/>
  <c r="J182" i="11"/>
  <c r="J183" i="11"/>
  <c r="J184" i="11"/>
  <c r="J186" i="11"/>
  <c r="J187" i="11"/>
  <c r="J190" i="11"/>
  <c r="J191" i="11"/>
  <c r="J194" i="11"/>
  <c r="J195" i="11"/>
  <c r="J196" i="11"/>
  <c r="J198" i="11"/>
  <c r="J199" i="11"/>
  <c r="J200" i="11"/>
  <c r="J202" i="11"/>
  <c r="J203" i="11"/>
  <c r="J204" i="11"/>
  <c r="J206" i="11"/>
  <c r="J207" i="11"/>
  <c r="J210" i="11"/>
  <c r="J211" i="11"/>
  <c r="J214" i="11"/>
  <c r="J215" i="11"/>
  <c r="J216" i="11"/>
  <c r="J218" i="11"/>
  <c r="J219" i="11"/>
  <c r="J222" i="11"/>
  <c r="J223" i="11"/>
  <c r="J226" i="11"/>
  <c r="J227" i="11"/>
  <c r="J228" i="11"/>
  <c r="J230" i="11"/>
  <c r="J231" i="11"/>
  <c r="J232" i="11"/>
  <c r="J234" i="11"/>
  <c r="J235" i="11"/>
  <c r="J236" i="11"/>
  <c r="J238" i="11"/>
  <c r="J239" i="11"/>
  <c r="J242" i="11"/>
  <c r="J243" i="11"/>
  <c r="J246" i="11"/>
  <c r="J247" i="11"/>
  <c r="J248" i="11"/>
  <c r="J250" i="11"/>
  <c r="J251" i="11"/>
  <c r="J254" i="11"/>
  <c r="J255" i="11"/>
  <c r="J258" i="11"/>
  <c r="J259" i="11"/>
  <c r="J260" i="11"/>
  <c r="J262" i="11"/>
  <c r="J263" i="11"/>
  <c r="J264" i="11"/>
  <c r="J266" i="11"/>
  <c r="J267" i="11"/>
  <c r="J268" i="11"/>
  <c r="J270" i="11"/>
  <c r="J271" i="11"/>
  <c r="J274" i="11"/>
  <c r="J275" i="11"/>
  <c r="J278" i="11"/>
  <c r="J279" i="11"/>
  <c r="J280" i="11"/>
  <c r="J282" i="11"/>
  <c r="J283" i="11"/>
  <c r="J286" i="11"/>
  <c r="J287" i="11"/>
  <c r="J290" i="11"/>
  <c r="J291" i="11"/>
  <c r="J292" i="11"/>
  <c r="J294" i="11"/>
  <c r="J296" i="11"/>
  <c r="J298" i="11"/>
  <c r="J299" i="11"/>
  <c r="J300" i="11"/>
  <c r="J302" i="11"/>
  <c r="J303" i="11"/>
  <c r="J306" i="11"/>
  <c r="J307" i="11"/>
  <c r="J308" i="11"/>
  <c r="J310" i="11"/>
  <c r="J311" i="11"/>
  <c r="J312" i="11"/>
  <c r="J314" i="11"/>
  <c r="J315" i="11"/>
  <c r="J318" i="11"/>
  <c r="J319" i="11"/>
  <c r="J322" i="11"/>
  <c r="J323" i="11"/>
  <c r="J324" i="11"/>
  <c r="J326" i="11"/>
  <c r="J327" i="11"/>
  <c r="J330" i="11"/>
  <c r="J332" i="11"/>
  <c r="J334" i="11"/>
  <c r="J335" i="11"/>
  <c r="J336" i="11"/>
  <c r="J338" i="11"/>
  <c r="J339" i="11"/>
  <c r="J340" i="11"/>
  <c r="N16" i="11"/>
  <c r="N15" i="11"/>
  <c r="M16" i="11"/>
  <c r="M15" i="11"/>
  <c r="M12" i="11"/>
  <c r="K16" i="11"/>
  <c r="K15" i="11"/>
  <c r="K13" i="11"/>
  <c r="A13" i="11"/>
  <c r="K12" i="11"/>
  <c r="G7" i="11"/>
  <c r="G5" i="11"/>
  <c r="G4" i="11"/>
  <c r="D11" i="9"/>
  <c r="AF12" i="9" s="1"/>
  <c r="D12" i="9"/>
  <c r="D13" i="9"/>
  <c r="Z3" i="9"/>
  <c r="Z2" i="9"/>
  <c r="AD5" i="9"/>
  <c r="AD8" i="9"/>
  <c r="AD16" i="9"/>
  <c r="AD21" i="9"/>
  <c r="AD29" i="9"/>
  <c r="E143" i="9"/>
  <c r="F143" i="9"/>
  <c r="W143" i="9"/>
  <c r="E142" i="9"/>
  <c r="F142" i="9"/>
  <c r="E141" i="9"/>
  <c r="F141" i="9"/>
  <c r="W141" i="9"/>
  <c r="E140" i="9"/>
  <c r="F140" i="9"/>
  <c r="W140" i="9"/>
  <c r="E139" i="9"/>
  <c r="F139" i="9"/>
  <c r="W139" i="9"/>
  <c r="E138" i="9"/>
  <c r="F138" i="9"/>
  <c r="W138" i="9"/>
  <c r="E137" i="9"/>
  <c r="F137" i="9"/>
  <c r="E136" i="9"/>
  <c r="F136" i="9"/>
  <c r="W136" i="9"/>
  <c r="E135" i="9"/>
  <c r="F135" i="9"/>
  <c r="W135" i="9"/>
  <c r="E134" i="9"/>
  <c r="F134" i="9"/>
  <c r="W134" i="9"/>
  <c r="E133" i="9"/>
  <c r="F133" i="9"/>
  <c r="W133" i="9"/>
  <c r="E132" i="9"/>
  <c r="F132" i="9"/>
  <c r="W132" i="9"/>
  <c r="E131" i="9"/>
  <c r="F131" i="9"/>
  <c r="W131" i="9"/>
  <c r="E130" i="9"/>
  <c r="F130" i="9"/>
  <c r="W130" i="9"/>
  <c r="E129" i="9"/>
  <c r="F129" i="9"/>
  <c r="W129" i="9"/>
  <c r="E128" i="9"/>
  <c r="F128" i="9"/>
  <c r="W128" i="9"/>
  <c r="E127" i="9"/>
  <c r="F127" i="9"/>
  <c r="W127" i="9"/>
  <c r="E126" i="9"/>
  <c r="F126" i="9"/>
  <c r="W126" i="9"/>
  <c r="E125" i="9"/>
  <c r="F125" i="9"/>
  <c r="W125" i="9"/>
  <c r="E124" i="9"/>
  <c r="F124" i="9"/>
  <c r="E123" i="9"/>
  <c r="F123" i="9"/>
  <c r="W123" i="9"/>
  <c r="E122" i="9"/>
  <c r="F122" i="9"/>
  <c r="W122" i="9"/>
  <c r="E121" i="9"/>
  <c r="F121" i="9"/>
  <c r="E120" i="9"/>
  <c r="F120" i="9"/>
  <c r="W120" i="9"/>
  <c r="E119" i="9"/>
  <c r="F119" i="9"/>
  <c r="W119" i="9"/>
  <c r="E118" i="9"/>
  <c r="F118" i="9"/>
  <c r="W118" i="9"/>
  <c r="E117" i="9"/>
  <c r="F117" i="9"/>
  <c r="E116" i="9"/>
  <c r="F116" i="9"/>
  <c r="W116" i="9"/>
  <c r="E115" i="9"/>
  <c r="F115" i="9"/>
  <c r="W115" i="9"/>
  <c r="E114" i="9"/>
  <c r="F114" i="9"/>
  <c r="E113" i="9"/>
  <c r="F113" i="9"/>
  <c r="E112" i="9"/>
  <c r="F112" i="9"/>
  <c r="W112" i="9"/>
  <c r="E111" i="9"/>
  <c r="F111" i="9"/>
  <c r="W111" i="9"/>
  <c r="E110" i="9"/>
  <c r="F110" i="9"/>
  <c r="E109" i="9"/>
  <c r="F109" i="9"/>
  <c r="W109" i="9"/>
  <c r="E108" i="9"/>
  <c r="F108" i="9"/>
  <c r="W108" i="9"/>
  <c r="E107" i="9"/>
  <c r="F107" i="9"/>
  <c r="W107" i="9"/>
  <c r="E106" i="9"/>
  <c r="F106" i="9"/>
  <c r="W106" i="9"/>
  <c r="E105" i="9"/>
  <c r="F105" i="9"/>
  <c r="E104" i="9"/>
  <c r="F104" i="9"/>
  <c r="W104" i="9"/>
  <c r="E103" i="9"/>
  <c r="F103" i="9"/>
  <c r="W103" i="9"/>
  <c r="E102" i="9"/>
  <c r="F102" i="9"/>
  <c r="W102" i="9"/>
  <c r="E101" i="9"/>
  <c r="F101" i="9"/>
  <c r="W101" i="9"/>
  <c r="E100" i="9"/>
  <c r="F100" i="9"/>
  <c r="W100" i="9"/>
  <c r="E99" i="9"/>
  <c r="F99" i="9"/>
  <c r="W99" i="9"/>
  <c r="E98" i="9"/>
  <c r="F98" i="9"/>
  <c r="W98" i="9"/>
  <c r="E97" i="9"/>
  <c r="F97" i="9"/>
  <c r="W97" i="9"/>
  <c r="E96" i="9"/>
  <c r="F96" i="9"/>
  <c r="W96" i="9"/>
  <c r="E95" i="9"/>
  <c r="F95" i="9"/>
  <c r="W95" i="9"/>
  <c r="E94" i="9"/>
  <c r="F94" i="9"/>
  <c r="W94" i="9"/>
  <c r="E93" i="9"/>
  <c r="F93" i="9"/>
  <c r="W93" i="9"/>
  <c r="E92" i="9"/>
  <c r="F92" i="9"/>
  <c r="E91" i="9"/>
  <c r="F91" i="9"/>
  <c r="W91" i="9"/>
  <c r="E90" i="9"/>
  <c r="F90" i="9"/>
  <c r="W90" i="9"/>
  <c r="E89" i="9"/>
  <c r="F89" i="9"/>
  <c r="E88" i="9"/>
  <c r="F88" i="9"/>
  <c r="W88" i="9"/>
  <c r="E87" i="9"/>
  <c r="F87" i="9"/>
  <c r="W87" i="9"/>
  <c r="E86" i="9"/>
  <c r="F86" i="9"/>
  <c r="W86" i="9"/>
  <c r="E85" i="9"/>
  <c r="F85" i="9"/>
  <c r="E84" i="9"/>
  <c r="F84" i="9"/>
  <c r="W84" i="9"/>
  <c r="E83" i="9"/>
  <c r="F83" i="9"/>
  <c r="W83" i="9"/>
  <c r="E82" i="9"/>
  <c r="F82" i="9"/>
  <c r="E81" i="9"/>
  <c r="F81" i="9"/>
  <c r="E80" i="9"/>
  <c r="F80" i="9"/>
  <c r="W80" i="9"/>
  <c r="E79" i="9"/>
  <c r="F79" i="9"/>
  <c r="W79" i="9"/>
  <c r="E78" i="9"/>
  <c r="F78" i="9"/>
  <c r="W78" i="9"/>
  <c r="E77" i="9"/>
  <c r="F77" i="9"/>
  <c r="W77" i="9"/>
  <c r="E76" i="9"/>
  <c r="F76" i="9"/>
  <c r="W76" i="9"/>
  <c r="E75" i="9"/>
  <c r="F75" i="9"/>
  <c r="W75" i="9"/>
  <c r="E74" i="9"/>
  <c r="F74" i="9"/>
  <c r="W74" i="9"/>
  <c r="E73" i="9"/>
  <c r="F73" i="9"/>
  <c r="W73" i="9"/>
  <c r="E72" i="9"/>
  <c r="F72" i="9"/>
  <c r="W72" i="9"/>
  <c r="E71" i="9"/>
  <c r="F71" i="9"/>
  <c r="W71" i="9"/>
  <c r="E70" i="9"/>
  <c r="F70" i="9"/>
  <c r="W70" i="9"/>
  <c r="E69" i="9"/>
  <c r="F69" i="9"/>
  <c r="W69" i="9"/>
  <c r="E68" i="9"/>
  <c r="F68" i="9"/>
  <c r="W68" i="9"/>
  <c r="E67" i="9"/>
  <c r="F67" i="9"/>
  <c r="E66" i="9"/>
  <c r="F66" i="9"/>
  <c r="W66" i="9"/>
  <c r="E65" i="9"/>
  <c r="F65" i="9"/>
  <c r="W65" i="9"/>
  <c r="E64" i="9"/>
  <c r="F64" i="9"/>
  <c r="W64" i="9"/>
  <c r="E63" i="9"/>
  <c r="F63" i="9"/>
  <c r="W63" i="9"/>
  <c r="E62" i="9"/>
  <c r="F62" i="9"/>
  <c r="W62" i="9"/>
  <c r="E61" i="9"/>
  <c r="F61" i="9"/>
  <c r="W61" i="9"/>
  <c r="E60" i="9"/>
  <c r="F60" i="9"/>
  <c r="W60" i="9"/>
  <c r="E59" i="9"/>
  <c r="F59" i="9"/>
  <c r="W59" i="9"/>
  <c r="E58" i="9"/>
  <c r="F58" i="9"/>
  <c r="W58" i="9"/>
  <c r="E57" i="9"/>
  <c r="F57" i="9"/>
  <c r="W57" i="9"/>
  <c r="E56" i="9"/>
  <c r="F56" i="9"/>
  <c r="W56" i="9"/>
  <c r="E55" i="9"/>
  <c r="F55" i="9"/>
  <c r="W55" i="9"/>
  <c r="E54" i="9"/>
  <c r="F54" i="9"/>
  <c r="E53" i="9"/>
  <c r="F53" i="9"/>
  <c r="W53" i="9"/>
  <c r="E52" i="9"/>
  <c r="F52" i="9"/>
  <c r="W52" i="9"/>
  <c r="E51" i="9"/>
  <c r="F51" i="9"/>
  <c r="E50" i="9"/>
  <c r="F50" i="9"/>
  <c r="W50" i="9"/>
  <c r="E49" i="9"/>
  <c r="F49" i="9"/>
  <c r="W49" i="9"/>
  <c r="E48" i="9"/>
  <c r="F48" i="9"/>
  <c r="E47" i="9"/>
  <c r="F47" i="9"/>
  <c r="W47" i="9"/>
  <c r="E46" i="9"/>
  <c r="F46" i="9"/>
  <c r="W46" i="9"/>
  <c r="E45" i="9"/>
  <c r="F45" i="9"/>
  <c r="W45" i="9"/>
  <c r="E44" i="9"/>
  <c r="F44" i="9"/>
  <c r="W44" i="9"/>
  <c r="E43" i="9"/>
  <c r="F43" i="9"/>
  <c r="W43" i="9"/>
  <c r="E42" i="9"/>
  <c r="F42" i="9"/>
  <c r="E41" i="9"/>
  <c r="F41" i="9"/>
  <c r="W41" i="9"/>
  <c r="E40" i="9"/>
  <c r="F40" i="9"/>
  <c r="W40" i="9"/>
  <c r="E39" i="9"/>
  <c r="F39" i="9"/>
  <c r="W39" i="9"/>
  <c r="E38" i="9"/>
  <c r="F38" i="9"/>
  <c r="W38" i="9"/>
  <c r="E37" i="9"/>
  <c r="F37" i="9"/>
  <c r="W37" i="9"/>
  <c r="E36" i="9"/>
  <c r="F36" i="9"/>
  <c r="W36" i="9"/>
  <c r="E35" i="9"/>
  <c r="F35" i="9"/>
  <c r="W35" i="9"/>
  <c r="E34" i="9"/>
  <c r="F34" i="9"/>
  <c r="W34" i="9"/>
  <c r="E33" i="9"/>
  <c r="F33" i="9"/>
  <c r="W33" i="9"/>
  <c r="E32" i="9"/>
  <c r="F32" i="9"/>
  <c r="W32" i="9"/>
  <c r="E31" i="9"/>
  <c r="F31" i="9"/>
  <c r="W31" i="9"/>
  <c r="E30" i="9"/>
  <c r="F30" i="9"/>
  <c r="W30" i="9"/>
  <c r="E29" i="9"/>
  <c r="F29" i="9"/>
  <c r="W29" i="9"/>
  <c r="E28" i="9"/>
  <c r="F28" i="9"/>
  <c r="W28" i="9"/>
  <c r="E27" i="9"/>
  <c r="F27" i="9"/>
  <c r="W27" i="9"/>
  <c r="E26" i="9"/>
  <c r="F26" i="9"/>
  <c r="W26" i="9"/>
  <c r="E25" i="9"/>
  <c r="F25" i="9"/>
  <c r="W25" i="9"/>
  <c r="E24" i="9"/>
  <c r="F24" i="9"/>
  <c r="W24" i="9"/>
  <c r="E23" i="9"/>
  <c r="F23" i="9"/>
  <c r="W23" i="9"/>
  <c r="E22" i="9"/>
  <c r="F22" i="9"/>
  <c r="W22" i="9"/>
  <c r="E21" i="9"/>
  <c r="F21" i="9"/>
  <c r="W21" i="9"/>
  <c r="A9" i="10"/>
  <c r="C9" i="10" s="1"/>
  <c r="F16" i="10"/>
  <c r="F15" i="10"/>
  <c r="D21" i="10"/>
  <c r="F21" i="10"/>
  <c r="D22" i="10"/>
  <c r="F22" i="10"/>
  <c r="D23" i="10"/>
  <c r="F23" i="10"/>
  <c r="D24" i="10"/>
  <c r="F24" i="10"/>
  <c r="D25" i="10"/>
  <c r="F25" i="10"/>
  <c r="D26" i="10"/>
  <c r="F26" i="10"/>
  <c r="D27" i="10"/>
  <c r="F27" i="10"/>
  <c r="D28" i="10"/>
  <c r="F28" i="10"/>
  <c r="D29" i="10"/>
  <c r="F29" i="10"/>
  <c r="D30" i="10"/>
  <c r="F30" i="10"/>
  <c r="D31" i="10"/>
  <c r="F31" i="10"/>
  <c r="D32" i="10"/>
  <c r="F32" i="10"/>
  <c r="D33" i="10"/>
  <c r="F33" i="10"/>
  <c r="D34" i="10"/>
  <c r="F34" i="10"/>
  <c r="D35" i="10"/>
  <c r="F35" i="10"/>
  <c r="D36" i="10"/>
  <c r="F36" i="10"/>
  <c r="D37" i="10"/>
  <c r="F37" i="10"/>
  <c r="D38" i="10"/>
  <c r="F38" i="10"/>
  <c r="D39" i="10"/>
  <c r="F39" i="10"/>
  <c r="D40" i="10"/>
  <c r="F40" i="10"/>
  <c r="D41" i="10"/>
  <c r="F41" i="10"/>
  <c r="D42" i="10"/>
  <c r="F42" i="10"/>
  <c r="D43" i="10"/>
  <c r="F43" i="10"/>
  <c r="D44" i="10"/>
  <c r="F44" i="10"/>
  <c r="D45" i="10"/>
  <c r="F45" i="10"/>
  <c r="D46" i="10"/>
  <c r="F46" i="10"/>
  <c r="D47" i="10"/>
  <c r="F47" i="10"/>
  <c r="D48" i="10"/>
  <c r="F48" i="10"/>
  <c r="D49" i="10"/>
  <c r="F49" i="10"/>
  <c r="D50" i="10"/>
  <c r="F50" i="10"/>
  <c r="D51" i="10"/>
  <c r="F51" i="10"/>
  <c r="D52" i="10"/>
  <c r="F52" i="10"/>
  <c r="D53" i="10"/>
  <c r="F53" i="10"/>
  <c r="D54" i="10"/>
  <c r="F54" i="10"/>
  <c r="D55" i="10"/>
  <c r="F55" i="10"/>
  <c r="D56" i="10"/>
  <c r="F56" i="10"/>
  <c r="D57" i="10"/>
  <c r="F57" i="10"/>
  <c r="D58" i="10"/>
  <c r="F58" i="10"/>
  <c r="D59" i="10"/>
  <c r="F59" i="10"/>
  <c r="D60" i="10"/>
  <c r="I60" i="10"/>
  <c r="D61" i="10"/>
  <c r="F61" i="10"/>
  <c r="D62" i="10"/>
  <c r="F62" i="10"/>
  <c r="D63" i="10"/>
  <c r="F63" i="10"/>
  <c r="D64" i="10"/>
  <c r="F64" i="10"/>
  <c r="D65" i="10"/>
  <c r="F65" i="10"/>
  <c r="D66" i="10"/>
  <c r="F66" i="10"/>
  <c r="D67" i="10"/>
  <c r="F67" i="10"/>
  <c r="D68" i="10"/>
  <c r="F68" i="10"/>
  <c r="D69" i="10"/>
  <c r="F69" i="10"/>
  <c r="D70" i="10"/>
  <c r="F70" i="10"/>
  <c r="D71" i="10"/>
  <c r="F71" i="10"/>
  <c r="D72" i="10"/>
  <c r="F72" i="10"/>
  <c r="D73" i="10"/>
  <c r="F73" i="10"/>
  <c r="D74" i="10"/>
  <c r="F74" i="10"/>
  <c r="D75" i="10"/>
  <c r="F75" i="10"/>
  <c r="D76" i="10"/>
  <c r="F76" i="10"/>
  <c r="D77" i="10"/>
  <c r="F77" i="10"/>
  <c r="D78" i="10"/>
  <c r="F78" i="10"/>
  <c r="D79" i="10"/>
  <c r="F79" i="10"/>
  <c r="D80" i="10"/>
  <c r="F80" i="10"/>
  <c r="D81" i="10"/>
  <c r="F81" i="10"/>
  <c r="D82" i="10"/>
  <c r="F82" i="10"/>
  <c r="D83" i="10"/>
  <c r="F83" i="10"/>
  <c r="D84" i="10"/>
  <c r="F84" i="10"/>
  <c r="D85" i="10"/>
  <c r="F85" i="10"/>
  <c r="D86" i="10"/>
  <c r="F86" i="10"/>
  <c r="D87" i="10"/>
  <c r="F87" i="10"/>
  <c r="D88" i="10"/>
  <c r="F88" i="10"/>
  <c r="D89" i="10"/>
  <c r="F89" i="10"/>
  <c r="D90" i="10"/>
  <c r="F90" i="10"/>
  <c r="D91" i="10"/>
  <c r="F91" i="10"/>
  <c r="D92" i="10"/>
  <c r="F92" i="10"/>
  <c r="D93" i="10"/>
  <c r="F93" i="10"/>
  <c r="D94" i="10"/>
  <c r="F94" i="10"/>
  <c r="D95" i="10"/>
  <c r="F95" i="10"/>
  <c r="D96" i="10"/>
  <c r="F96" i="10"/>
  <c r="D97" i="10"/>
  <c r="F97" i="10"/>
  <c r="D98" i="10"/>
  <c r="F98" i="10"/>
  <c r="D99" i="10"/>
  <c r="F99" i="10"/>
  <c r="D100" i="10"/>
  <c r="F100" i="10"/>
  <c r="D101" i="10"/>
  <c r="F101" i="10"/>
  <c r="D102" i="10"/>
  <c r="F102" i="10"/>
  <c r="D103" i="10"/>
  <c r="F103" i="10"/>
  <c r="D104" i="10"/>
  <c r="F104" i="10"/>
  <c r="D105" i="10"/>
  <c r="F105" i="10"/>
  <c r="D106" i="10"/>
  <c r="F106" i="10"/>
  <c r="D107" i="10"/>
  <c r="F107" i="10"/>
  <c r="D108" i="10"/>
  <c r="F108" i="10"/>
  <c r="D109" i="10"/>
  <c r="F109" i="10"/>
  <c r="D110" i="10"/>
  <c r="F110" i="10"/>
  <c r="D111" i="10"/>
  <c r="F111" i="10"/>
  <c r="D112" i="10"/>
  <c r="F112" i="10"/>
  <c r="D113" i="10"/>
  <c r="F113" i="10"/>
  <c r="D114" i="10"/>
  <c r="F114" i="10"/>
  <c r="D115" i="10"/>
  <c r="F115" i="10"/>
  <c r="D116" i="10"/>
  <c r="F116" i="10"/>
  <c r="D117" i="10"/>
  <c r="F117" i="10"/>
  <c r="D118" i="10"/>
  <c r="F118" i="10"/>
  <c r="D119" i="10"/>
  <c r="F119" i="10"/>
  <c r="D120" i="10"/>
  <c r="F120" i="10"/>
  <c r="D121" i="10"/>
  <c r="F121" i="10"/>
  <c r="D122" i="10"/>
  <c r="F122" i="10"/>
  <c r="D123" i="10"/>
  <c r="F123" i="10"/>
  <c r="D124" i="10"/>
  <c r="F124" i="10"/>
  <c r="D125" i="10"/>
  <c r="F125" i="10"/>
  <c r="D126" i="10"/>
  <c r="F126" i="10"/>
  <c r="D127" i="10"/>
  <c r="F127" i="10"/>
  <c r="D128" i="10"/>
  <c r="F128" i="10"/>
  <c r="D129" i="10"/>
  <c r="F129" i="10"/>
  <c r="D130" i="10"/>
  <c r="F130" i="10"/>
  <c r="D131" i="10"/>
  <c r="F131" i="10"/>
  <c r="D132" i="10"/>
  <c r="F132" i="10"/>
  <c r="D133" i="10"/>
  <c r="F133" i="10"/>
  <c r="D134" i="10"/>
  <c r="F134" i="10"/>
  <c r="D135" i="10"/>
  <c r="F135" i="10"/>
  <c r="D136" i="10"/>
  <c r="F136" i="10"/>
  <c r="D137" i="10"/>
  <c r="F137" i="10"/>
  <c r="D138" i="10"/>
  <c r="F138" i="10"/>
  <c r="D139" i="10"/>
  <c r="F139" i="10"/>
  <c r="D140" i="10"/>
  <c r="F140" i="10"/>
  <c r="D141" i="10"/>
  <c r="F141" i="10"/>
  <c r="D142" i="10"/>
  <c r="F142" i="10"/>
  <c r="D143" i="10"/>
  <c r="F143" i="10"/>
  <c r="D144" i="10"/>
  <c r="F144" i="10"/>
  <c r="D145" i="10"/>
  <c r="F145" i="10"/>
  <c r="I16" i="10"/>
  <c r="I15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H16" i="10"/>
  <c r="H15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C16" i="10"/>
  <c r="C15" i="10"/>
  <c r="C12" i="10"/>
  <c r="Q16" i="10"/>
  <c r="Q15" i="10"/>
  <c r="Q12" i="10"/>
  <c r="G16" i="10"/>
  <c r="G15" i="10"/>
  <c r="E21" i="10"/>
  <c r="G21" i="10"/>
  <c r="E22" i="10"/>
  <c r="G22" i="10"/>
  <c r="E23" i="10"/>
  <c r="G23" i="10"/>
  <c r="E24" i="10"/>
  <c r="K24" i="10"/>
  <c r="E25" i="10"/>
  <c r="G25" i="10"/>
  <c r="E26" i="10"/>
  <c r="G26" i="10"/>
  <c r="E27" i="10"/>
  <c r="G27" i="10"/>
  <c r="E28" i="10"/>
  <c r="G28" i="10"/>
  <c r="E29" i="10"/>
  <c r="G29" i="10"/>
  <c r="E30" i="10"/>
  <c r="G30" i="10"/>
  <c r="E31" i="10"/>
  <c r="G31" i="10"/>
  <c r="E32" i="10"/>
  <c r="K32" i="10"/>
  <c r="E33" i="10"/>
  <c r="G33" i="10"/>
  <c r="E34" i="10"/>
  <c r="G34" i="10"/>
  <c r="E35" i="10"/>
  <c r="G35" i="10"/>
  <c r="E36" i="10"/>
  <c r="G36" i="10"/>
  <c r="E37" i="10"/>
  <c r="G37" i="10"/>
  <c r="E38" i="10"/>
  <c r="G38" i="10"/>
  <c r="E39" i="10"/>
  <c r="G39" i="10"/>
  <c r="E40" i="10"/>
  <c r="K40" i="10"/>
  <c r="E41" i="10"/>
  <c r="G41" i="10"/>
  <c r="E42" i="10"/>
  <c r="G42" i="10"/>
  <c r="E43" i="10"/>
  <c r="G43" i="10"/>
  <c r="E44" i="10"/>
  <c r="G44" i="10"/>
  <c r="E45" i="10"/>
  <c r="G45" i="10"/>
  <c r="E46" i="10"/>
  <c r="G46" i="10"/>
  <c r="E47" i="10"/>
  <c r="G47" i="10"/>
  <c r="E48" i="10"/>
  <c r="K48" i="10"/>
  <c r="E49" i="10"/>
  <c r="G49" i="10"/>
  <c r="E50" i="10"/>
  <c r="G50" i="10"/>
  <c r="E51" i="10"/>
  <c r="G51" i="10"/>
  <c r="E52" i="10"/>
  <c r="G52" i="10"/>
  <c r="E53" i="10"/>
  <c r="G53" i="10"/>
  <c r="E54" i="10"/>
  <c r="G54" i="10"/>
  <c r="E55" i="10"/>
  <c r="G55" i="10"/>
  <c r="E56" i="10"/>
  <c r="K56" i="10"/>
  <c r="E57" i="10"/>
  <c r="G57" i="10"/>
  <c r="E58" i="10"/>
  <c r="G58" i="10"/>
  <c r="E59" i="10"/>
  <c r="G59" i="10"/>
  <c r="E60" i="10"/>
  <c r="G60" i="10"/>
  <c r="E61" i="10"/>
  <c r="G61" i="10"/>
  <c r="E62" i="10"/>
  <c r="G62" i="10"/>
  <c r="E63" i="10"/>
  <c r="G63" i="10"/>
  <c r="E64" i="10"/>
  <c r="K64" i="10"/>
  <c r="E65" i="10"/>
  <c r="G65" i="10"/>
  <c r="E66" i="10"/>
  <c r="K66" i="10"/>
  <c r="E67" i="10"/>
  <c r="G67" i="10"/>
  <c r="E68" i="10"/>
  <c r="G68" i="10"/>
  <c r="E69" i="10"/>
  <c r="G69" i="10"/>
  <c r="E70" i="10"/>
  <c r="G70" i="10"/>
  <c r="E71" i="10"/>
  <c r="G71" i="10"/>
  <c r="E72" i="10"/>
  <c r="K72" i="10"/>
  <c r="E73" i="10"/>
  <c r="G73" i="10"/>
  <c r="E74" i="10"/>
  <c r="K74" i="10"/>
  <c r="E75" i="10"/>
  <c r="G75" i="10"/>
  <c r="E76" i="10"/>
  <c r="G76" i="10"/>
  <c r="E77" i="10"/>
  <c r="G77" i="10"/>
  <c r="E78" i="10"/>
  <c r="G78" i="10"/>
  <c r="E79" i="10"/>
  <c r="G79" i="10"/>
  <c r="E80" i="10"/>
  <c r="K80" i="10"/>
  <c r="E81" i="10"/>
  <c r="G81" i="10"/>
  <c r="E82" i="10"/>
  <c r="K82" i="10"/>
  <c r="E83" i="10"/>
  <c r="G83" i="10"/>
  <c r="E84" i="10"/>
  <c r="G84" i="10"/>
  <c r="E85" i="10"/>
  <c r="G85" i="10"/>
  <c r="E86" i="10"/>
  <c r="G86" i="10"/>
  <c r="E87" i="10"/>
  <c r="G87" i="10"/>
  <c r="E88" i="10"/>
  <c r="K88" i="10"/>
  <c r="E89" i="10"/>
  <c r="G89" i="10"/>
  <c r="E90" i="10"/>
  <c r="K90" i="10"/>
  <c r="E91" i="10"/>
  <c r="G91" i="10"/>
  <c r="E92" i="10"/>
  <c r="G92" i="10"/>
  <c r="E93" i="10"/>
  <c r="G93" i="10"/>
  <c r="E94" i="10"/>
  <c r="G94" i="10"/>
  <c r="E95" i="10"/>
  <c r="G95" i="10"/>
  <c r="E96" i="10"/>
  <c r="K96" i="10"/>
  <c r="E97" i="10"/>
  <c r="G97" i="10"/>
  <c r="E98" i="10"/>
  <c r="K98" i="10"/>
  <c r="E99" i="10"/>
  <c r="G99" i="10"/>
  <c r="E100" i="10"/>
  <c r="G100" i="10"/>
  <c r="E101" i="10"/>
  <c r="G101" i="10"/>
  <c r="E102" i="10"/>
  <c r="G102" i="10"/>
  <c r="E103" i="10"/>
  <c r="G103" i="10"/>
  <c r="E104" i="10"/>
  <c r="K104" i="10"/>
  <c r="E105" i="10"/>
  <c r="G105" i="10"/>
  <c r="E106" i="10"/>
  <c r="K106" i="10"/>
  <c r="E107" i="10"/>
  <c r="G107" i="10"/>
  <c r="E108" i="10"/>
  <c r="G108" i="10"/>
  <c r="E109" i="10"/>
  <c r="G109" i="10"/>
  <c r="E110" i="10"/>
  <c r="G110" i="10"/>
  <c r="E111" i="10"/>
  <c r="G111" i="10"/>
  <c r="E112" i="10"/>
  <c r="K112" i="10"/>
  <c r="E113" i="10"/>
  <c r="G113" i="10"/>
  <c r="E114" i="10"/>
  <c r="K114" i="10"/>
  <c r="E115" i="10"/>
  <c r="G115" i="10"/>
  <c r="E116" i="10"/>
  <c r="G116" i="10"/>
  <c r="E117" i="10"/>
  <c r="G117" i="10"/>
  <c r="E118" i="10"/>
  <c r="G118" i="10"/>
  <c r="E119" i="10"/>
  <c r="G119" i="10"/>
  <c r="E120" i="10"/>
  <c r="K120" i="10"/>
  <c r="E121" i="10"/>
  <c r="G121" i="10"/>
  <c r="E122" i="10"/>
  <c r="K122" i="10"/>
  <c r="E123" i="10"/>
  <c r="G123" i="10"/>
  <c r="E124" i="10"/>
  <c r="G124" i="10"/>
  <c r="E125" i="10"/>
  <c r="G125" i="10"/>
  <c r="E126" i="10"/>
  <c r="G126" i="10"/>
  <c r="E127" i="10"/>
  <c r="G127" i="10"/>
  <c r="E128" i="10"/>
  <c r="K128" i="10"/>
  <c r="E129" i="10"/>
  <c r="G129" i="10"/>
  <c r="E130" i="10"/>
  <c r="K130" i="10"/>
  <c r="E131" i="10"/>
  <c r="G131" i="10"/>
  <c r="E132" i="10"/>
  <c r="G132" i="10"/>
  <c r="E133" i="10"/>
  <c r="G133" i="10"/>
  <c r="E134" i="10"/>
  <c r="G134" i="10"/>
  <c r="E135" i="10"/>
  <c r="G135" i="10"/>
  <c r="E136" i="10"/>
  <c r="K136" i="10"/>
  <c r="E137" i="10"/>
  <c r="G137" i="10"/>
  <c r="E138" i="10"/>
  <c r="K138" i="10"/>
  <c r="E139" i="10"/>
  <c r="G139" i="10"/>
  <c r="E140" i="10"/>
  <c r="G140" i="10"/>
  <c r="E141" i="10"/>
  <c r="G141" i="10"/>
  <c r="E142" i="10"/>
  <c r="G142" i="10"/>
  <c r="E143" i="10"/>
  <c r="G143" i="10"/>
  <c r="E144" i="10"/>
  <c r="K144" i="10"/>
  <c r="E145" i="10"/>
  <c r="G145" i="10"/>
  <c r="J16" i="10"/>
  <c r="J15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K16" i="10"/>
  <c r="K15" i="10"/>
  <c r="K21" i="10"/>
  <c r="K12" i="10"/>
  <c r="K22" i="10"/>
  <c r="K23" i="10"/>
  <c r="K25" i="10"/>
  <c r="K26" i="10"/>
  <c r="K27" i="10"/>
  <c r="K29" i="10"/>
  <c r="K30" i="10"/>
  <c r="K31" i="10"/>
  <c r="K33" i="10"/>
  <c r="K34" i="10"/>
  <c r="K35" i="10"/>
  <c r="K37" i="10"/>
  <c r="K38" i="10"/>
  <c r="K39" i="10"/>
  <c r="K41" i="10"/>
  <c r="K42" i="10"/>
  <c r="K43" i="10"/>
  <c r="K45" i="10"/>
  <c r="K46" i="10"/>
  <c r="K47" i="10"/>
  <c r="K49" i="10"/>
  <c r="K50" i="10"/>
  <c r="K51" i="10"/>
  <c r="K53" i="10"/>
  <c r="K54" i="10"/>
  <c r="K55" i="10"/>
  <c r="K57" i="10"/>
  <c r="K58" i="10"/>
  <c r="K59" i="10"/>
  <c r="K61" i="10"/>
  <c r="K62" i="10"/>
  <c r="K63" i="10"/>
  <c r="K65" i="10"/>
  <c r="K67" i="10"/>
  <c r="K69" i="10"/>
  <c r="K71" i="10"/>
  <c r="K73" i="10"/>
  <c r="K75" i="10"/>
  <c r="K77" i="10"/>
  <c r="K79" i="10"/>
  <c r="K81" i="10"/>
  <c r="K83" i="10"/>
  <c r="K85" i="10"/>
  <c r="K87" i="10"/>
  <c r="K89" i="10"/>
  <c r="K91" i="10"/>
  <c r="K93" i="10"/>
  <c r="K95" i="10"/>
  <c r="K97" i="10"/>
  <c r="K99" i="10"/>
  <c r="K101" i="10"/>
  <c r="K103" i="10"/>
  <c r="K105" i="10"/>
  <c r="K107" i="10"/>
  <c r="K109" i="10"/>
  <c r="K111" i="10"/>
  <c r="K113" i="10"/>
  <c r="K115" i="10"/>
  <c r="K117" i="10"/>
  <c r="K119" i="10"/>
  <c r="K121" i="10"/>
  <c r="K123" i="10"/>
  <c r="K125" i="10"/>
  <c r="K127" i="10"/>
  <c r="K129" i="10"/>
  <c r="K131" i="10"/>
  <c r="K133" i="10"/>
  <c r="K135" i="10"/>
  <c r="K137" i="10"/>
  <c r="K139" i="10"/>
  <c r="K141" i="10"/>
  <c r="K143" i="10"/>
  <c r="K145" i="10"/>
  <c r="L16" i="10"/>
  <c r="L15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N16" i="10"/>
  <c r="N15" i="10"/>
  <c r="G6" i="10"/>
  <c r="B10" i="10"/>
  <c r="AE5" i="9"/>
  <c r="AE13" i="9"/>
  <c r="AE21" i="9"/>
  <c r="AE29" i="9"/>
  <c r="E1204" i="10"/>
  <c r="E146" i="10"/>
  <c r="G146" i="10"/>
  <c r="E147" i="10"/>
  <c r="G147" i="10"/>
  <c r="E148" i="10"/>
  <c r="G148" i="10"/>
  <c r="E149" i="10"/>
  <c r="G149" i="10"/>
  <c r="E150" i="10"/>
  <c r="G150" i="10"/>
  <c r="E151" i="10"/>
  <c r="G151" i="10"/>
  <c r="E152" i="10"/>
  <c r="G152" i="10"/>
  <c r="E153" i="10"/>
  <c r="G153" i="10"/>
  <c r="E154" i="10"/>
  <c r="G154" i="10"/>
  <c r="E155" i="10"/>
  <c r="G155" i="10"/>
  <c r="E156" i="10"/>
  <c r="G156" i="10"/>
  <c r="E157" i="10"/>
  <c r="G157" i="10"/>
  <c r="E158" i="10"/>
  <c r="G158" i="10"/>
  <c r="E159" i="10"/>
  <c r="G159" i="10"/>
  <c r="E160" i="10"/>
  <c r="G160" i="10"/>
  <c r="E161" i="10"/>
  <c r="G161" i="10"/>
  <c r="E162" i="10"/>
  <c r="G162" i="10"/>
  <c r="E163" i="10"/>
  <c r="G163" i="10"/>
  <c r="E164" i="10"/>
  <c r="G164" i="10"/>
  <c r="E165" i="10"/>
  <c r="G165" i="10"/>
  <c r="E166" i="10"/>
  <c r="G166" i="10"/>
  <c r="E167" i="10"/>
  <c r="G167" i="10"/>
  <c r="E168" i="10"/>
  <c r="G168" i="10"/>
  <c r="E169" i="10"/>
  <c r="G169" i="10"/>
  <c r="E170" i="10"/>
  <c r="G170" i="10"/>
  <c r="E171" i="10"/>
  <c r="G171" i="10"/>
  <c r="E172" i="10"/>
  <c r="G172" i="10"/>
  <c r="E173" i="10"/>
  <c r="G173" i="10"/>
  <c r="E174" i="10"/>
  <c r="G174" i="10"/>
  <c r="E175" i="10"/>
  <c r="G175" i="10"/>
  <c r="E176" i="10"/>
  <c r="G176" i="10"/>
  <c r="E177" i="10"/>
  <c r="G177" i="10"/>
  <c r="E178" i="10"/>
  <c r="G178" i="10"/>
  <c r="E179" i="10"/>
  <c r="G179" i="10"/>
  <c r="E180" i="10"/>
  <c r="G180" i="10"/>
  <c r="E181" i="10"/>
  <c r="G181" i="10"/>
  <c r="E182" i="10"/>
  <c r="G182" i="10"/>
  <c r="E183" i="10"/>
  <c r="G183" i="10"/>
  <c r="E184" i="10"/>
  <c r="G184" i="10"/>
  <c r="E185" i="10"/>
  <c r="G185" i="10"/>
  <c r="E186" i="10"/>
  <c r="G186" i="10"/>
  <c r="E187" i="10"/>
  <c r="G187" i="10"/>
  <c r="E188" i="10"/>
  <c r="G188" i="10"/>
  <c r="E189" i="10"/>
  <c r="G189" i="10"/>
  <c r="E190" i="10"/>
  <c r="G190" i="10"/>
  <c r="E191" i="10"/>
  <c r="G191" i="10"/>
  <c r="E192" i="10"/>
  <c r="G192" i="10"/>
  <c r="E193" i="10"/>
  <c r="G193" i="10"/>
  <c r="E194" i="10"/>
  <c r="G194" i="10"/>
  <c r="E195" i="10"/>
  <c r="G195" i="10"/>
  <c r="E196" i="10"/>
  <c r="G196" i="10"/>
  <c r="E197" i="10"/>
  <c r="G197" i="10"/>
  <c r="E198" i="10"/>
  <c r="G198" i="10"/>
  <c r="E199" i="10"/>
  <c r="G199" i="10"/>
  <c r="E200" i="10"/>
  <c r="G200" i="10"/>
  <c r="E201" i="10"/>
  <c r="G201" i="10"/>
  <c r="E202" i="10"/>
  <c r="G202" i="10"/>
  <c r="E203" i="10"/>
  <c r="G203" i="10"/>
  <c r="E204" i="10"/>
  <c r="G204" i="10"/>
  <c r="E205" i="10"/>
  <c r="G205" i="10"/>
  <c r="E206" i="10"/>
  <c r="G206" i="10"/>
  <c r="E207" i="10"/>
  <c r="G207" i="10"/>
  <c r="E208" i="10"/>
  <c r="G208" i="10"/>
  <c r="E209" i="10"/>
  <c r="G209" i="10"/>
  <c r="E210" i="10"/>
  <c r="G210" i="10"/>
  <c r="E211" i="10"/>
  <c r="G211" i="10"/>
  <c r="E212" i="10"/>
  <c r="G212" i="10"/>
  <c r="E213" i="10"/>
  <c r="G213" i="10"/>
  <c r="E214" i="10"/>
  <c r="G214" i="10"/>
  <c r="E215" i="10"/>
  <c r="G215" i="10"/>
  <c r="E216" i="10"/>
  <c r="G216" i="10"/>
  <c r="E217" i="10"/>
  <c r="G217" i="10"/>
  <c r="E218" i="10"/>
  <c r="G218" i="10"/>
  <c r="E219" i="10"/>
  <c r="G219" i="10"/>
  <c r="E220" i="10"/>
  <c r="G220" i="10"/>
  <c r="E221" i="10"/>
  <c r="G221" i="10"/>
  <c r="E222" i="10"/>
  <c r="G222" i="10"/>
  <c r="E223" i="10"/>
  <c r="G223" i="10"/>
  <c r="E224" i="10"/>
  <c r="G224" i="10"/>
  <c r="E225" i="10"/>
  <c r="G225" i="10"/>
  <c r="E226" i="10"/>
  <c r="G226" i="10"/>
  <c r="E227" i="10"/>
  <c r="G227" i="10"/>
  <c r="E228" i="10"/>
  <c r="G228" i="10"/>
  <c r="E229" i="10"/>
  <c r="G229" i="10"/>
  <c r="E230" i="10"/>
  <c r="G230" i="10"/>
  <c r="E231" i="10"/>
  <c r="G231" i="10"/>
  <c r="E232" i="10"/>
  <c r="G232" i="10"/>
  <c r="E233" i="10"/>
  <c r="G233" i="10"/>
  <c r="E234" i="10"/>
  <c r="G234" i="10"/>
  <c r="E235" i="10"/>
  <c r="G235" i="10"/>
  <c r="E236" i="10"/>
  <c r="G236" i="10"/>
  <c r="E237" i="10"/>
  <c r="G237" i="10"/>
  <c r="E238" i="10"/>
  <c r="G238" i="10"/>
  <c r="E239" i="10"/>
  <c r="G239" i="10"/>
  <c r="E240" i="10"/>
  <c r="G240" i="10"/>
  <c r="E241" i="10"/>
  <c r="G241" i="10"/>
  <c r="E242" i="10"/>
  <c r="G242" i="10"/>
  <c r="E243" i="10"/>
  <c r="G243" i="10"/>
  <c r="E244" i="10"/>
  <c r="G244" i="10"/>
  <c r="E245" i="10"/>
  <c r="G245" i="10"/>
  <c r="E246" i="10"/>
  <c r="G246" i="10"/>
  <c r="E247" i="10"/>
  <c r="G247" i="10"/>
  <c r="E248" i="10"/>
  <c r="G248" i="10"/>
  <c r="E249" i="10"/>
  <c r="G249" i="10"/>
  <c r="E250" i="10"/>
  <c r="G250" i="10"/>
  <c r="E251" i="10"/>
  <c r="G251" i="10"/>
  <c r="E252" i="10"/>
  <c r="G252" i="10"/>
  <c r="E253" i="10"/>
  <c r="G253" i="10"/>
  <c r="E254" i="10"/>
  <c r="G254" i="10"/>
  <c r="E255" i="10"/>
  <c r="G255" i="10"/>
  <c r="E256" i="10"/>
  <c r="G256" i="10"/>
  <c r="E257" i="10"/>
  <c r="G257" i="10"/>
  <c r="E258" i="10"/>
  <c r="G258" i="10"/>
  <c r="E259" i="10"/>
  <c r="G259" i="10"/>
  <c r="E260" i="10"/>
  <c r="G260" i="10"/>
  <c r="E261" i="10"/>
  <c r="G261" i="10"/>
  <c r="E262" i="10"/>
  <c r="G262" i="10"/>
  <c r="E263" i="10"/>
  <c r="G263" i="10"/>
  <c r="E264" i="10"/>
  <c r="G264" i="10"/>
  <c r="E265" i="10"/>
  <c r="G265" i="10"/>
  <c r="E266" i="10"/>
  <c r="G266" i="10"/>
  <c r="E267" i="10"/>
  <c r="G267" i="10"/>
  <c r="E268" i="10"/>
  <c r="G268" i="10"/>
  <c r="E269" i="10"/>
  <c r="G269" i="10"/>
  <c r="E270" i="10"/>
  <c r="G270" i="10"/>
  <c r="E271" i="10"/>
  <c r="G271" i="10"/>
  <c r="E272" i="10"/>
  <c r="G272" i="10"/>
  <c r="E273" i="10"/>
  <c r="G273" i="10"/>
  <c r="E274" i="10"/>
  <c r="G274" i="10"/>
  <c r="E275" i="10"/>
  <c r="G275" i="10"/>
  <c r="E276" i="10"/>
  <c r="G276" i="10"/>
  <c r="E277" i="10"/>
  <c r="G277" i="10"/>
  <c r="E278" i="10"/>
  <c r="G278" i="10"/>
  <c r="E279" i="10"/>
  <c r="G279" i="10"/>
  <c r="E280" i="10"/>
  <c r="G280" i="10"/>
  <c r="E281" i="10"/>
  <c r="G281" i="10"/>
  <c r="E282" i="10"/>
  <c r="G282" i="10"/>
  <c r="E283" i="10"/>
  <c r="G283" i="10"/>
  <c r="E284" i="10"/>
  <c r="G284" i="10"/>
  <c r="E285" i="10"/>
  <c r="G285" i="10"/>
  <c r="E286" i="10"/>
  <c r="G286" i="10"/>
  <c r="E287" i="10"/>
  <c r="G287" i="10"/>
  <c r="E288" i="10"/>
  <c r="G288" i="10"/>
  <c r="E289" i="10"/>
  <c r="G289" i="10"/>
  <c r="E290" i="10"/>
  <c r="G290" i="10"/>
  <c r="E291" i="10"/>
  <c r="G291" i="10"/>
  <c r="E292" i="10"/>
  <c r="G292" i="10"/>
  <c r="E293" i="10"/>
  <c r="G293" i="10"/>
  <c r="E294" i="10"/>
  <c r="G294" i="10"/>
  <c r="E295" i="10"/>
  <c r="G295" i="10"/>
  <c r="E296" i="10"/>
  <c r="G296" i="10"/>
  <c r="E297" i="10"/>
  <c r="G297" i="10"/>
  <c r="E298" i="10"/>
  <c r="G298" i="10"/>
  <c r="E299" i="10"/>
  <c r="G299" i="10"/>
  <c r="E300" i="10"/>
  <c r="G300" i="10"/>
  <c r="E301" i="10"/>
  <c r="G301" i="10"/>
  <c r="E302" i="10"/>
  <c r="G302" i="10"/>
  <c r="E303" i="10"/>
  <c r="G303" i="10"/>
  <c r="E304" i="10"/>
  <c r="G304" i="10"/>
  <c r="E305" i="10"/>
  <c r="G305" i="10"/>
  <c r="E306" i="10"/>
  <c r="G306" i="10"/>
  <c r="E307" i="10"/>
  <c r="G307" i="10"/>
  <c r="E308" i="10"/>
  <c r="G308" i="10"/>
  <c r="E309" i="10"/>
  <c r="G309" i="10"/>
  <c r="E310" i="10"/>
  <c r="G310" i="10"/>
  <c r="E311" i="10"/>
  <c r="G311" i="10"/>
  <c r="E312" i="10"/>
  <c r="G312" i="10"/>
  <c r="E313" i="10"/>
  <c r="G313" i="10"/>
  <c r="E314" i="10"/>
  <c r="G314" i="10"/>
  <c r="E315" i="10"/>
  <c r="G315" i="10"/>
  <c r="E316" i="10"/>
  <c r="G316" i="10"/>
  <c r="E317" i="10"/>
  <c r="G317" i="10"/>
  <c r="E318" i="10"/>
  <c r="G318" i="10"/>
  <c r="E319" i="10"/>
  <c r="G319" i="10"/>
  <c r="E320" i="10"/>
  <c r="G320" i="10"/>
  <c r="E321" i="10"/>
  <c r="G321" i="10"/>
  <c r="E322" i="10"/>
  <c r="G322" i="10"/>
  <c r="E323" i="10"/>
  <c r="G323" i="10"/>
  <c r="E324" i="10"/>
  <c r="G324" i="10"/>
  <c r="E325" i="10"/>
  <c r="G325" i="10"/>
  <c r="E326" i="10"/>
  <c r="G326" i="10"/>
  <c r="E327" i="10"/>
  <c r="G327" i="10"/>
  <c r="E328" i="10"/>
  <c r="G328" i="10"/>
  <c r="E329" i="10"/>
  <c r="G329" i="10"/>
  <c r="E330" i="10"/>
  <c r="G330" i="10"/>
  <c r="E331" i="10"/>
  <c r="G331" i="10"/>
  <c r="E332" i="10"/>
  <c r="G332" i="10"/>
  <c r="E333" i="10"/>
  <c r="G333" i="10"/>
  <c r="E334" i="10"/>
  <c r="G334" i="10"/>
  <c r="E335" i="10"/>
  <c r="G335" i="10"/>
  <c r="E336" i="10"/>
  <c r="G336" i="10"/>
  <c r="E337" i="10"/>
  <c r="G337" i="10"/>
  <c r="E338" i="10"/>
  <c r="G338" i="10"/>
  <c r="E339" i="10"/>
  <c r="G339" i="10"/>
  <c r="E340" i="10"/>
  <c r="G340" i="10"/>
  <c r="E341" i="10"/>
  <c r="G341" i="10"/>
  <c r="E342" i="10"/>
  <c r="G342" i="10"/>
  <c r="E343" i="10"/>
  <c r="G343" i="10"/>
  <c r="E344" i="10"/>
  <c r="G344" i="10"/>
  <c r="E345" i="10"/>
  <c r="G345" i="10"/>
  <c r="E346" i="10"/>
  <c r="G346" i="10"/>
  <c r="E347" i="10"/>
  <c r="G347" i="10"/>
  <c r="E348" i="10"/>
  <c r="G348" i="10"/>
  <c r="E349" i="10"/>
  <c r="G349" i="10"/>
  <c r="E350" i="10"/>
  <c r="G350" i="10"/>
  <c r="E351" i="10"/>
  <c r="G351" i="10"/>
  <c r="E352" i="10"/>
  <c r="G352" i="10"/>
  <c r="E353" i="10"/>
  <c r="G353" i="10"/>
  <c r="E354" i="10"/>
  <c r="G354" i="10"/>
  <c r="E355" i="10"/>
  <c r="G355" i="10"/>
  <c r="E356" i="10"/>
  <c r="G356" i="10"/>
  <c r="E357" i="10"/>
  <c r="G357" i="10"/>
  <c r="E358" i="10"/>
  <c r="G358" i="10"/>
  <c r="E359" i="10"/>
  <c r="G359" i="10"/>
  <c r="E360" i="10"/>
  <c r="G360" i="10"/>
  <c r="E361" i="10"/>
  <c r="G361" i="10"/>
  <c r="E362" i="10"/>
  <c r="G362" i="10"/>
  <c r="E363" i="10"/>
  <c r="G363" i="10"/>
  <c r="E364" i="10"/>
  <c r="G364" i="10"/>
  <c r="E365" i="10"/>
  <c r="G365" i="10"/>
  <c r="E366" i="10"/>
  <c r="G366" i="10"/>
  <c r="E367" i="10"/>
  <c r="G367" i="10"/>
  <c r="E368" i="10"/>
  <c r="G368" i="10"/>
  <c r="E369" i="10"/>
  <c r="G369" i="10"/>
  <c r="E370" i="10"/>
  <c r="G370" i="10"/>
  <c r="E371" i="10"/>
  <c r="G371" i="10"/>
  <c r="E372" i="10"/>
  <c r="G372" i="10"/>
  <c r="E373" i="10"/>
  <c r="G373" i="10"/>
  <c r="E374" i="10"/>
  <c r="G374" i="10"/>
  <c r="E375" i="10"/>
  <c r="G375" i="10"/>
  <c r="E376" i="10"/>
  <c r="G376" i="10"/>
  <c r="E377" i="10"/>
  <c r="G377" i="10"/>
  <c r="E378" i="10"/>
  <c r="G378" i="10"/>
  <c r="E379" i="10"/>
  <c r="G379" i="10"/>
  <c r="E380" i="10"/>
  <c r="G380" i="10"/>
  <c r="E381" i="10"/>
  <c r="G381" i="10"/>
  <c r="E382" i="10"/>
  <c r="G382" i="10"/>
  <c r="E383" i="10"/>
  <c r="G383" i="10"/>
  <c r="E384" i="10"/>
  <c r="G384" i="10"/>
  <c r="E385" i="10"/>
  <c r="G385" i="10"/>
  <c r="E386" i="10"/>
  <c r="G386" i="10"/>
  <c r="E387" i="10"/>
  <c r="G387" i="10"/>
  <c r="E388" i="10"/>
  <c r="G388" i="10"/>
  <c r="E389" i="10"/>
  <c r="G389" i="10"/>
  <c r="E390" i="10"/>
  <c r="G390" i="10"/>
  <c r="E391" i="10"/>
  <c r="G391" i="10"/>
  <c r="E392" i="10"/>
  <c r="G392" i="10"/>
  <c r="E393" i="10"/>
  <c r="G393" i="10"/>
  <c r="E394" i="10"/>
  <c r="G394" i="10"/>
  <c r="E395" i="10"/>
  <c r="G395" i="10"/>
  <c r="E396" i="10"/>
  <c r="G396" i="10"/>
  <c r="E397" i="10"/>
  <c r="G397" i="10"/>
  <c r="E398" i="10"/>
  <c r="G398" i="10"/>
  <c r="E399" i="10"/>
  <c r="G399" i="10"/>
  <c r="E400" i="10"/>
  <c r="G400" i="10"/>
  <c r="E401" i="10"/>
  <c r="G401" i="10"/>
  <c r="E402" i="10"/>
  <c r="G402" i="10"/>
  <c r="E403" i="10"/>
  <c r="G403" i="10"/>
  <c r="E404" i="10"/>
  <c r="G404" i="10"/>
  <c r="E405" i="10"/>
  <c r="G405" i="10"/>
  <c r="E406" i="10"/>
  <c r="G406" i="10"/>
  <c r="E407" i="10"/>
  <c r="G407" i="10"/>
  <c r="E408" i="10"/>
  <c r="G408" i="10"/>
  <c r="E409" i="10"/>
  <c r="G409" i="10"/>
  <c r="E410" i="10"/>
  <c r="G410" i="10"/>
  <c r="E411" i="10"/>
  <c r="G411" i="10"/>
  <c r="E412" i="10"/>
  <c r="G412" i="10"/>
  <c r="E413" i="10"/>
  <c r="G413" i="10"/>
  <c r="E414" i="10"/>
  <c r="G414" i="10"/>
  <c r="E415" i="10"/>
  <c r="G415" i="10"/>
  <c r="E416" i="10"/>
  <c r="G416" i="10"/>
  <c r="E417" i="10"/>
  <c r="G417" i="10"/>
  <c r="E418" i="10"/>
  <c r="G418" i="10"/>
  <c r="E419" i="10"/>
  <c r="G419" i="10"/>
  <c r="E420" i="10"/>
  <c r="G420" i="10"/>
  <c r="E421" i="10"/>
  <c r="G421" i="10"/>
  <c r="E422" i="10"/>
  <c r="G422" i="10"/>
  <c r="E423" i="10"/>
  <c r="G423" i="10"/>
  <c r="E424" i="10"/>
  <c r="G424" i="10"/>
  <c r="E425" i="10"/>
  <c r="G425" i="10"/>
  <c r="E426" i="10"/>
  <c r="G426" i="10"/>
  <c r="E427" i="10"/>
  <c r="G427" i="10"/>
  <c r="E428" i="10"/>
  <c r="G428" i="10"/>
  <c r="E429" i="10"/>
  <c r="G429" i="10"/>
  <c r="E430" i="10"/>
  <c r="G430" i="10"/>
  <c r="E431" i="10"/>
  <c r="G431" i="10"/>
  <c r="E432" i="10"/>
  <c r="G432" i="10"/>
  <c r="E433" i="10"/>
  <c r="G433" i="10"/>
  <c r="E434" i="10"/>
  <c r="G434" i="10"/>
  <c r="E435" i="10"/>
  <c r="G435" i="10"/>
  <c r="E436" i="10"/>
  <c r="G436" i="10"/>
  <c r="E437" i="10"/>
  <c r="G437" i="10"/>
  <c r="E438" i="10"/>
  <c r="G438" i="10"/>
  <c r="E439" i="10"/>
  <c r="G439" i="10"/>
  <c r="E440" i="10"/>
  <c r="G440" i="10"/>
  <c r="E441" i="10"/>
  <c r="G441" i="10"/>
  <c r="E442" i="10"/>
  <c r="G442" i="10"/>
  <c r="E443" i="10"/>
  <c r="G443" i="10"/>
  <c r="E444" i="10"/>
  <c r="G444" i="10"/>
  <c r="E445" i="10"/>
  <c r="G445" i="10"/>
  <c r="E446" i="10"/>
  <c r="G446" i="10"/>
  <c r="E447" i="10"/>
  <c r="G447" i="10"/>
  <c r="E448" i="10"/>
  <c r="G448" i="10"/>
  <c r="E449" i="10"/>
  <c r="G449" i="10"/>
  <c r="E450" i="10"/>
  <c r="G450" i="10"/>
  <c r="E451" i="10"/>
  <c r="G451" i="10"/>
  <c r="E452" i="10"/>
  <c r="G452" i="10"/>
  <c r="E453" i="10"/>
  <c r="G453" i="10"/>
  <c r="E454" i="10"/>
  <c r="G454" i="10"/>
  <c r="E455" i="10"/>
  <c r="G455" i="10"/>
  <c r="E456" i="10"/>
  <c r="G456" i="10"/>
  <c r="E457" i="10"/>
  <c r="G457" i="10"/>
  <c r="E458" i="10"/>
  <c r="G458" i="10"/>
  <c r="E459" i="10"/>
  <c r="G459" i="10"/>
  <c r="E460" i="10"/>
  <c r="G460" i="10"/>
  <c r="E461" i="10"/>
  <c r="G461" i="10"/>
  <c r="E462" i="10"/>
  <c r="G462" i="10"/>
  <c r="E463" i="10"/>
  <c r="G463" i="10"/>
  <c r="E464" i="10"/>
  <c r="G464" i="10"/>
  <c r="E465" i="10"/>
  <c r="G465" i="10"/>
  <c r="E466" i="10"/>
  <c r="G466" i="10"/>
  <c r="E467" i="10"/>
  <c r="G467" i="10"/>
  <c r="E468" i="10"/>
  <c r="G468" i="10"/>
  <c r="E469" i="10"/>
  <c r="G469" i="10"/>
  <c r="E470" i="10"/>
  <c r="G470" i="10"/>
  <c r="E471" i="10"/>
  <c r="G471" i="10"/>
  <c r="E472" i="10"/>
  <c r="G472" i="10"/>
  <c r="E473" i="10"/>
  <c r="G473" i="10"/>
  <c r="E474" i="10"/>
  <c r="G474" i="10"/>
  <c r="E475" i="10"/>
  <c r="G475" i="10"/>
  <c r="E476" i="10"/>
  <c r="G476" i="10"/>
  <c r="E477" i="10"/>
  <c r="G477" i="10"/>
  <c r="E478" i="10"/>
  <c r="G478" i="10"/>
  <c r="E479" i="10"/>
  <c r="G479" i="10"/>
  <c r="E480" i="10"/>
  <c r="G480" i="10"/>
  <c r="E481" i="10"/>
  <c r="G481" i="10"/>
  <c r="E482" i="10"/>
  <c r="G482" i="10"/>
  <c r="E483" i="10"/>
  <c r="G483" i="10"/>
  <c r="E484" i="10"/>
  <c r="G484" i="10"/>
  <c r="E485" i="10"/>
  <c r="G485" i="10"/>
  <c r="E486" i="10"/>
  <c r="G486" i="10"/>
  <c r="E487" i="10"/>
  <c r="G487" i="10"/>
  <c r="E488" i="10"/>
  <c r="G488" i="10"/>
  <c r="E489" i="10"/>
  <c r="G489" i="10"/>
  <c r="E490" i="10"/>
  <c r="G490" i="10"/>
  <c r="E491" i="10"/>
  <c r="G491" i="10"/>
  <c r="E492" i="10"/>
  <c r="G492" i="10"/>
  <c r="E493" i="10"/>
  <c r="G493" i="10"/>
  <c r="E494" i="10"/>
  <c r="G494" i="10"/>
  <c r="E495" i="10"/>
  <c r="G495" i="10"/>
  <c r="E496" i="10"/>
  <c r="G496" i="10"/>
  <c r="E497" i="10"/>
  <c r="G497" i="10"/>
  <c r="E498" i="10"/>
  <c r="G498" i="10"/>
  <c r="E499" i="10"/>
  <c r="G499" i="10"/>
  <c r="E500" i="10"/>
  <c r="G500" i="10"/>
  <c r="E501" i="10"/>
  <c r="G501" i="10"/>
  <c r="E502" i="10"/>
  <c r="G502" i="10"/>
  <c r="E503" i="10"/>
  <c r="G503" i="10"/>
  <c r="E504" i="10"/>
  <c r="G504" i="10"/>
  <c r="E505" i="10"/>
  <c r="G505" i="10"/>
  <c r="E506" i="10"/>
  <c r="G506" i="10"/>
  <c r="E507" i="10"/>
  <c r="G507" i="10"/>
  <c r="E508" i="10"/>
  <c r="G508" i="10"/>
  <c r="E509" i="10"/>
  <c r="G509" i="10"/>
  <c r="E510" i="10"/>
  <c r="G510" i="10"/>
  <c r="E511" i="10"/>
  <c r="G511" i="10"/>
  <c r="E512" i="10"/>
  <c r="G512" i="10"/>
  <c r="E513" i="10"/>
  <c r="G513" i="10"/>
  <c r="E514" i="10"/>
  <c r="G514" i="10"/>
  <c r="E515" i="10"/>
  <c r="G515" i="10"/>
  <c r="E516" i="10"/>
  <c r="G516" i="10"/>
  <c r="E517" i="10"/>
  <c r="G517" i="10"/>
  <c r="E518" i="10"/>
  <c r="G518" i="10"/>
  <c r="E519" i="10"/>
  <c r="G519" i="10"/>
  <c r="E520" i="10"/>
  <c r="G520" i="10"/>
  <c r="E521" i="10"/>
  <c r="G521" i="10"/>
  <c r="E522" i="10"/>
  <c r="G522" i="10"/>
  <c r="E523" i="10"/>
  <c r="G523" i="10"/>
  <c r="E524" i="10"/>
  <c r="G524" i="10"/>
  <c r="E525" i="10"/>
  <c r="G525" i="10"/>
  <c r="E526" i="10"/>
  <c r="G526" i="10"/>
  <c r="E527" i="10"/>
  <c r="G527" i="10"/>
  <c r="E528" i="10"/>
  <c r="G528" i="10"/>
  <c r="E529" i="10"/>
  <c r="G529" i="10"/>
  <c r="E530" i="10"/>
  <c r="G530" i="10"/>
  <c r="E531" i="10"/>
  <c r="G531" i="10"/>
  <c r="E532" i="10"/>
  <c r="G532" i="10"/>
  <c r="E533" i="10"/>
  <c r="G533" i="10"/>
  <c r="E534" i="10"/>
  <c r="G534" i="10"/>
  <c r="E535" i="10"/>
  <c r="G535" i="10"/>
  <c r="E536" i="10"/>
  <c r="G536" i="10"/>
  <c r="E537" i="10"/>
  <c r="G537" i="10"/>
  <c r="E538" i="10"/>
  <c r="G538" i="10"/>
  <c r="E539" i="10"/>
  <c r="G539" i="10"/>
  <c r="E540" i="10"/>
  <c r="G540" i="10"/>
  <c r="E541" i="10"/>
  <c r="G541" i="10"/>
  <c r="E542" i="10"/>
  <c r="G542" i="10"/>
  <c r="E543" i="10"/>
  <c r="G543" i="10"/>
  <c r="E544" i="10"/>
  <c r="G544" i="10"/>
  <c r="E545" i="10"/>
  <c r="G545" i="10"/>
  <c r="E546" i="10"/>
  <c r="G546" i="10"/>
  <c r="E547" i="10"/>
  <c r="G547" i="10"/>
  <c r="E548" i="10"/>
  <c r="G548" i="10"/>
  <c r="E549" i="10"/>
  <c r="G549" i="10"/>
  <c r="E550" i="10"/>
  <c r="G550" i="10"/>
  <c r="E551" i="10"/>
  <c r="G551" i="10"/>
  <c r="E552" i="10"/>
  <c r="G552" i="10"/>
  <c r="E553" i="10"/>
  <c r="G553" i="10"/>
  <c r="E554" i="10"/>
  <c r="G554" i="10"/>
  <c r="E555" i="10"/>
  <c r="G555" i="10"/>
  <c r="E556" i="10"/>
  <c r="G556" i="10"/>
  <c r="E557" i="10"/>
  <c r="G557" i="10"/>
  <c r="E558" i="10"/>
  <c r="G558" i="10"/>
  <c r="E559" i="10"/>
  <c r="G559" i="10"/>
  <c r="E560" i="10"/>
  <c r="G560" i="10"/>
  <c r="E561" i="10"/>
  <c r="G561" i="10"/>
  <c r="E562" i="10"/>
  <c r="G562" i="10"/>
  <c r="E563" i="10"/>
  <c r="G563" i="10"/>
  <c r="E564" i="10"/>
  <c r="G564" i="10"/>
  <c r="E565" i="10"/>
  <c r="G565" i="10"/>
  <c r="E566" i="10"/>
  <c r="G566" i="10"/>
  <c r="E567" i="10"/>
  <c r="G567" i="10"/>
  <c r="E568" i="10"/>
  <c r="G568" i="10"/>
  <c r="E569" i="10"/>
  <c r="G569" i="10"/>
  <c r="E570" i="10"/>
  <c r="G570" i="10"/>
  <c r="E571" i="10"/>
  <c r="G571" i="10"/>
  <c r="E572" i="10"/>
  <c r="G572" i="10"/>
  <c r="E573" i="10"/>
  <c r="G573" i="10"/>
  <c r="E574" i="10"/>
  <c r="G574" i="10"/>
  <c r="E575" i="10"/>
  <c r="G575" i="10"/>
  <c r="E576" i="10"/>
  <c r="G576" i="10"/>
  <c r="E577" i="10"/>
  <c r="G577" i="10"/>
  <c r="E578" i="10"/>
  <c r="G578" i="10"/>
  <c r="E579" i="10"/>
  <c r="G579" i="10"/>
  <c r="E580" i="10"/>
  <c r="G580" i="10"/>
  <c r="E581" i="10"/>
  <c r="G581" i="10"/>
  <c r="E582" i="10"/>
  <c r="G582" i="10"/>
  <c r="E583" i="10"/>
  <c r="G583" i="10"/>
  <c r="E584" i="10"/>
  <c r="G584" i="10"/>
  <c r="E585" i="10"/>
  <c r="G585" i="10"/>
  <c r="E586" i="10"/>
  <c r="G586" i="10"/>
  <c r="E587" i="10"/>
  <c r="G587" i="10"/>
  <c r="E588" i="10"/>
  <c r="G588" i="10"/>
  <c r="E589" i="10"/>
  <c r="G589" i="10"/>
  <c r="E590" i="10"/>
  <c r="G590" i="10"/>
  <c r="E591" i="10"/>
  <c r="G591" i="10"/>
  <c r="E592" i="10"/>
  <c r="G592" i="10"/>
  <c r="E593" i="10"/>
  <c r="G593" i="10"/>
  <c r="E594" i="10"/>
  <c r="G594" i="10"/>
  <c r="E595" i="10"/>
  <c r="G595" i="10"/>
  <c r="E596" i="10"/>
  <c r="G596" i="10"/>
  <c r="E597" i="10"/>
  <c r="G597" i="10"/>
  <c r="E598" i="10"/>
  <c r="G598" i="10"/>
  <c r="E599" i="10"/>
  <c r="G599" i="10"/>
  <c r="E600" i="10"/>
  <c r="G600" i="10"/>
  <c r="E601" i="10"/>
  <c r="G601" i="10"/>
  <c r="E602" i="10"/>
  <c r="G602" i="10"/>
  <c r="E603" i="10"/>
  <c r="G603" i="10"/>
  <c r="E604" i="10"/>
  <c r="G604" i="10"/>
  <c r="E605" i="10"/>
  <c r="G605" i="10"/>
  <c r="E606" i="10"/>
  <c r="G606" i="10"/>
  <c r="E607" i="10"/>
  <c r="G607" i="10"/>
  <c r="E608" i="10"/>
  <c r="G608" i="10"/>
  <c r="E609" i="10"/>
  <c r="G609" i="10"/>
  <c r="E610" i="10"/>
  <c r="G610" i="10"/>
  <c r="E611" i="10"/>
  <c r="G611" i="10"/>
  <c r="E612" i="10"/>
  <c r="G612" i="10"/>
  <c r="E613" i="10"/>
  <c r="G613" i="10"/>
  <c r="E614" i="10"/>
  <c r="G614" i="10"/>
  <c r="E615" i="10"/>
  <c r="G615" i="10"/>
  <c r="E616" i="10"/>
  <c r="G616" i="10"/>
  <c r="E617" i="10"/>
  <c r="G617" i="10"/>
  <c r="E618" i="10"/>
  <c r="G618" i="10"/>
  <c r="E619" i="10"/>
  <c r="G619" i="10"/>
  <c r="E620" i="10"/>
  <c r="G620" i="10"/>
  <c r="E621" i="10"/>
  <c r="G621" i="10"/>
  <c r="E622" i="10"/>
  <c r="G622" i="10"/>
  <c r="E623" i="10"/>
  <c r="G623" i="10"/>
  <c r="E624" i="10"/>
  <c r="G624" i="10"/>
  <c r="E625" i="10"/>
  <c r="G625" i="10"/>
  <c r="E626" i="10"/>
  <c r="G626" i="10"/>
  <c r="E627" i="10"/>
  <c r="G627" i="10"/>
  <c r="E628" i="10"/>
  <c r="G628" i="10"/>
  <c r="E629" i="10"/>
  <c r="G629" i="10"/>
  <c r="E630" i="10"/>
  <c r="G630" i="10"/>
  <c r="E631" i="10"/>
  <c r="G631" i="10"/>
  <c r="E632" i="10"/>
  <c r="G632" i="10"/>
  <c r="E633" i="10"/>
  <c r="G633" i="10"/>
  <c r="E634" i="10"/>
  <c r="G634" i="10"/>
  <c r="E635" i="10"/>
  <c r="G635" i="10"/>
  <c r="E636" i="10"/>
  <c r="G636" i="10"/>
  <c r="E637" i="10"/>
  <c r="G637" i="10"/>
  <c r="E638" i="10"/>
  <c r="G638" i="10"/>
  <c r="E639" i="10"/>
  <c r="G639" i="10"/>
  <c r="E640" i="10"/>
  <c r="G640" i="10"/>
  <c r="E641" i="10"/>
  <c r="G641" i="10"/>
  <c r="E642" i="10"/>
  <c r="G642" i="10"/>
  <c r="E643" i="10"/>
  <c r="G643" i="10"/>
  <c r="E644" i="10"/>
  <c r="G644" i="10"/>
  <c r="E645" i="10"/>
  <c r="G645" i="10"/>
  <c r="E646" i="10"/>
  <c r="G646" i="10"/>
  <c r="E647" i="10"/>
  <c r="G647" i="10"/>
  <c r="E648" i="10"/>
  <c r="G648" i="10"/>
  <c r="E649" i="10"/>
  <c r="G649" i="10"/>
  <c r="E650" i="10"/>
  <c r="G650" i="10"/>
  <c r="E651" i="10"/>
  <c r="G651" i="10"/>
  <c r="E652" i="10"/>
  <c r="G652" i="10"/>
  <c r="E653" i="10"/>
  <c r="G653" i="10"/>
  <c r="E654" i="10"/>
  <c r="G654" i="10"/>
  <c r="E655" i="10"/>
  <c r="G655" i="10"/>
  <c r="E656" i="10"/>
  <c r="G656" i="10"/>
  <c r="E657" i="10"/>
  <c r="G657" i="10"/>
  <c r="E658" i="10"/>
  <c r="G658" i="10"/>
  <c r="E659" i="10"/>
  <c r="G659" i="10"/>
  <c r="E660" i="10"/>
  <c r="G660" i="10"/>
  <c r="E661" i="10"/>
  <c r="G661" i="10"/>
  <c r="E662" i="10"/>
  <c r="G662" i="10"/>
  <c r="E663" i="10"/>
  <c r="G663" i="10"/>
  <c r="E664" i="10"/>
  <c r="G664" i="10"/>
  <c r="E665" i="10"/>
  <c r="G665" i="10"/>
  <c r="E666" i="10"/>
  <c r="G666" i="10"/>
  <c r="E667" i="10"/>
  <c r="G667" i="10"/>
  <c r="E668" i="10"/>
  <c r="G668" i="10"/>
  <c r="E669" i="10"/>
  <c r="G669" i="10"/>
  <c r="E670" i="10"/>
  <c r="G670" i="10"/>
  <c r="E671" i="10"/>
  <c r="G671" i="10"/>
  <c r="E672" i="10"/>
  <c r="G672" i="10"/>
  <c r="E673" i="10"/>
  <c r="G673" i="10"/>
  <c r="E674" i="10"/>
  <c r="G674" i="10"/>
  <c r="E675" i="10"/>
  <c r="G675" i="10"/>
  <c r="E676" i="10"/>
  <c r="G676" i="10"/>
  <c r="E677" i="10"/>
  <c r="G677" i="10"/>
  <c r="E678" i="10"/>
  <c r="G678" i="10"/>
  <c r="E679" i="10"/>
  <c r="G679" i="10"/>
  <c r="E680" i="10"/>
  <c r="G680" i="10"/>
  <c r="E681" i="10"/>
  <c r="G681" i="10"/>
  <c r="E682" i="10"/>
  <c r="G682" i="10"/>
  <c r="E683" i="10"/>
  <c r="G683" i="10"/>
  <c r="E684" i="10"/>
  <c r="G684" i="10"/>
  <c r="E685" i="10"/>
  <c r="G685" i="10"/>
  <c r="E686" i="10"/>
  <c r="G686" i="10"/>
  <c r="E687" i="10"/>
  <c r="G687" i="10"/>
  <c r="E688" i="10"/>
  <c r="G688" i="10"/>
  <c r="E689" i="10"/>
  <c r="G689" i="10"/>
  <c r="E690" i="10"/>
  <c r="G690" i="10"/>
  <c r="E691" i="10"/>
  <c r="G691" i="10"/>
  <c r="E692" i="10"/>
  <c r="G692" i="10"/>
  <c r="E693" i="10"/>
  <c r="G693" i="10"/>
  <c r="E694" i="10"/>
  <c r="G694" i="10"/>
  <c r="E695" i="10"/>
  <c r="G695" i="10"/>
  <c r="E696" i="10"/>
  <c r="G696" i="10"/>
  <c r="E697" i="10"/>
  <c r="G697" i="10"/>
  <c r="E698" i="10"/>
  <c r="G698" i="10"/>
  <c r="E699" i="10"/>
  <c r="G699" i="10"/>
  <c r="E700" i="10"/>
  <c r="G700" i="10"/>
  <c r="E701" i="10"/>
  <c r="G701" i="10"/>
  <c r="E702" i="10"/>
  <c r="G702" i="10"/>
  <c r="E703" i="10"/>
  <c r="G703" i="10"/>
  <c r="E704" i="10"/>
  <c r="G704" i="10"/>
  <c r="E705" i="10"/>
  <c r="G705" i="10"/>
  <c r="E706" i="10"/>
  <c r="G706" i="10"/>
  <c r="E707" i="10"/>
  <c r="G707" i="10"/>
  <c r="E708" i="10"/>
  <c r="G708" i="10"/>
  <c r="E709" i="10"/>
  <c r="G709" i="10"/>
  <c r="E710" i="10"/>
  <c r="G710" i="10"/>
  <c r="E711" i="10"/>
  <c r="G711" i="10"/>
  <c r="E712" i="10"/>
  <c r="G712" i="10"/>
  <c r="E713" i="10"/>
  <c r="G713" i="10"/>
  <c r="E714" i="10"/>
  <c r="G714" i="10"/>
  <c r="E715" i="10"/>
  <c r="G715" i="10"/>
  <c r="E716" i="10"/>
  <c r="G716" i="10"/>
  <c r="E717" i="10"/>
  <c r="G717" i="10"/>
  <c r="E718" i="10"/>
  <c r="G718" i="10"/>
  <c r="E719" i="10"/>
  <c r="G719" i="10"/>
  <c r="E720" i="10"/>
  <c r="G720" i="10"/>
  <c r="E721" i="10"/>
  <c r="G721" i="10"/>
  <c r="E722" i="10"/>
  <c r="G722" i="10"/>
  <c r="E723" i="10"/>
  <c r="G723" i="10"/>
  <c r="E724" i="10"/>
  <c r="G724" i="10"/>
  <c r="E725" i="10"/>
  <c r="G725" i="10"/>
  <c r="E726" i="10"/>
  <c r="G726" i="10"/>
  <c r="E727" i="10"/>
  <c r="G727" i="10"/>
  <c r="E728" i="10"/>
  <c r="G728" i="10"/>
  <c r="E729" i="10"/>
  <c r="G729" i="10"/>
  <c r="E730" i="10"/>
  <c r="G730" i="10"/>
  <c r="E731" i="10"/>
  <c r="G731" i="10"/>
  <c r="E732" i="10"/>
  <c r="G732" i="10"/>
  <c r="E733" i="10"/>
  <c r="G733" i="10"/>
  <c r="E734" i="10"/>
  <c r="G734" i="10"/>
  <c r="E735" i="10"/>
  <c r="G735" i="10"/>
  <c r="E736" i="10"/>
  <c r="G736" i="10"/>
  <c r="E737" i="10"/>
  <c r="G737" i="10"/>
  <c r="E738" i="10"/>
  <c r="G738" i="10"/>
  <c r="E739" i="10"/>
  <c r="G739" i="10"/>
  <c r="E740" i="10"/>
  <c r="G740" i="10"/>
  <c r="E741" i="10"/>
  <c r="G741" i="10"/>
  <c r="E742" i="10"/>
  <c r="G742" i="10"/>
  <c r="E743" i="10"/>
  <c r="G743" i="10"/>
  <c r="E744" i="10"/>
  <c r="G744" i="10"/>
  <c r="E745" i="10"/>
  <c r="G745" i="10"/>
  <c r="E746" i="10"/>
  <c r="G746" i="10"/>
  <c r="E747" i="10"/>
  <c r="G747" i="10"/>
  <c r="E748" i="10"/>
  <c r="G748" i="10"/>
  <c r="E749" i="10"/>
  <c r="G749" i="10"/>
  <c r="E750" i="10"/>
  <c r="G750" i="10"/>
  <c r="E751" i="10"/>
  <c r="G751" i="10"/>
  <c r="E752" i="10"/>
  <c r="G752" i="10"/>
  <c r="E753" i="10"/>
  <c r="G753" i="10"/>
  <c r="E754" i="10"/>
  <c r="G754" i="10"/>
  <c r="E755" i="10"/>
  <c r="G755" i="10"/>
  <c r="E756" i="10"/>
  <c r="G756" i="10"/>
  <c r="E757" i="10"/>
  <c r="G757" i="10"/>
  <c r="E758" i="10"/>
  <c r="G758" i="10"/>
  <c r="E759" i="10"/>
  <c r="G759" i="10"/>
  <c r="E760" i="10"/>
  <c r="G760" i="10"/>
  <c r="E761" i="10"/>
  <c r="G761" i="10"/>
  <c r="E762" i="10"/>
  <c r="G762" i="10"/>
  <c r="E763" i="10"/>
  <c r="G763" i="10"/>
  <c r="E764" i="10"/>
  <c r="G764" i="10"/>
  <c r="E765" i="10"/>
  <c r="G765" i="10"/>
  <c r="E766" i="10"/>
  <c r="G766" i="10"/>
  <c r="E767" i="10"/>
  <c r="G767" i="10"/>
  <c r="E768" i="10"/>
  <c r="G768" i="10"/>
  <c r="E769" i="10"/>
  <c r="G769" i="10"/>
  <c r="E770" i="10"/>
  <c r="G770" i="10"/>
  <c r="E771" i="10"/>
  <c r="G771" i="10"/>
  <c r="E772" i="10"/>
  <c r="G772" i="10"/>
  <c r="E773" i="10"/>
  <c r="G773" i="10"/>
  <c r="E774" i="10"/>
  <c r="G774" i="10"/>
  <c r="E775" i="10"/>
  <c r="G775" i="10"/>
  <c r="E776" i="10"/>
  <c r="G776" i="10"/>
  <c r="E777" i="10"/>
  <c r="G777" i="10"/>
  <c r="E778" i="10"/>
  <c r="G778" i="10"/>
  <c r="E779" i="10"/>
  <c r="G779" i="10"/>
  <c r="E780" i="10"/>
  <c r="G780" i="10"/>
  <c r="E781" i="10"/>
  <c r="G781" i="10"/>
  <c r="E782" i="10"/>
  <c r="G782" i="10"/>
  <c r="E783" i="10"/>
  <c r="G783" i="10"/>
  <c r="E784" i="10"/>
  <c r="G784" i="10"/>
  <c r="E785" i="10"/>
  <c r="G785" i="10"/>
  <c r="E786" i="10"/>
  <c r="G786" i="10"/>
  <c r="E787" i="10"/>
  <c r="G787" i="10"/>
  <c r="E788" i="10"/>
  <c r="G788" i="10"/>
  <c r="E789" i="10"/>
  <c r="G789" i="10"/>
  <c r="E790" i="10"/>
  <c r="G790" i="10"/>
  <c r="E791" i="10"/>
  <c r="G791" i="10"/>
  <c r="E792" i="10"/>
  <c r="G792" i="10"/>
  <c r="E793" i="10"/>
  <c r="G793" i="10"/>
  <c r="E794" i="10"/>
  <c r="G794" i="10"/>
  <c r="E795" i="10"/>
  <c r="G795" i="10"/>
  <c r="E796" i="10"/>
  <c r="G796" i="10"/>
  <c r="E797" i="10"/>
  <c r="G797" i="10"/>
  <c r="E798" i="10"/>
  <c r="G798" i="10"/>
  <c r="E799" i="10"/>
  <c r="G799" i="10"/>
  <c r="E800" i="10"/>
  <c r="G800" i="10"/>
  <c r="E801" i="10"/>
  <c r="G801" i="10"/>
  <c r="E802" i="10"/>
  <c r="G802" i="10"/>
  <c r="E803" i="10"/>
  <c r="G803" i="10"/>
  <c r="E804" i="10"/>
  <c r="G804" i="10"/>
  <c r="E805" i="10"/>
  <c r="G805" i="10"/>
  <c r="E806" i="10"/>
  <c r="G806" i="10"/>
  <c r="E807" i="10"/>
  <c r="G807" i="10"/>
  <c r="E808" i="10"/>
  <c r="G808" i="10"/>
  <c r="E809" i="10"/>
  <c r="G809" i="10"/>
  <c r="E810" i="10"/>
  <c r="G810" i="10"/>
  <c r="E811" i="10"/>
  <c r="G811" i="10"/>
  <c r="E812" i="10"/>
  <c r="G812" i="10"/>
  <c r="E813" i="10"/>
  <c r="G813" i="10"/>
  <c r="E814" i="10"/>
  <c r="G814" i="10"/>
  <c r="E815" i="10"/>
  <c r="G815" i="10"/>
  <c r="E816" i="10"/>
  <c r="G816" i="10"/>
  <c r="E817" i="10"/>
  <c r="G817" i="10"/>
  <c r="E818" i="10"/>
  <c r="G818" i="10"/>
  <c r="E819" i="10"/>
  <c r="G819" i="10"/>
  <c r="E820" i="10"/>
  <c r="G820" i="10"/>
  <c r="E821" i="10"/>
  <c r="G821" i="10"/>
  <c r="E822" i="10"/>
  <c r="G822" i="10"/>
  <c r="E823" i="10"/>
  <c r="G823" i="10"/>
  <c r="E824" i="10"/>
  <c r="G824" i="10"/>
  <c r="E825" i="10"/>
  <c r="G825" i="10"/>
  <c r="E826" i="10"/>
  <c r="G826" i="10"/>
  <c r="E827" i="10"/>
  <c r="G827" i="10"/>
  <c r="E828" i="10"/>
  <c r="G828" i="10"/>
  <c r="E829" i="10"/>
  <c r="G829" i="10"/>
  <c r="E830" i="10"/>
  <c r="G830" i="10"/>
  <c r="E831" i="10"/>
  <c r="G831" i="10"/>
  <c r="E832" i="10"/>
  <c r="G832" i="10"/>
  <c r="E833" i="10"/>
  <c r="G833" i="10"/>
  <c r="E834" i="10"/>
  <c r="G834" i="10"/>
  <c r="E835" i="10"/>
  <c r="G835" i="10"/>
  <c r="E836" i="10"/>
  <c r="G836" i="10"/>
  <c r="E837" i="10"/>
  <c r="G837" i="10"/>
  <c r="E838" i="10"/>
  <c r="G838" i="10"/>
  <c r="E839" i="10"/>
  <c r="G839" i="10"/>
  <c r="E840" i="10"/>
  <c r="G840" i="10"/>
  <c r="E841" i="10"/>
  <c r="G841" i="10"/>
  <c r="E842" i="10"/>
  <c r="G842" i="10"/>
  <c r="E843" i="10"/>
  <c r="G843" i="10"/>
  <c r="E844" i="10"/>
  <c r="G844" i="10"/>
  <c r="E845" i="10"/>
  <c r="G845" i="10"/>
  <c r="E846" i="10"/>
  <c r="G846" i="10"/>
  <c r="E847" i="10"/>
  <c r="G847" i="10"/>
  <c r="E848" i="10"/>
  <c r="G848" i="10"/>
  <c r="E849" i="10"/>
  <c r="G849" i="10"/>
  <c r="E850" i="10"/>
  <c r="G850" i="10"/>
  <c r="E851" i="10"/>
  <c r="G851" i="10"/>
  <c r="E852" i="10"/>
  <c r="G852" i="10"/>
  <c r="E853" i="10"/>
  <c r="G853" i="10"/>
  <c r="E854" i="10"/>
  <c r="G854" i="10"/>
  <c r="E855" i="10"/>
  <c r="G855" i="10"/>
  <c r="E856" i="10"/>
  <c r="G856" i="10"/>
  <c r="E857" i="10"/>
  <c r="G857" i="10"/>
  <c r="E858" i="10"/>
  <c r="G858" i="10"/>
  <c r="E859" i="10"/>
  <c r="G859" i="10"/>
  <c r="E860" i="10"/>
  <c r="G860" i="10"/>
  <c r="E861" i="10"/>
  <c r="G861" i="10"/>
  <c r="E862" i="10"/>
  <c r="G862" i="10"/>
  <c r="E863" i="10"/>
  <c r="G863" i="10"/>
  <c r="E864" i="10"/>
  <c r="G864" i="10"/>
  <c r="E865" i="10"/>
  <c r="G865" i="10"/>
  <c r="E866" i="10"/>
  <c r="G866" i="10"/>
  <c r="E867" i="10"/>
  <c r="G867" i="10"/>
  <c r="E868" i="10"/>
  <c r="G868" i="10"/>
  <c r="E869" i="10"/>
  <c r="G869" i="10"/>
  <c r="E870" i="10"/>
  <c r="G870" i="10"/>
  <c r="E871" i="10"/>
  <c r="G871" i="10"/>
  <c r="E872" i="10"/>
  <c r="G872" i="10"/>
  <c r="E873" i="10"/>
  <c r="G873" i="10"/>
  <c r="E874" i="10"/>
  <c r="G874" i="10"/>
  <c r="E875" i="10"/>
  <c r="G875" i="10"/>
  <c r="E876" i="10"/>
  <c r="G876" i="10"/>
  <c r="E877" i="10"/>
  <c r="G877" i="10"/>
  <c r="E878" i="10"/>
  <c r="G878" i="10"/>
  <c r="E879" i="10"/>
  <c r="G879" i="10"/>
  <c r="E880" i="10"/>
  <c r="G880" i="10"/>
  <c r="E881" i="10"/>
  <c r="G881" i="10"/>
  <c r="E882" i="10"/>
  <c r="G882" i="10"/>
  <c r="E883" i="10"/>
  <c r="G883" i="10"/>
  <c r="E884" i="10"/>
  <c r="G884" i="10"/>
  <c r="E885" i="10"/>
  <c r="G885" i="10"/>
  <c r="E886" i="10"/>
  <c r="G886" i="10"/>
  <c r="E887" i="10"/>
  <c r="G887" i="10"/>
  <c r="E888" i="10"/>
  <c r="G888" i="10"/>
  <c r="E889" i="10"/>
  <c r="G889" i="10"/>
  <c r="E890" i="10"/>
  <c r="G890" i="10"/>
  <c r="E891" i="10"/>
  <c r="G891" i="10"/>
  <c r="E892" i="10"/>
  <c r="G892" i="10"/>
  <c r="E893" i="10"/>
  <c r="G893" i="10"/>
  <c r="E894" i="10"/>
  <c r="G894" i="10"/>
  <c r="E895" i="10"/>
  <c r="G895" i="10"/>
  <c r="E896" i="10"/>
  <c r="G896" i="10"/>
  <c r="E897" i="10"/>
  <c r="G897" i="10"/>
  <c r="E898" i="10"/>
  <c r="G898" i="10"/>
  <c r="E899" i="10"/>
  <c r="G899" i="10"/>
  <c r="E900" i="10"/>
  <c r="G900" i="10"/>
  <c r="E901" i="10"/>
  <c r="G901" i="10"/>
  <c r="E902" i="10"/>
  <c r="G902" i="10"/>
  <c r="E903" i="10"/>
  <c r="G903" i="10"/>
  <c r="E904" i="10"/>
  <c r="G904" i="10"/>
  <c r="E905" i="10"/>
  <c r="G905" i="10"/>
  <c r="E906" i="10"/>
  <c r="G906" i="10"/>
  <c r="E907" i="10"/>
  <c r="G907" i="10"/>
  <c r="E908" i="10"/>
  <c r="G908" i="10"/>
  <c r="E909" i="10"/>
  <c r="G909" i="10"/>
  <c r="E910" i="10"/>
  <c r="G910" i="10"/>
  <c r="E911" i="10"/>
  <c r="G911" i="10"/>
  <c r="E912" i="10"/>
  <c r="G912" i="10"/>
  <c r="E913" i="10"/>
  <c r="G913" i="10"/>
  <c r="E914" i="10"/>
  <c r="G914" i="10"/>
  <c r="E915" i="10"/>
  <c r="G915" i="10"/>
  <c r="E916" i="10"/>
  <c r="G916" i="10"/>
  <c r="E917" i="10"/>
  <c r="G917" i="10"/>
  <c r="E918" i="10"/>
  <c r="G918" i="10"/>
  <c r="E919" i="10"/>
  <c r="G919" i="10"/>
  <c r="E920" i="10"/>
  <c r="G920" i="10"/>
  <c r="E921" i="10"/>
  <c r="G921" i="10"/>
  <c r="E922" i="10"/>
  <c r="G922" i="10"/>
  <c r="E923" i="10"/>
  <c r="G923" i="10"/>
  <c r="E924" i="10"/>
  <c r="G924" i="10"/>
  <c r="E925" i="10"/>
  <c r="G925" i="10"/>
  <c r="E926" i="10"/>
  <c r="G926" i="10"/>
  <c r="E927" i="10"/>
  <c r="G927" i="10"/>
  <c r="E928" i="10"/>
  <c r="G928" i="10"/>
  <c r="E929" i="10"/>
  <c r="G929" i="10"/>
  <c r="E930" i="10"/>
  <c r="G930" i="10"/>
  <c r="E931" i="10"/>
  <c r="G931" i="10"/>
  <c r="E932" i="10"/>
  <c r="G932" i="10"/>
  <c r="E933" i="10"/>
  <c r="G933" i="10"/>
  <c r="E934" i="10"/>
  <c r="G934" i="10"/>
  <c r="E935" i="10"/>
  <c r="G935" i="10"/>
  <c r="E936" i="10"/>
  <c r="G936" i="10"/>
  <c r="E937" i="10"/>
  <c r="G937" i="10"/>
  <c r="E938" i="10"/>
  <c r="G938" i="10"/>
  <c r="E939" i="10"/>
  <c r="G939" i="10"/>
  <c r="E940" i="10"/>
  <c r="G940" i="10"/>
  <c r="E941" i="10"/>
  <c r="G941" i="10"/>
  <c r="E942" i="10"/>
  <c r="G942" i="10"/>
  <c r="E943" i="10"/>
  <c r="G943" i="10"/>
  <c r="E944" i="10"/>
  <c r="G944" i="10"/>
  <c r="E945" i="10"/>
  <c r="G945" i="10"/>
  <c r="E946" i="10"/>
  <c r="G946" i="10"/>
  <c r="E947" i="10"/>
  <c r="G947" i="10"/>
  <c r="E948" i="10"/>
  <c r="G948" i="10"/>
  <c r="E949" i="10"/>
  <c r="G949" i="10"/>
  <c r="E950" i="10"/>
  <c r="G950" i="10"/>
  <c r="E951" i="10"/>
  <c r="G951" i="10"/>
  <c r="E952" i="10"/>
  <c r="G952" i="10"/>
  <c r="E953" i="10"/>
  <c r="G953" i="10"/>
  <c r="E954" i="10"/>
  <c r="G954" i="10"/>
  <c r="E955" i="10"/>
  <c r="G955" i="10"/>
  <c r="E956" i="10"/>
  <c r="G956" i="10"/>
  <c r="E957" i="10"/>
  <c r="G957" i="10"/>
  <c r="E958" i="10"/>
  <c r="G958" i="10"/>
  <c r="E959" i="10"/>
  <c r="G959" i="10"/>
  <c r="E960" i="10"/>
  <c r="G960" i="10"/>
  <c r="E961" i="10"/>
  <c r="G961" i="10"/>
  <c r="E962" i="10"/>
  <c r="G962" i="10"/>
  <c r="E963" i="10"/>
  <c r="G963" i="10"/>
  <c r="E964" i="10"/>
  <c r="G964" i="10"/>
  <c r="E965" i="10"/>
  <c r="G965" i="10"/>
  <c r="E966" i="10"/>
  <c r="G966" i="10"/>
  <c r="E967" i="10"/>
  <c r="G967" i="10"/>
  <c r="E968" i="10"/>
  <c r="G968" i="10"/>
  <c r="E969" i="10"/>
  <c r="G969" i="10"/>
  <c r="E970" i="10"/>
  <c r="G970" i="10"/>
  <c r="E971" i="10"/>
  <c r="G971" i="10"/>
  <c r="E972" i="10"/>
  <c r="G972" i="10"/>
  <c r="E973" i="10"/>
  <c r="G973" i="10"/>
  <c r="E974" i="10"/>
  <c r="G974" i="10"/>
  <c r="E975" i="10"/>
  <c r="G975" i="10"/>
  <c r="E976" i="10"/>
  <c r="G976" i="10"/>
  <c r="E977" i="10"/>
  <c r="G977" i="10"/>
  <c r="E978" i="10"/>
  <c r="G978" i="10"/>
  <c r="E979" i="10"/>
  <c r="G979" i="10"/>
  <c r="E980" i="10"/>
  <c r="G980" i="10"/>
  <c r="E981" i="10"/>
  <c r="G981" i="10"/>
  <c r="E982" i="10"/>
  <c r="G982" i="10"/>
  <c r="E983" i="10"/>
  <c r="G983" i="10"/>
  <c r="E984" i="10"/>
  <c r="G984" i="10"/>
  <c r="E985" i="10"/>
  <c r="G985" i="10"/>
  <c r="E986" i="10"/>
  <c r="G986" i="10"/>
  <c r="E987" i="10"/>
  <c r="G987" i="10"/>
  <c r="E988" i="10"/>
  <c r="G988" i="10"/>
  <c r="E989" i="10"/>
  <c r="G989" i="10"/>
  <c r="E990" i="10"/>
  <c r="G990" i="10"/>
  <c r="E991" i="10"/>
  <c r="G991" i="10"/>
  <c r="E992" i="10"/>
  <c r="G992" i="10"/>
  <c r="E993" i="10"/>
  <c r="G993" i="10"/>
  <c r="E994" i="10"/>
  <c r="G994" i="10"/>
  <c r="E995" i="10"/>
  <c r="G995" i="10"/>
  <c r="E996" i="10"/>
  <c r="G996" i="10"/>
  <c r="E997" i="10"/>
  <c r="G997" i="10"/>
  <c r="E998" i="10"/>
  <c r="G998" i="10"/>
  <c r="E999" i="10"/>
  <c r="G999" i="10"/>
  <c r="E1000" i="10"/>
  <c r="G1000" i="10"/>
  <c r="E1001" i="10"/>
  <c r="G1001" i="10"/>
  <c r="E1002" i="10"/>
  <c r="G1002" i="10"/>
  <c r="E1003" i="10"/>
  <c r="G1003" i="10"/>
  <c r="E1004" i="10"/>
  <c r="G1004" i="10"/>
  <c r="E1005" i="10"/>
  <c r="G1005" i="10"/>
  <c r="E1006" i="10"/>
  <c r="G1006" i="10"/>
  <c r="E1007" i="10"/>
  <c r="G1007" i="10"/>
  <c r="E1008" i="10"/>
  <c r="G1008" i="10"/>
  <c r="E1009" i="10"/>
  <c r="G1009" i="10"/>
  <c r="E1010" i="10"/>
  <c r="G1010" i="10"/>
  <c r="E1011" i="10"/>
  <c r="G1011" i="10"/>
  <c r="E1012" i="10"/>
  <c r="G1012" i="10"/>
  <c r="E1013" i="10"/>
  <c r="G1013" i="10"/>
  <c r="E1014" i="10"/>
  <c r="G1014" i="10"/>
  <c r="E1015" i="10"/>
  <c r="G1015" i="10"/>
  <c r="E1016" i="10"/>
  <c r="G1016" i="10"/>
  <c r="E1017" i="10"/>
  <c r="G1017" i="10"/>
  <c r="E1018" i="10"/>
  <c r="G1018" i="10"/>
  <c r="E1019" i="10"/>
  <c r="G1019" i="10"/>
  <c r="E1020" i="10"/>
  <c r="G1020" i="10"/>
  <c r="E1021" i="10"/>
  <c r="G1021" i="10"/>
  <c r="E1022" i="10"/>
  <c r="G1022" i="10"/>
  <c r="E1023" i="10"/>
  <c r="G1023" i="10"/>
  <c r="E1024" i="10"/>
  <c r="G1024" i="10"/>
  <c r="E1025" i="10"/>
  <c r="G1025" i="10"/>
  <c r="E1026" i="10"/>
  <c r="G1026" i="10"/>
  <c r="E1027" i="10"/>
  <c r="G1027" i="10"/>
  <c r="E1028" i="10"/>
  <c r="G1028" i="10"/>
  <c r="E1029" i="10"/>
  <c r="G1029" i="10"/>
  <c r="E1030" i="10"/>
  <c r="G1030" i="10"/>
  <c r="E1031" i="10"/>
  <c r="G1031" i="10"/>
  <c r="E1032" i="10"/>
  <c r="G1032" i="10"/>
  <c r="E1033" i="10"/>
  <c r="G1033" i="10"/>
  <c r="E1034" i="10"/>
  <c r="G1034" i="10"/>
  <c r="E1035" i="10"/>
  <c r="G1035" i="10"/>
  <c r="E1036" i="10"/>
  <c r="G1036" i="10"/>
  <c r="E1037" i="10"/>
  <c r="G1037" i="10"/>
  <c r="E1038" i="10"/>
  <c r="G1038" i="10"/>
  <c r="E1039" i="10"/>
  <c r="G1039" i="10"/>
  <c r="E1040" i="10"/>
  <c r="G1040" i="10"/>
  <c r="E1041" i="10"/>
  <c r="G1041" i="10"/>
  <c r="E1042" i="10"/>
  <c r="G1042" i="10"/>
  <c r="E1043" i="10"/>
  <c r="G1043" i="10"/>
  <c r="E1044" i="10"/>
  <c r="G1044" i="10"/>
  <c r="E1045" i="10"/>
  <c r="G1045" i="10"/>
  <c r="E1046" i="10"/>
  <c r="G1046" i="10"/>
  <c r="E1047" i="10"/>
  <c r="G1047" i="10"/>
  <c r="E1048" i="10"/>
  <c r="G1048" i="10"/>
  <c r="E1049" i="10"/>
  <c r="G1049" i="10"/>
  <c r="E1050" i="10"/>
  <c r="G1050" i="10"/>
  <c r="E1051" i="10"/>
  <c r="G1051" i="10"/>
  <c r="E1052" i="10"/>
  <c r="G1052" i="10"/>
  <c r="E1053" i="10"/>
  <c r="G1053" i="10"/>
  <c r="E1054" i="10"/>
  <c r="G1054" i="10"/>
  <c r="E1055" i="10"/>
  <c r="G1055" i="10"/>
  <c r="E1056" i="10"/>
  <c r="G1056" i="10"/>
  <c r="E1057" i="10"/>
  <c r="G1057" i="10"/>
  <c r="E1058" i="10"/>
  <c r="G1058" i="10"/>
  <c r="E1059" i="10"/>
  <c r="G1059" i="10"/>
  <c r="E1060" i="10"/>
  <c r="G1060" i="10"/>
  <c r="E1061" i="10"/>
  <c r="G1061" i="10"/>
  <c r="E1062" i="10"/>
  <c r="G1062" i="10"/>
  <c r="E1063" i="10"/>
  <c r="G1063" i="10"/>
  <c r="E1064" i="10"/>
  <c r="G1064" i="10"/>
  <c r="E1065" i="10"/>
  <c r="G1065" i="10"/>
  <c r="E1066" i="10"/>
  <c r="G1066" i="10"/>
  <c r="E1067" i="10"/>
  <c r="G1067" i="10"/>
  <c r="E1068" i="10"/>
  <c r="G1068" i="10"/>
  <c r="E1069" i="10"/>
  <c r="G1069" i="10"/>
  <c r="E1070" i="10"/>
  <c r="G1070" i="10"/>
  <c r="E1071" i="10"/>
  <c r="G1071" i="10"/>
  <c r="E1072" i="10"/>
  <c r="G1072" i="10"/>
  <c r="E1073" i="10"/>
  <c r="G1073" i="10"/>
  <c r="E1074" i="10"/>
  <c r="G1074" i="10"/>
  <c r="E1075" i="10"/>
  <c r="G1075" i="10"/>
  <c r="E1076" i="10"/>
  <c r="G1076" i="10"/>
  <c r="E1077" i="10"/>
  <c r="G1077" i="10"/>
  <c r="E1078" i="10"/>
  <c r="G1078" i="10"/>
  <c r="E1079" i="10"/>
  <c r="G1079" i="10"/>
  <c r="E1080" i="10"/>
  <c r="G1080" i="10"/>
  <c r="E1081" i="10"/>
  <c r="G1081" i="10"/>
  <c r="E1082" i="10"/>
  <c r="G1082" i="10"/>
  <c r="E1083" i="10"/>
  <c r="G1083" i="10"/>
  <c r="E1084" i="10"/>
  <c r="G1084" i="10"/>
  <c r="E1085" i="10"/>
  <c r="G1085" i="10"/>
  <c r="E1086" i="10"/>
  <c r="G1086" i="10"/>
  <c r="E1087" i="10"/>
  <c r="G1087" i="10"/>
  <c r="E1088" i="10"/>
  <c r="G1088" i="10"/>
  <c r="E1089" i="10"/>
  <c r="G1089" i="10"/>
  <c r="E1090" i="10"/>
  <c r="G1090" i="10"/>
  <c r="E1091" i="10"/>
  <c r="G1091" i="10"/>
  <c r="E1092" i="10"/>
  <c r="G1092" i="10"/>
  <c r="E1093" i="10"/>
  <c r="G1093" i="10"/>
  <c r="E1094" i="10"/>
  <c r="G1094" i="10"/>
  <c r="E1095" i="10"/>
  <c r="G1095" i="10"/>
  <c r="E1096" i="10"/>
  <c r="G1096" i="10"/>
  <c r="E1097" i="10"/>
  <c r="G1097" i="10"/>
  <c r="E1098" i="10"/>
  <c r="G1098" i="10"/>
  <c r="E1099" i="10"/>
  <c r="G1099" i="10"/>
  <c r="E1100" i="10"/>
  <c r="G1100" i="10"/>
  <c r="E1101" i="10"/>
  <c r="G1101" i="10"/>
  <c r="E1102" i="10"/>
  <c r="G1102" i="10"/>
  <c r="E1103" i="10"/>
  <c r="G1103" i="10"/>
  <c r="E1104" i="10"/>
  <c r="G1104" i="10"/>
  <c r="E1105" i="10"/>
  <c r="G1105" i="10"/>
  <c r="E1106" i="10"/>
  <c r="G1106" i="10"/>
  <c r="E1107" i="10"/>
  <c r="G1107" i="10"/>
  <c r="E1108" i="10"/>
  <c r="G1108" i="10"/>
  <c r="E1109" i="10"/>
  <c r="G1109" i="10"/>
  <c r="E1110" i="10"/>
  <c r="G1110" i="10"/>
  <c r="E1111" i="10"/>
  <c r="G1111" i="10"/>
  <c r="E1112" i="10"/>
  <c r="G1112" i="10"/>
  <c r="E1113" i="10"/>
  <c r="G1113" i="10"/>
  <c r="E1114" i="10"/>
  <c r="G1114" i="10"/>
  <c r="E1115" i="10"/>
  <c r="G1115" i="10"/>
  <c r="E1116" i="10"/>
  <c r="G1116" i="10"/>
  <c r="E1117" i="10"/>
  <c r="G1117" i="10"/>
  <c r="E1118" i="10"/>
  <c r="G1118" i="10"/>
  <c r="E1119" i="10"/>
  <c r="G1119" i="10"/>
  <c r="E1120" i="10"/>
  <c r="G1120" i="10"/>
  <c r="E1121" i="10"/>
  <c r="G1121" i="10"/>
  <c r="E1122" i="10"/>
  <c r="G1122" i="10"/>
  <c r="E1123" i="10"/>
  <c r="G1123" i="10"/>
  <c r="E1124" i="10"/>
  <c r="G1124" i="10"/>
  <c r="E1125" i="10"/>
  <c r="G1125" i="10"/>
  <c r="E1126" i="10"/>
  <c r="G1126" i="10"/>
  <c r="E1127" i="10"/>
  <c r="G1127" i="10"/>
  <c r="E1128" i="10"/>
  <c r="G1128" i="10"/>
  <c r="E1129" i="10"/>
  <c r="G1129" i="10"/>
  <c r="E1130" i="10"/>
  <c r="G1130" i="10"/>
  <c r="E1131" i="10"/>
  <c r="G1131" i="10"/>
  <c r="E1132" i="10"/>
  <c r="G1132" i="10"/>
  <c r="E1133" i="10"/>
  <c r="G1133" i="10"/>
  <c r="E1134" i="10"/>
  <c r="G1134" i="10"/>
  <c r="E1135" i="10"/>
  <c r="G1135" i="10"/>
  <c r="E1136" i="10"/>
  <c r="G1136" i="10"/>
  <c r="E1137" i="10"/>
  <c r="G1137" i="10"/>
  <c r="E1138" i="10"/>
  <c r="G1138" i="10"/>
  <c r="E1139" i="10"/>
  <c r="G1139" i="10"/>
  <c r="E1140" i="10"/>
  <c r="G1140" i="10"/>
  <c r="E1141" i="10"/>
  <c r="G1141" i="10"/>
  <c r="E1142" i="10"/>
  <c r="G1142" i="10"/>
  <c r="E1143" i="10"/>
  <c r="G1143" i="10"/>
  <c r="E1144" i="10"/>
  <c r="G1144" i="10"/>
  <c r="E1145" i="10"/>
  <c r="G1145" i="10"/>
  <c r="E1146" i="10"/>
  <c r="G1146" i="10"/>
  <c r="E1147" i="10"/>
  <c r="G1147" i="10"/>
  <c r="E1148" i="10"/>
  <c r="G1148" i="10"/>
  <c r="E1149" i="10"/>
  <c r="G1149" i="10"/>
  <c r="E1150" i="10"/>
  <c r="G1150" i="10"/>
  <c r="E1151" i="10"/>
  <c r="G1151" i="10"/>
  <c r="E1152" i="10"/>
  <c r="G1152" i="10"/>
  <c r="E1153" i="10"/>
  <c r="G1153" i="10"/>
  <c r="E1154" i="10"/>
  <c r="G1154" i="10"/>
  <c r="E1155" i="10"/>
  <c r="G1155" i="10"/>
  <c r="E1156" i="10"/>
  <c r="G1156" i="10"/>
  <c r="E1157" i="10"/>
  <c r="G1157" i="10"/>
  <c r="E1158" i="10"/>
  <c r="G1158" i="10"/>
  <c r="E1159" i="10"/>
  <c r="G1159" i="10"/>
  <c r="E1160" i="10"/>
  <c r="G1160" i="10"/>
  <c r="E1161" i="10"/>
  <c r="G1161" i="10"/>
  <c r="E1162" i="10"/>
  <c r="G1162" i="10"/>
  <c r="E1163" i="10"/>
  <c r="G1163" i="10"/>
  <c r="E1164" i="10"/>
  <c r="G1164" i="10"/>
  <c r="E1165" i="10"/>
  <c r="G1165" i="10"/>
  <c r="E1166" i="10"/>
  <c r="G1166" i="10"/>
  <c r="E1167" i="10"/>
  <c r="G1167" i="10"/>
  <c r="E1168" i="10"/>
  <c r="G1168" i="10"/>
  <c r="E1169" i="10"/>
  <c r="G1169" i="10"/>
  <c r="E1170" i="10"/>
  <c r="G1170" i="10"/>
  <c r="E1171" i="10"/>
  <c r="G1171" i="10"/>
  <c r="E1172" i="10"/>
  <c r="G1172" i="10"/>
  <c r="E1173" i="10"/>
  <c r="G1173" i="10"/>
  <c r="E1174" i="10"/>
  <c r="G1174" i="10"/>
  <c r="E1175" i="10"/>
  <c r="G1175" i="10"/>
  <c r="E1176" i="10"/>
  <c r="G1176" i="10"/>
  <c r="E1177" i="10"/>
  <c r="G1177" i="10"/>
  <c r="E1178" i="10"/>
  <c r="G1178" i="10"/>
  <c r="E1179" i="10"/>
  <c r="G1179" i="10"/>
  <c r="E1180" i="10"/>
  <c r="G1180" i="10"/>
  <c r="E1181" i="10"/>
  <c r="G1181" i="10"/>
  <c r="E1182" i="10"/>
  <c r="G1182" i="10"/>
  <c r="E1183" i="10"/>
  <c r="G1183" i="10"/>
  <c r="E1184" i="10"/>
  <c r="G1184" i="10"/>
  <c r="E1185" i="10"/>
  <c r="G1185" i="10"/>
  <c r="E1186" i="10"/>
  <c r="G1186" i="10"/>
  <c r="E1187" i="10"/>
  <c r="G1187" i="10"/>
  <c r="E1188" i="10"/>
  <c r="G1188" i="10"/>
  <c r="E1189" i="10"/>
  <c r="G1189" i="10"/>
  <c r="E1190" i="10"/>
  <c r="G1190" i="10"/>
  <c r="E1191" i="10"/>
  <c r="G1191" i="10"/>
  <c r="E1192" i="10"/>
  <c r="G1192" i="10"/>
  <c r="E1193" i="10"/>
  <c r="G1193" i="10"/>
  <c r="E1194" i="10"/>
  <c r="G1194" i="10"/>
  <c r="E1195" i="10"/>
  <c r="G1195" i="10"/>
  <c r="E1196" i="10"/>
  <c r="G1196" i="10"/>
  <c r="E1197" i="10"/>
  <c r="G1197" i="10"/>
  <c r="E1198" i="10"/>
  <c r="G1198" i="10"/>
  <c r="E1199" i="10"/>
  <c r="G1199" i="10"/>
  <c r="E1200" i="10"/>
  <c r="G1200" i="10"/>
  <c r="E1201" i="10"/>
  <c r="G1201" i="10"/>
  <c r="E1202" i="10"/>
  <c r="G1202" i="10"/>
  <c r="E1203" i="10"/>
  <c r="G1203" i="10"/>
  <c r="G1204" i="10"/>
  <c r="D146" i="10"/>
  <c r="H146" i="10"/>
  <c r="D147" i="10"/>
  <c r="H147" i="10"/>
  <c r="D148" i="10"/>
  <c r="H148" i="10"/>
  <c r="D149" i="10"/>
  <c r="H149" i="10"/>
  <c r="D150" i="10"/>
  <c r="H150" i="10"/>
  <c r="D151" i="10"/>
  <c r="H151" i="10"/>
  <c r="D152" i="10"/>
  <c r="H152" i="10"/>
  <c r="D153" i="10"/>
  <c r="H153" i="10"/>
  <c r="D154" i="10"/>
  <c r="H154" i="10"/>
  <c r="D155" i="10"/>
  <c r="H155" i="10"/>
  <c r="D156" i="10"/>
  <c r="H156" i="10"/>
  <c r="D157" i="10"/>
  <c r="H157" i="10"/>
  <c r="D158" i="10"/>
  <c r="H158" i="10"/>
  <c r="D159" i="10"/>
  <c r="H159" i="10"/>
  <c r="D160" i="10"/>
  <c r="H160" i="10"/>
  <c r="D161" i="10"/>
  <c r="H161" i="10"/>
  <c r="D162" i="10"/>
  <c r="H162" i="10"/>
  <c r="D163" i="10"/>
  <c r="H163" i="10"/>
  <c r="D164" i="10"/>
  <c r="H164" i="10"/>
  <c r="D165" i="10"/>
  <c r="H165" i="10"/>
  <c r="D166" i="10"/>
  <c r="H166" i="10"/>
  <c r="D167" i="10"/>
  <c r="H167" i="10"/>
  <c r="D168" i="10"/>
  <c r="H168" i="10"/>
  <c r="D169" i="10"/>
  <c r="H169" i="10"/>
  <c r="D170" i="10"/>
  <c r="H170" i="10"/>
  <c r="D171" i="10"/>
  <c r="H171" i="10"/>
  <c r="D172" i="10"/>
  <c r="H172" i="10"/>
  <c r="D173" i="10"/>
  <c r="H173" i="10"/>
  <c r="D174" i="10"/>
  <c r="H174" i="10"/>
  <c r="D175" i="10"/>
  <c r="H175" i="10"/>
  <c r="D176" i="10"/>
  <c r="H176" i="10"/>
  <c r="D177" i="10"/>
  <c r="H177" i="10"/>
  <c r="D178" i="10"/>
  <c r="H178" i="10"/>
  <c r="D179" i="10"/>
  <c r="H179" i="10"/>
  <c r="D180" i="10"/>
  <c r="H180" i="10"/>
  <c r="D181" i="10"/>
  <c r="H181" i="10"/>
  <c r="D182" i="10"/>
  <c r="H182" i="10"/>
  <c r="D183" i="10"/>
  <c r="H183" i="10"/>
  <c r="D184" i="10"/>
  <c r="H184" i="10"/>
  <c r="D185" i="10"/>
  <c r="H185" i="10"/>
  <c r="D186" i="10"/>
  <c r="H186" i="10"/>
  <c r="D187" i="10"/>
  <c r="H187" i="10"/>
  <c r="D188" i="10"/>
  <c r="H188" i="10"/>
  <c r="D189" i="10"/>
  <c r="H189" i="10"/>
  <c r="D190" i="10"/>
  <c r="H190" i="10"/>
  <c r="D191" i="10"/>
  <c r="H191" i="10"/>
  <c r="D192" i="10"/>
  <c r="H192" i="10"/>
  <c r="D193" i="10"/>
  <c r="H193" i="10"/>
  <c r="D194" i="10"/>
  <c r="H194" i="10"/>
  <c r="D195" i="10"/>
  <c r="H195" i="10"/>
  <c r="D196" i="10"/>
  <c r="H196" i="10"/>
  <c r="D197" i="10"/>
  <c r="H197" i="10"/>
  <c r="D198" i="10"/>
  <c r="H198" i="10"/>
  <c r="D199" i="10"/>
  <c r="H199" i="10"/>
  <c r="D200" i="10"/>
  <c r="H200" i="10"/>
  <c r="D201" i="10"/>
  <c r="H201" i="10"/>
  <c r="D202" i="10"/>
  <c r="H202" i="10"/>
  <c r="D203" i="10"/>
  <c r="H203" i="10"/>
  <c r="D204" i="10"/>
  <c r="H204" i="10"/>
  <c r="D205" i="10"/>
  <c r="H205" i="10"/>
  <c r="D206" i="10"/>
  <c r="H206" i="10"/>
  <c r="D207" i="10"/>
  <c r="H207" i="10"/>
  <c r="D208" i="10"/>
  <c r="H208" i="10"/>
  <c r="D209" i="10"/>
  <c r="H209" i="10"/>
  <c r="D210" i="10"/>
  <c r="H210" i="10"/>
  <c r="D211" i="10"/>
  <c r="H211" i="10"/>
  <c r="D212" i="10"/>
  <c r="H212" i="10"/>
  <c r="D213" i="10"/>
  <c r="H213" i="10"/>
  <c r="D214" i="10"/>
  <c r="H214" i="10"/>
  <c r="D215" i="10"/>
  <c r="H215" i="10"/>
  <c r="D216" i="10"/>
  <c r="H216" i="10"/>
  <c r="D217" i="10"/>
  <c r="H217" i="10"/>
  <c r="D218" i="10"/>
  <c r="H218" i="10"/>
  <c r="D219" i="10"/>
  <c r="H219" i="10"/>
  <c r="D220" i="10"/>
  <c r="H220" i="10"/>
  <c r="D221" i="10"/>
  <c r="H221" i="10"/>
  <c r="D222" i="10"/>
  <c r="H222" i="10"/>
  <c r="D223" i="10"/>
  <c r="H223" i="10"/>
  <c r="D224" i="10"/>
  <c r="H224" i="10"/>
  <c r="D225" i="10"/>
  <c r="H225" i="10"/>
  <c r="D226" i="10"/>
  <c r="H226" i="10"/>
  <c r="D227" i="10"/>
  <c r="H227" i="10"/>
  <c r="D228" i="10"/>
  <c r="H228" i="10"/>
  <c r="D229" i="10"/>
  <c r="H229" i="10"/>
  <c r="D230" i="10"/>
  <c r="H230" i="10"/>
  <c r="D231" i="10"/>
  <c r="H231" i="10"/>
  <c r="D232" i="10"/>
  <c r="H232" i="10"/>
  <c r="D233" i="10"/>
  <c r="H233" i="10"/>
  <c r="D234" i="10"/>
  <c r="H234" i="10"/>
  <c r="D235" i="10"/>
  <c r="H235" i="10"/>
  <c r="D236" i="10"/>
  <c r="H236" i="10"/>
  <c r="D237" i="10"/>
  <c r="H237" i="10"/>
  <c r="D238" i="10"/>
  <c r="H238" i="10"/>
  <c r="D239" i="10"/>
  <c r="H239" i="10"/>
  <c r="D240" i="10"/>
  <c r="H240" i="10"/>
  <c r="D241" i="10"/>
  <c r="H241" i="10"/>
  <c r="D242" i="10"/>
  <c r="H242" i="10"/>
  <c r="D243" i="10"/>
  <c r="H243" i="10"/>
  <c r="D244" i="10"/>
  <c r="H244" i="10"/>
  <c r="D245" i="10"/>
  <c r="H245" i="10"/>
  <c r="D246" i="10"/>
  <c r="H246" i="10"/>
  <c r="D247" i="10"/>
  <c r="H247" i="10"/>
  <c r="D248" i="10"/>
  <c r="H248" i="10"/>
  <c r="D249" i="10"/>
  <c r="H249" i="10"/>
  <c r="D250" i="10"/>
  <c r="H250" i="10"/>
  <c r="D251" i="10"/>
  <c r="H251" i="10"/>
  <c r="D252" i="10"/>
  <c r="H252" i="10"/>
  <c r="D253" i="10"/>
  <c r="H253" i="10"/>
  <c r="D254" i="10"/>
  <c r="H254" i="10"/>
  <c r="D255" i="10"/>
  <c r="H255" i="10"/>
  <c r="D256" i="10"/>
  <c r="H256" i="10"/>
  <c r="D257" i="10"/>
  <c r="H257" i="10"/>
  <c r="D258" i="10"/>
  <c r="H258" i="10"/>
  <c r="D259" i="10"/>
  <c r="H259" i="10"/>
  <c r="D260" i="10"/>
  <c r="H260" i="10"/>
  <c r="D261" i="10"/>
  <c r="H261" i="10"/>
  <c r="D262" i="10"/>
  <c r="H262" i="10"/>
  <c r="D263" i="10"/>
  <c r="H263" i="10"/>
  <c r="D264" i="10"/>
  <c r="H264" i="10"/>
  <c r="D265" i="10"/>
  <c r="H265" i="10"/>
  <c r="D266" i="10"/>
  <c r="H266" i="10"/>
  <c r="D267" i="10"/>
  <c r="H267" i="10"/>
  <c r="D268" i="10"/>
  <c r="H268" i="10"/>
  <c r="D269" i="10"/>
  <c r="H269" i="10"/>
  <c r="D270" i="10"/>
  <c r="H270" i="10"/>
  <c r="D271" i="10"/>
  <c r="H271" i="10"/>
  <c r="D272" i="10"/>
  <c r="H272" i="10"/>
  <c r="D273" i="10"/>
  <c r="H273" i="10"/>
  <c r="D274" i="10"/>
  <c r="H274" i="10"/>
  <c r="D275" i="10"/>
  <c r="H275" i="10"/>
  <c r="D276" i="10"/>
  <c r="H276" i="10"/>
  <c r="D277" i="10"/>
  <c r="H277" i="10"/>
  <c r="D278" i="10"/>
  <c r="H278" i="10"/>
  <c r="D279" i="10"/>
  <c r="H279" i="10"/>
  <c r="D280" i="10"/>
  <c r="H280" i="10"/>
  <c r="D281" i="10"/>
  <c r="H281" i="10"/>
  <c r="D282" i="10"/>
  <c r="H282" i="10"/>
  <c r="D283" i="10"/>
  <c r="H283" i="10"/>
  <c r="D284" i="10"/>
  <c r="H284" i="10"/>
  <c r="D285" i="10"/>
  <c r="H285" i="10"/>
  <c r="D286" i="10"/>
  <c r="H286" i="10"/>
  <c r="D287" i="10"/>
  <c r="H287" i="10"/>
  <c r="D288" i="10"/>
  <c r="H288" i="10"/>
  <c r="D289" i="10"/>
  <c r="H289" i="10"/>
  <c r="D290" i="10"/>
  <c r="H290" i="10"/>
  <c r="D291" i="10"/>
  <c r="H291" i="10"/>
  <c r="D292" i="10"/>
  <c r="H292" i="10"/>
  <c r="D293" i="10"/>
  <c r="H293" i="10"/>
  <c r="D294" i="10"/>
  <c r="H294" i="10"/>
  <c r="D295" i="10"/>
  <c r="H295" i="10"/>
  <c r="D296" i="10"/>
  <c r="H296" i="10"/>
  <c r="D297" i="10"/>
  <c r="H297" i="10"/>
  <c r="D298" i="10"/>
  <c r="H298" i="10"/>
  <c r="D299" i="10"/>
  <c r="H299" i="10"/>
  <c r="D300" i="10"/>
  <c r="H300" i="10"/>
  <c r="D301" i="10"/>
  <c r="H301" i="10"/>
  <c r="D302" i="10"/>
  <c r="H302" i="10"/>
  <c r="D303" i="10"/>
  <c r="H303" i="10"/>
  <c r="D304" i="10"/>
  <c r="H304" i="10"/>
  <c r="D305" i="10"/>
  <c r="H305" i="10"/>
  <c r="D306" i="10"/>
  <c r="H306" i="10"/>
  <c r="D307" i="10"/>
  <c r="H307" i="10"/>
  <c r="D308" i="10"/>
  <c r="H308" i="10"/>
  <c r="D309" i="10"/>
  <c r="H309" i="10"/>
  <c r="D310" i="10"/>
  <c r="H310" i="10"/>
  <c r="D311" i="10"/>
  <c r="H311" i="10"/>
  <c r="D312" i="10"/>
  <c r="H312" i="10"/>
  <c r="D313" i="10"/>
  <c r="H313" i="10"/>
  <c r="D314" i="10"/>
  <c r="H314" i="10"/>
  <c r="D315" i="10"/>
  <c r="H315" i="10"/>
  <c r="D316" i="10"/>
  <c r="H316" i="10"/>
  <c r="D317" i="10"/>
  <c r="H317" i="10"/>
  <c r="D318" i="10"/>
  <c r="H318" i="10"/>
  <c r="D319" i="10"/>
  <c r="H319" i="10"/>
  <c r="D320" i="10"/>
  <c r="H320" i="10"/>
  <c r="D321" i="10"/>
  <c r="H321" i="10"/>
  <c r="D322" i="10"/>
  <c r="H322" i="10"/>
  <c r="D323" i="10"/>
  <c r="H323" i="10"/>
  <c r="D324" i="10"/>
  <c r="H324" i="10"/>
  <c r="D325" i="10"/>
  <c r="H325" i="10"/>
  <c r="D326" i="10"/>
  <c r="H326" i="10"/>
  <c r="D327" i="10"/>
  <c r="H327" i="10"/>
  <c r="D328" i="10"/>
  <c r="H328" i="10"/>
  <c r="D329" i="10"/>
  <c r="H329" i="10"/>
  <c r="D330" i="10"/>
  <c r="H330" i="10"/>
  <c r="D331" i="10"/>
  <c r="H331" i="10"/>
  <c r="D332" i="10"/>
  <c r="H332" i="10"/>
  <c r="D333" i="10"/>
  <c r="H333" i="10"/>
  <c r="D334" i="10"/>
  <c r="H334" i="10"/>
  <c r="D335" i="10"/>
  <c r="H335" i="10"/>
  <c r="D336" i="10"/>
  <c r="H336" i="10"/>
  <c r="D337" i="10"/>
  <c r="H337" i="10"/>
  <c r="D338" i="10"/>
  <c r="H338" i="10"/>
  <c r="D339" i="10"/>
  <c r="H339" i="10"/>
  <c r="D340" i="10"/>
  <c r="H340" i="10"/>
  <c r="D341" i="10"/>
  <c r="H341" i="10"/>
  <c r="D342" i="10"/>
  <c r="H342" i="10"/>
  <c r="D343" i="10"/>
  <c r="H343" i="10"/>
  <c r="D344" i="10"/>
  <c r="H344" i="10"/>
  <c r="D345" i="10"/>
  <c r="H345" i="10"/>
  <c r="D346" i="10"/>
  <c r="H346" i="10"/>
  <c r="D347" i="10"/>
  <c r="H347" i="10"/>
  <c r="D348" i="10"/>
  <c r="H348" i="10"/>
  <c r="D349" i="10"/>
  <c r="H349" i="10"/>
  <c r="D350" i="10"/>
  <c r="H350" i="10"/>
  <c r="D351" i="10"/>
  <c r="H351" i="10"/>
  <c r="D352" i="10"/>
  <c r="H352" i="10"/>
  <c r="D353" i="10"/>
  <c r="H353" i="10"/>
  <c r="D354" i="10"/>
  <c r="H354" i="10"/>
  <c r="D355" i="10"/>
  <c r="H355" i="10"/>
  <c r="D356" i="10"/>
  <c r="H356" i="10"/>
  <c r="D357" i="10"/>
  <c r="H357" i="10"/>
  <c r="D358" i="10"/>
  <c r="H358" i="10"/>
  <c r="D359" i="10"/>
  <c r="H359" i="10"/>
  <c r="D360" i="10"/>
  <c r="H360" i="10"/>
  <c r="D361" i="10"/>
  <c r="H361" i="10"/>
  <c r="D362" i="10"/>
  <c r="H362" i="10"/>
  <c r="D363" i="10"/>
  <c r="H363" i="10"/>
  <c r="D364" i="10"/>
  <c r="H364" i="10"/>
  <c r="D365" i="10"/>
  <c r="H365" i="10"/>
  <c r="D366" i="10"/>
  <c r="H366" i="10"/>
  <c r="D367" i="10"/>
  <c r="H367" i="10"/>
  <c r="D368" i="10"/>
  <c r="H368" i="10"/>
  <c r="D369" i="10"/>
  <c r="H369" i="10"/>
  <c r="D370" i="10"/>
  <c r="H370" i="10"/>
  <c r="D371" i="10"/>
  <c r="H371" i="10"/>
  <c r="D372" i="10"/>
  <c r="H372" i="10"/>
  <c r="D373" i="10"/>
  <c r="H373" i="10"/>
  <c r="D374" i="10"/>
  <c r="H374" i="10"/>
  <c r="D375" i="10"/>
  <c r="H375" i="10"/>
  <c r="D376" i="10"/>
  <c r="H376" i="10"/>
  <c r="D377" i="10"/>
  <c r="H377" i="10"/>
  <c r="D378" i="10"/>
  <c r="H378" i="10"/>
  <c r="D379" i="10"/>
  <c r="H379" i="10"/>
  <c r="D380" i="10"/>
  <c r="H380" i="10"/>
  <c r="D381" i="10"/>
  <c r="H381" i="10"/>
  <c r="D382" i="10"/>
  <c r="H382" i="10"/>
  <c r="D383" i="10"/>
  <c r="H383" i="10"/>
  <c r="D384" i="10"/>
  <c r="H384" i="10"/>
  <c r="D385" i="10"/>
  <c r="H385" i="10"/>
  <c r="D386" i="10"/>
  <c r="H386" i="10"/>
  <c r="D387" i="10"/>
  <c r="H387" i="10"/>
  <c r="D388" i="10"/>
  <c r="H388" i="10"/>
  <c r="D389" i="10"/>
  <c r="H389" i="10"/>
  <c r="D390" i="10"/>
  <c r="H390" i="10"/>
  <c r="D391" i="10"/>
  <c r="H391" i="10"/>
  <c r="D392" i="10"/>
  <c r="H392" i="10"/>
  <c r="D393" i="10"/>
  <c r="H393" i="10"/>
  <c r="D394" i="10"/>
  <c r="H394" i="10"/>
  <c r="D395" i="10"/>
  <c r="H395" i="10"/>
  <c r="D396" i="10"/>
  <c r="H396" i="10"/>
  <c r="D397" i="10"/>
  <c r="H397" i="10"/>
  <c r="D398" i="10"/>
  <c r="H398" i="10"/>
  <c r="D399" i="10"/>
  <c r="H399" i="10"/>
  <c r="D400" i="10"/>
  <c r="H400" i="10"/>
  <c r="D401" i="10"/>
  <c r="H401" i="10"/>
  <c r="D402" i="10"/>
  <c r="H402" i="10"/>
  <c r="D403" i="10"/>
  <c r="H403" i="10"/>
  <c r="D404" i="10"/>
  <c r="H404" i="10"/>
  <c r="D405" i="10"/>
  <c r="H405" i="10"/>
  <c r="D406" i="10"/>
  <c r="H406" i="10"/>
  <c r="D407" i="10"/>
  <c r="H407" i="10"/>
  <c r="D408" i="10"/>
  <c r="H408" i="10"/>
  <c r="D409" i="10"/>
  <c r="H409" i="10"/>
  <c r="D410" i="10"/>
  <c r="H410" i="10"/>
  <c r="D411" i="10"/>
  <c r="H411" i="10"/>
  <c r="D412" i="10"/>
  <c r="H412" i="10"/>
  <c r="D413" i="10"/>
  <c r="H413" i="10"/>
  <c r="D414" i="10"/>
  <c r="H414" i="10"/>
  <c r="D415" i="10"/>
  <c r="H415" i="10"/>
  <c r="D416" i="10"/>
  <c r="H416" i="10"/>
  <c r="D417" i="10"/>
  <c r="H417" i="10"/>
  <c r="D418" i="10"/>
  <c r="H418" i="10"/>
  <c r="D419" i="10"/>
  <c r="H419" i="10"/>
  <c r="D420" i="10"/>
  <c r="H420" i="10"/>
  <c r="D421" i="10"/>
  <c r="H421" i="10"/>
  <c r="D422" i="10"/>
  <c r="H422" i="10"/>
  <c r="D423" i="10"/>
  <c r="H423" i="10"/>
  <c r="D424" i="10"/>
  <c r="H424" i="10"/>
  <c r="D425" i="10"/>
  <c r="H425" i="10"/>
  <c r="D426" i="10"/>
  <c r="H426" i="10"/>
  <c r="D427" i="10"/>
  <c r="H427" i="10"/>
  <c r="D428" i="10"/>
  <c r="H428" i="10"/>
  <c r="D429" i="10"/>
  <c r="H429" i="10"/>
  <c r="D430" i="10"/>
  <c r="H430" i="10"/>
  <c r="D431" i="10"/>
  <c r="H431" i="10"/>
  <c r="D432" i="10"/>
  <c r="H432" i="10"/>
  <c r="D433" i="10"/>
  <c r="H433" i="10"/>
  <c r="D434" i="10"/>
  <c r="H434" i="10"/>
  <c r="D435" i="10"/>
  <c r="H435" i="10"/>
  <c r="D436" i="10"/>
  <c r="H436" i="10"/>
  <c r="D437" i="10"/>
  <c r="H437" i="10"/>
  <c r="D438" i="10"/>
  <c r="H438" i="10"/>
  <c r="D439" i="10"/>
  <c r="H439" i="10"/>
  <c r="D440" i="10"/>
  <c r="H440" i="10"/>
  <c r="D441" i="10"/>
  <c r="H441" i="10"/>
  <c r="D442" i="10"/>
  <c r="H442" i="10"/>
  <c r="D443" i="10"/>
  <c r="H443" i="10"/>
  <c r="D444" i="10"/>
  <c r="H444" i="10"/>
  <c r="D445" i="10"/>
  <c r="H445" i="10"/>
  <c r="D446" i="10"/>
  <c r="H446" i="10"/>
  <c r="D447" i="10"/>
  <c r="H447" i="10"/>
  <c r="D448" i="10"/>
  <c r="H448" i="10"/>
  <c r="D449" i="10"/>
  <c r="H449" i="10"/>
  <c r="D450" i="10"/>
  <c r="H450" i="10"/>
  <c r="D451" i="10"/>
  <c r="H451" i="10"/>
  <c r="D452" i="10"/>
  <c r="H452" i="10"/>
  <c r="D453" i="10"/>
  <c r="H453" i="10"/>
  <c r="D454" i="10"/>
  <c r="H454" i="10"/>
  <c r="D455" i="10"/>
  <c r="H455" i="10"/>
  <c r="D456" i="10"/>
  <c r="H456" i="10"/>
  <c r="D457" i="10"/>
  <c r="H457" i="10"/>
  <c r="D458" i="10"/>
  <c r="H458" i="10"/>
  <c r="D459" i="10"/>
  <c r="H459" i="10"/>
  <c r="D460" i="10"/>
  <c r="H460" i="10"/>
  <c r="D461" i="10"/>
  <c r="H461" i="10"/>
  <c r="D462" i="10"/>
  <c r="H462" i="10"/>
  <c r="D463" i="10"/>
  <c r="H463" i="10"/>
  <c r="D464" i="10"/>
  <c r="H464" i="10"/>
  <c r="D465" i="10"/>
  <c r="H465" i="10"/>
  <c r="D466" i="10"/>
  <c r="H466" i="10"/>
  <c r="D467" i="10"/>
  <c r="H467" i="10"/>
  <c r="D468" i="10"/>
  <c r="H468" i="10"/>
  <c r="D469" i="10"/>
  <c r="H469" i="10"/>
  <c r="D470" i="10"/>
  <c r="H470" i="10"/>
  <c r="D471" i="10"/>
  <c r="H471" i="10"/>
  <c r="D472" i="10"/>
  <c r="H472" i="10"/>
  <c r="D473" i="10"/>
  <c r="H473" i="10"/>
  <c r="D474" i="10"/>
  <c r="H474" i="10"/>
  <c r="D475" i="10"/>
  <c r="H475" i="10"/>
  <c r="D476" i="10"/>
  <c r="H476" i="10"/>
  <c r="D477" i="10"/>
  <c r="H477" i="10"/>
  <c r="D478" i="10"/>
  <c r="H478" i="10"/>
  <c r="D479" i="10"/>
  <c r="H479" i="10"/>
  <c r="D480" i="10"/>
  <c r="H480" i="10"/>
  <c r="D481" i="10"/>
  <c r="H481" i="10"/>
  <c r="D482" i="10"/>
  <c r="H482" i="10"/>
  <c r="D483" i="10"/>
  <c r="H483" i="10"/>
  <c r="D484" i="10"/>
  <c r="H484" i="10"/>
  <c r="D485" i="10"/>
  <c r="H485" i="10"/>
  <c r="D486" i="10"/>
  <c r="H486" i="10"/>
  <c r="D487" i="10"/>
  <c r="H487" i="10"/>
  <c r="D488" i="10"/>
  <c r="H488" i="10"/>
  <c r="D489" i="10"/>
  <c r="H489" i="10"/>
  <c r="D490" i="10"/>
  <c r="H490" i="10"/>
  <c r="D491" i="10"/>
  <c r="H491" i="10"/>
  <c r="D492" i="10"/>
  <c r="H492" i="10"/>
  <c r="D493" i="10"/>
  <c r="H493" i="10"/>
  <c r="D494" i="10"/>
  <c r="H494" i="10"/>
  <c r="D495" i="10"/>
  <c r="H495" i="10"/>
  <c r="D496" i="10"/>
  <c r="H496" i="10"/>
  <c r="D497" i="10"/>
  <c r="H497" i="10"/>
  <c r="D498" i="10"/>
  <c r="H498" i="10"/>
  <c r="D499" i="10"/>
  <c r="H499" i="10"/>
  <c r="D500" i="10"/>
  <c r="H500" i="10"/>
  <c r="D501" i="10"/>
  <c r="H501" i="10"/>
  <c r="D502" i="10"/>
  <c r="H502" i="10"/>
  <c r="D503" i="10"/>
  <c r="H503" i="10"/>
  <c r="D504" i="10"/>
  <c r="H504" i="10"/>
  <c r="D505" i="10"/>
  <c r="H505" i="10"/>
  <c r="D506" i="10"/>
  <c r="H506" i="10"/>
  <c r="D507" i="10"/>
  <c r="H507" i="10"/>
  <c r="D508" i="10"/>
  <c r="H508" i="10"/>
  <c r="D509" i="10"/>
  <c r="H509" i="10"/>
  <c r="D510" i="10"/>
  <c r="H510" i="10"/>
  <c r="D511" i="10"/>
  <c r="H511" i="10"/>
  <c r="D512" i="10"/>
  <c r="H512" i="10"/>
  <c r="D513" i="10"/>
  <c r="H513" i="10"/>
  <c r="D514" i="10"/>
  <c r="H514" i="10"/>
  <c r="D515" i="10"/>
  <c r="H515" i="10"/>
  <c r="D516" i="10"/>
  <c r="H516" i="10"/>
  <c r="D517" i="10"/>
  <c r="H517" i="10"/>
  <c r="D518" i="10"/>
  <c r="H518" i="10"/>
  <c r="D519" i="10"/>
  <c r="H519" i="10"/>
  <c r="D520" i="10"/>
  <c r="H520" i="10"/>
  <c r="D521" i="10"/>
  <c r="H521" i="10"/>
  <c r="D522" i="10"/>
  <c r="H522" i="10"/>
  <c r="D523" i="10"/>
  <c r="H523" i="10"/>
  <c r="D524" i="10"/>
  <c r="H524" i="10"/>
  <c r="D525" i="10"/>
  <c r="H525" i="10"/>
  <c r="D526" i="10"/>
  <c r="H526" i="10"/>
  <c r="D527" i="10"/>
  <c r="H527" i="10"/>
  <c r="D528" i="10"/>
  <c r="H528" i="10"/>
  <c r="D529" i="10"/>
  <c r="H529" i="10"/>
  <c r="D530" i="10"/>
  <c r="H530" i="10"/>
  <c r="D531" i="10"/>
  <c r="H531" i="10"/>
  <c r="D532" i="10"/>
  <c r="H532" i="10"/>
  <c r="D533" i="10"/>
  <c r="H533" i="10"/>
  <c r="D534" i="10"/>
  <c r="H534" i="10"/>
  <c r="D535" i="10"/>
  <c r="H535" i="10"/>
  <c r="D536" i="10"/>
  <c r="H536" i="10"/>
  <c r="D537" i="10"/>
  <c r="H537" i="10"/>
  <c r="D538" i="10"/>
  <c r="H538" i="10"/>
  <c r="D539" i="10"/>
  <c r="H539" i="10"/>
  <c r="D540" i="10"/>
  <c r="H540" i="10"/>
  <c r="D541" i="10"/>
  <c r="H541" i="10"/>
  <c r="D542" i="10"/>
  <c r="H542" i="10"/>
  <c r="D543" i="10"/>
  <c r="H543" i="10"/>
  <c r="D544" i="10"/>
  <c r="H544" i="10"/>
  <c r="D545" i="10"/>
  <c r="H545" i="10"/>
  <c r="D546" i="10"/>
  <c r="H546" i="10"/>
  <c r="D547" i="10"/>
  <c r="H547" i="10"/>
  <c r="D548" i="10"/>
  <c r="H548" i="10"/>
  <c r="D549" i="10"/>
  <c r="H549" i="10"/>
  <c r="D550" i="10"/>
  <c r="H550" i="10"/>
  <c r="D551" i="10"/>
  <c r="H551" i="10"/>
  <c r="D552" i="10"/>
  <c r="H552" i="10"/>
  <c r="D553" i="10"/>
  <c r="H553" i="10"/>
  <c r="D554" i="10"/>
  <c r="H554" i="10"/>
  <c r="D555" i="10"/>
  <c r="H555" i="10"/>
  <c r="D556" i="10"/>
  <c r="H556" i="10"/>
  <c r="D557" i="10"/>
  <c r="H557" i="10"/>
  <c r="D558" i="10"/>
  <c r="H558" i="10"/>
  <c r="D559" i="10"/>
  <c r="H559" i="10"/>
  <c r="D560" i="10"/>
  <c r="H560" i="10"/>
  <c r="D561" i="10"/>
  <c r="H561" i="10"/>
  <c r="D562" i="10"/>
  <c r="H562" i="10"/>
  <c r="D563" i="10"/>
  <c r="H563" i="10"/>
  <c r="D564" i="10"/>
  <c r="H564" i="10"/>
  <c r="D565" i="10"/>
  <c r="H565" i="10"/>
  <c r="D566" i="10"/>
  <c r="H566" i="10"/>
  <c r="D567" i="10"/>
  <c r="H567" i="10"/>
  <c r="D568" i="10"/>
  <c r="H568" i="10"/>
  <c r="D569" i="10"/>
  <c r="H569" i="10"/>
  <c r="D570" i="10"/>
  <c r="H570" i="10"/>
  <c r="D571" i="10"/>
  <c r="H571" i="10"/>
  <c r="D572" i="10"/>
  <c r="H572" i="10"/>
  <c r="D573" i="10"/>
  <c r="H573" i="10"/>
  <c r="D574" i="10"/>
  <c r="H574" i="10"/>
  <c r="D575" i="10"/>
  <c r="H575" i="10"/>
  <c r="D576" i="10"/>
  <c r="H576" i="10"/>
  <c r="D577" i="10"/>
  <c r="H577" i="10"/>
  <c r="D578" i="10"/>
  <c r="H578" i="10"/>
  <c r="D579" i="10"/>
  <c r="H579" i="10"/>
  <c r="D580" i="10"/>
  <c r="H580" i="10"/>
  <c r="D581" i="10"/>
  <c r="H581" i="10"/>
  <c r="D582" i="10"/>
  <c r="H582" i="10"/>
  <c r="D583" i="10"/>
  <c r="H583" i="10"/>
  <c r="D584" i="10"/>
  <c r="H584" i="10"/>
  <c r="D585" i="10"/>
  <c r="H585" i="10"/>
  <c r="D586" i="10"/>
  <c r="H586" i="10"/>
  <c r="D587" i="10"/>
  <c r="H587" i="10"/>
  <c r="D588" i="10"/>
  <c r="H588" i="10"/>
  <c r="D589" i="10"/>
  <c r="H589" i="10"/>
  <c r="D590" i="10"/>
  <c r="H590" i="10"/>
  <c r="D591" i="10"/>
  <c r="H591" i="10"/>
  <c r="D592" i="10"/>
  <c r="H592" i="10"/>
  <c r="D593" i="10"/>
  <c r="H593" i="10"/>
  <c r="D594" i="10"/>
  <c r="H594" i="10"/>
  <c r="D595" i="10"/>
  <c r="H595" i="10"/>
  <c r="D596" i="10"/>
  <c r="H596" i="10"/>
  <c r="D597" i="10"/>
  <c r="H597" i="10"/>
  <c r="D598" i="10"/>
  <c r="H598" i="10"/>
  <c r="D599" i="10"/>
  <c r="H599" i="10"/>
  <c r="D600" i="10"/>
  <c r="H600" i="10"/>
  <c r="D601" i="10"/>
  <c r="H601" i="10"/>
  <c r="D602" i="10"/>
  <c r="H602" i="10"/>
  <c r="D603" i="10"/>
  <c r="H603" i="10"/>
  <c r="D604" i="10"/>
  <c r="H604" i="10"/>
  <c r="D605" i="10"/>
  <c r="H605" i="10"/>
  <c r="D606" i="10"/>
  <c r="H606" i="10"/>
  <c r="D607" i="10"/>
  <c r="H607" i="10"/>
  <c r="D608" i="10"/>
  <c r="H608" i="10"/>
  <c r="D609" i="10"/>
  <c r="H609" i="10"/>
  <c r="D610" i="10"/>
  <c r="H610" i="10"/>
  <c r="D611" i="10"/>
  <c r="H611" i="10"/>
  <c r="D612" i="10"/>
  <c r="H612" i="10"/>
  <c r="D613" i="10"/>
  <c r="H613" i="10"/>
  <c r="D614" i="10"/>
  <c r="H614" i="10"/>
  <c r="D615" i="10"/>
  <c r="H615" i="10"/>
  <c r="D616" i="10"/>
  <c r="H616" i="10"/>
  <c r="D617" i="10"/>
  <c r="H617" i="10"/>
  <c r="D618" i="10"/>
  <c r="H618" i="10"/>
  <c r="D619" i="10"/>
  <c r="H619" i="10"/>
  <c r="D620" i="10"/>
  <c r="H620" i="10"/>
  <c r="D621" i="10"/>
  <c r="H621" i="10"/>
  <c r="D622" i="10"/>
  <c r="H622" i="10"/>
  <c r="D623" i="10"/>
  <c r="H623" i="10"/>
  <c r="D624" i="10"/>
  <c r="H624" i="10"/>
  <c r="D625" i="10"/>
  <c r="H625" i="10"/>
  <c r="D626" i="10"/>
  <c r="H626" i="10"/>
  <c r="D627" i="10"/>
  <c r="H627" i="10"/>
  <c r="D628" i="10"/>
  <c r="H628" i="10"/>
  <c r="D629" i="10"/>
  <c r="H629" i="10"/>
  <c r="D630" i="10"/>
  <c r="H630" i="10"/>
  <c r="D631" i="10"/>
  <c r="H631" i="10"/>
  <c r="D632" i="10"/>
  <c r="H632" i="10"/>
  <c r="D633" i="10"/>
  <c r="H633" i="10"/>
  <c r="D634" i="10"/>
  <c r="H634" i="10"/>
  <c r="D635" i="10"/>
  <c r="H635" i="10"/>
  <c r="D636" i="10"/>
  <c r="H636" i="10"/>
  <c r="D637" i="10"/>
  <c r="H637" i="10"/>
  <c r="D638" i="10"/>
  <c r="H638" i="10"/>
  <c r="D639" i="10"/>
  <c r="H639" i="10"/>
  <c r="D640" i="10"/>
  <c r="H640" i="10"/>
  <c r="D641" i="10"/>
  <c r="H641" i="10"/>
  <c r="D642" i="10"/>
  <c r="H642" i="10"/>
  <c r="D643" i="10"/>
  <c r="H643" i="10"/>
  <c r="D644" i="10"/>
  <c r="H644" i="10"/>
  <c r="D645" i="10"/>
  <c r="H645" i="10"/>
  <c r="D646" i="10"/>
  <c r="H646" i="10"/>
  <c r="D647" i="10"/>
  <c r="H647" i="10"/>
  <c r="D648" i="10"/>
  <c r="H648" i="10"/>
  <c r="D649" i="10"/>
  <c r="H649" i="10"/>
  <c r="D650" i="10"/>
  <c r="H650" i="10"/>
  <c r="D651" i="10"/>
  <c r="H651" i="10"/>
  <c r="D652" i="10"/>
  <c r="H652" i="10"/>
  <c r="D653" i="10"/>
  <c r="H653" i="10"/>
  <c r="D654" i="10"/>
  <c r="H654" i="10"/>
  <c r="D655" i="10"/>
  <c r="H655" i="10"/>
  <c r="D656" i="10"/>
  <c r="H656" i="10"/>
  <c r="D657" i="10"/>
  <c r="H657" i="10"/>
  <c r="D658" i="10"/>
  <c r="H658" i="10"/>
  <c r="D659" i="10"/>
  <c r="H659" i="10"/>
  <c r="D660" i="10"/>
  <c r="H660" i="10"/>
  <c r="D661" i="10"/>
  <c r="H661" i="10"/>
  <c r="D662" i="10"/>
  <c r="H662" i="10"/>
  <c r="D663" i="10"/>
  <c r="H663" i="10"/>
  <c r="D664" i="10"/>
  <c r="H664" i="10"/>
  <c r="D665" i="10"/>
  <c r="H665" i="10"/>
  <c r="D666" i="10"/>
  <c r="H666" i="10"/>
  <c r="D667" i="10"/>
  <c r="H667" i="10"/>
  <c r="D668" i="10"/>
  <c r="H668" i="10"/>
  <c r="D669" i="10"/>
  <c r="H669" i="10"/>
  <c r="D670" i="10"/>
  <c r="H670" i="10"/>
  <c r="D671" i="10"/>
  <c r="H671" i="10"/>
  <c r="D672" i="10"/>
  <c r="H672" i="10"/>
  <c r="D673" i="10"/>
  <c r="H673" i="10"/>
  <c r="D674" i="10"/>
  <c r="H674" i="10"/>
  <c r="D675" i="10"/>
  <c r="H675" i="10"/>
  <c r="D676" i="10"/>
  <c r="H676" i="10"/>
  <c r="D677" i="10"/>
  <c r="H677" i="10"/>
  <c r="D678" i="10"/>
  <c r="H678" i="10"/>
  <c r="D679" i="10"/>
  <c r="H679" i="10"/>
  <c r="D680" i="10"/>
  <c r="H680" i="10"/>
  <c r="D681" i="10"/>
  <c r="H681" i="10"/>
  <c r="D682" i="10"/>
  <c r="H682" i="10"/>
  <c r="D683" i="10"/>
  <c r="H683" i="10"/>
  <c r="D684" i="10"/>
  <c r="H684" i="10"/>
  <c r="D685" i="10"/>
  <c r="H685" i="10"/>
  <c r="D686" i="10"/>
  <c r="H686" i="10"/>
  <c r="D687" i="10"/>
  <c r="H687" i="10"/>
  <c r="D688" i="10"/>
  <c r="H688" i="10"/>
  <c r="D689" i="10"/>
  <c r="H689" i="10"/>
  <c r="D690" i="10"/>
  <c r="H690" i="10"/>
  <c r="D691" i="10"/>
  <c r="H691" i="10"/>
  <c r="D692" i="10"/>
  <c r="H692" i="10"/>
  <c r="D693" i="10"/>
  <c r="H693" i="10"/>
  <c r="D694" i="10"/>
  <c r="H694" i="10"/>
  <c r="D695" i="10"/>
  <c r="H695" i="10"/>
  <c r="D696" i="10"/>
  <c r="H696" i="10"/>
  <c r="D697" i="10"/>
  <c r="H697" i="10"/>
  <c r="D698" i="10"/>
  <c r="H698" i="10"/>
  <c r="D699" i="10"/>
  <c r="H699" i="10"/>
  <c r="D700" i="10"/>
  <c r="H700" i="10"/>
  <c r="D701" i="10"/>
  <c r="H701" i="10"/>
  <c r="D702" i="10"/>
  <c r="H702" i="10"/>
  <c r="D703" i="10"/>
  <c r="H703" i="10"/>
  <c r="D704" i="10"/>
  <c r="H704" i="10"/>
  <c r="D705" i="10"/>
  <c r="H705" i="10"/>
  <c r="D706" i="10"/>
  <c r="H706" i="10"/>
  <c r="D707" i="10"/>
  <c r="H707" i="10"/>
  <c r="D708" i="10"/>
  <c r="H708" i="10"/>
  <c r="D709" i="10"/>
  <c r="H709" i="10"/>
  <c r="D710" i="10"/>
  <c r="H710" i="10"/>
  <c r="D711" i="10"/>
  <c r="H711" i="10"/>
  <c r="D712" i="10"/>
  <c r="H712" i="10"/>
  <c r="D713" i="10"/>
  <c r="H713" i="10"/>
  <c r="D714" i="10"/>
  <c r="H714" i="10"/>
  <c r="D715" i="10"/>
  <c r="H715" i="10"/>
  <c r="D716" i="10"/>
  <c r="H716" i="10"/>
  <c r="D717" i="10"/>
  <c r="H717" i="10"/>
  <c r="D718" i="10"/>
  <c r="H718" i="10"/>
  <c r="D719" i="10"/>
  <c r="H719" i="10"/>
  <c r="D720" i="10"/>
  <c r="H720" i="10"/>
  <c r="D721" i="10"/>
  <c r="H721" i="10"/>
  <c r="D722" i="10"/>
  <c r="H722" i="10"/>
  <c r="D723" i="10"/>
  <c r="H723" i="10"/>
  <c r="D724" i="10"/>
  <c r="H724" i="10"/>
  <c r="D725" i="10"/>
  <c r="H725" i="10"/>
  <c r="D726" i="10"/>
  <c r="H726" i="10"/>
  <c r="D727" i="10"/>
  <c r="H727" i="10"/>
  <c r="D728" i="10"/>
  <c r="H728" i="10"/>
  <c r="D729" i="10"/>
  <c r="H729" i="10"/>
  <c r="D730" i="10"/>
  <c r="H730" i="10"/>
  <c r="D731" i="10"/>
  <c r="H731" i="10"/>
  <c r="D732" i="10"/>
  <c r="H732" i="10"/>
  <c r="D733" i="10"/>
  <c r="H733" i="10"/>
  <c r="D734" i="10"/>
  <c r="H734" i="10"/>
  <c r="D735" i="10"/>
  <c r="H735" i="10"/>
  <c r="D736" i="10"/>
  <c r="H736" i="10"/>
  <c r="D737" i="10"/>
  <c r="H737" i="10"/>
  <c r="D738" i="10"/>
  <c r="H738" i="10"/>
  <c r="D739" i="10"/>
  <c r="H739" i="10"/>
  <c r="D740" i="10"/>
  <c r="H740" i="10"/>
  <c r="D741" i="10"/>
  <c r="H741" i="10"/>
  <c r="D742" i="10"/>
  <c r="H742" i="10"/>
  <c r="D743" i="10"/>
  <c r="H743" i="10"/>
  <c r="D744" i="10"/>
  <c r="H744" i="10"/>
  <c r="D745" i="10"/>
  <c r="H745" i="10"/>
  <c r="D746" i="10"/>
  <c r="H746" i="10"/>
  <c r="D747" i="10"/>
  <c r="H747" i="10"/>
  <c r="D748" i="10"/>
  <c r="H748" i="10"/>
  <c r="D749" i="10"/>
  <c r="H749" i="10"/>
  <c r="D750" i="10"/>
  <c r="H750" i="10"/>
  <c r="D751" i="10"/>
  <c r="H751" i="10"/>
  <c r="D752" i="10"/>
  <c r="H752" i="10"/>
  <c r="D753" i="10"/>
  <c r="H753" i="10"/>
  <c r="D754" i="10"/>
  <c r="H754" i="10"/>
  <c r="D755" i="10"/>
  <c r="H755" i="10"/>
  <c r="D756" i="10"/>
  <c r="H756" i="10"/>
  <c r="D757" i="10"/>
  <c r="H757" i="10"/>
  <c r="D758" i="10"/>
  <c r="H758" i="10"/>
  <c r="D759" i="10"/>
  <c r="H759" i="10"/>
  <c r="D760" i="10"/>
  <c r="H760" i="10"/>
  <c r="D761" i="10"/>
  <c r="H761" i="10"/>
  <c r="D762" i="10"/>
  <c r="H762" i="10"/>
  <c r="D763" i="10"/>
  <c r="H763" i="10"/>
  <c r="D764" i="10"/>
  <c r="H764" i="10"/>
  <c r="D765" i="10"/>
  <c r="H765" i="10"/>
  <c r="D766" i="10"/>
  <c r="H766" i="10"/>
  <c r="D767" i="10"/>
  <c r="H767" i="10"/>
  <c r="D768" i="10"/>
  <c r="H768" i="10"/>
  <c r="D769" i="10"/>
  <c r="H769" i="10"/>
  <c r="D770" i="10"/>
  <c r="H770" i="10"/>
  <c r="D771" i="10"/>
  <c r="H771" i="10"/>
  <c r="D772" i="10"/>
  <c r="H772" i="10"/>
  <c r="D773" i="10"/>
  <c r="H773" i="10"/>
  <c r="D774" i="10"/>
  <c r="H774" i="10"/>
  <c r="D775" i="10"/>
  <c r="H775" i="10"/>
  <c r="D776" i="10"/>
  <c r="H776" i="10"/>
  <c r="D777" i="10"/>
  <c r="H777" i="10"/>
  <c r="D778" i="10"/>
  <c r="H778" i="10"/>
  <c r="D779" i="10"/>
  <c r="H779" i="10"/>
  <c r="D780" i="10"/>
  <c r="H780" i="10"/>
  <c r="D781" i="10"/>
  <c r="H781" i="10"/>
  <c r="D782" i="10"/>
  <c r="H782" i="10"/>
  <c r="D783" i="10"/>
  <c r="H783" i="10"/>
  <c r="D784" i="10"/>
  <c r="H784" i="10"/>
  <c r="D785" i="10"/>
  <c r="H785" i="10"/>
  <c r="D786" i="10"/>
  <c r="H786" i="10"/>
  <c r="D787" i="10"/>
  <c r="H787" i="10"/>
  <c r="D788" i="10"/>
  <c r="H788" i="10"/>
  <c r="D789" i="10"/>
  <c r="H789" i="10"/>
  <c r="D790" i="10"/>
  <c r="H790" i="10"/>
  <c r="D791" i="10"/>
  <c r="H791" i="10"/>
  <c r="D792" i="10"/>
  <c r="H792" i="10"/>
  <c r="D793" i="10"/>
  <c r="H793" i="10"/>
  <c r="D794" i="10"/>
  <c r="H794" i="10"/>
  <c r="D795" i="10"/>
  <c r="H795" i="10"/>
  <c r="D796" i="10"/>
  <c r="H796" i="10"/>
  <c r="D797" i="10"/>
  <c r="H797" i="10"/>
  <c r="D798" i="10"/>
  <c r="H798" i="10"/>
  <c r="D799" i="10"/>
  <c r="H799" i="10"/>
  <c r="D800" i="10"/>
  <c r="H800" i="10"/>
  <c r="D801" i="10"/>
  <c r="H801" i="10"/>
  <c r="D802" i="10"/>
  <c r="H802" i="10"/>
  <c r="D803" i="10"/>
  <c r="H803" i="10"/>
  <c r="D804" i="10"/>
  <c r="H804" i="10"/>
  <c r="D805" i="10"/>
  <c r="H805" i="10"/>
  <c r="D806" i="10"/>
  <c r="H806" i="10"/>
  <c r="D807" i="10"/>
  <c r="H807" i="10"/>
  <c r="D808" i="10"/>
  <c r="H808" i="10"/>
  <c r="D809" i="10"/>
  <c r="H809" i="10"/>
  <c r="D810" i="10"/>
  <c r="H810" i="10"/>
  <c r="D811" i="10"/>
  <c r="H811" i="10"/>
  <c r="D812" i="10"/>
  <c r="H812" i="10"/>
  <c r="D813" i="10"/>
  <c r="H813" i="10"/>
  <c r="D814" i="10"/>
  <c r="H814" i="10"/>
  <c r="D815" i="10"/>
  <c r="H815" i="10"/>
  <c r="D816" i="10"/>
  <c r="H816" i="10"/>
  <c r="D817" i="10"/>
  <c r="H817" i="10"/>
  <c r="D818" i="10"/>
  <c r="H818" i="10"/>
  <c r="D819" i="10"/>
  <c r="H819" i="10"/>
  <c r="D820" i="10"/>
  <c r="H820" i="10"/>
  <c r="D821" i="10"/>
  <c r="H821" i="10"/>
  <c r="D822" i="10"/>
  <c r="H822" i="10"/>
  <c r="D823" i="10"/>
  <c r="H823" i="10"/>
  <c r="D824" i="10"/>
  <c r="H824" i="10"/>
  <c r="D825" i="10"/>
  <c r="H825" i="10"/>
  <c r="D826" i="10"/>
  <c r="H826" i="10"/>
  <c r="D827" i="10"/>
  <c r="H827" i="10"/>
  <c r="D828" i="10"/>
  <c r="H828" i="10"/>
  <c r="D829" i="10"/>
  <c r="H829" i="10"/>
  <c r="D830" i="10"/>
  <c r="H830" i="10"/>
  <c r="D831" i="10"/>
  <c r="H831" i="10"/>
  <c r="D832" i="10"/>
  <c r="H832" i="10"/>
  <c r="D833" i="10"/>
  <c r="H833" i="10"/>
  <c r="D834" i="10"/>
  <c r="H834" i="10"/>
  <c r="D835" i="10"/>
  <c r="H835" i="10"/>
  <c r="D836" i="10"/>
  <c r="H836" i="10"/>
  <c r="D837" i="10"/>
  <c r="H837" i="10"/>
  <c r="D838" i="10"/>
  <c r="H838" i="10"/>
  <c r="D839" i="10"/>
  <c r="H839" i="10"/>
  <c r="D840" i="10"/>
  <c r="H840" i="10"/>
  <c r="D841" i="10"/>
  <c r="H841" i="10"/>
  <c r="D842" i="10"/>
  <c r="H842" i="10"/>
  <c r="D843" i="10"/>
  <c r="H843" i="10"/>
  <c r="D844" i="10"/>
  <c r="H844" i="10"/>
  <c r="D845" i="10"/>
  <c r="H845" i="10"/>
  <c r="D846" i="10"/>
  <c r="H846" i="10"/>
  <c r="D847" i="10"/>
  <c r="H847" i="10"/>
  <c r="D848" i="10"/>
  <c r="H848" i="10"/>
  <c r="D849" i="10"/>
  <c r="H849" i="10"/>
  <c r="D850" i="10"/>
  <c r="H850" i="10"/>
  <c r="D851" i="10"/>
  <c r="H851" i="10"/>
  <c r="D852" i="10"/>
  <c r="H852" i="10"/>
  <c r="D853" i="10"/>
  <c r="H853" i="10"/>
  <c r="D854" i="10"/>
  <c r="H854" i="10"/>
  <c r="D855" i="10"/>
  <c r="H855" i="10"/>
  <c r="D856" i="10"/>
  <c r="H856" i="10"/>
  <c r="D857" i="10"/>
  <c r="H857" i="10"/>
  <c r="D858" i="10"/>
  <c r="H858" i="10"/>
  <c r="D859" i="10"/>
  <c r="H859" i="10"/>
  <c r="D860" i="10"/>
  <c r="H860" i="10"/>
  <c r="D861" i="10"/>
  <c r="H861" i="10"/>
  <c r="D862" i="10"/>
  <c r="H862" i="10"/>
  <c r="D863" i="10"/>
  <c r="H863" i="10"/>
  <c r="D864" i="10"/>
  <c r="H864" i="10"/>
  <c r="D865" i="10"/>
  <c r="H865" i="10"/>
  <c r="D866" i="10"/>
  <c r="H866" i="10"/>
  <c r="D867" i="10"/>
  <c r="H867" i="10"/>
  <c r="D868" i="10"/>
  <c r="H868" i="10"/>
  <c r="D869" i="10"/>
  <c r="H869" i="10"/>
  <c r="D870" i="10"/>
  <c r="H870" i="10"/>
  <c r="D871" i="10"/>
  <c r="H871" i="10"/>
  <c r="D872" i="10"/>
  <c r="H872" i="10"/>
  <c r="D873" i="10"/>
  <c r="H873" i="10"/>
  <c r="D874" i="10"/>
  <c r="H874" i="10"/>
  <c r="D875" i="10"/>
  <c r="H875" i="10"/>
  <c r="D876" i="10"/>
  <c r="H876" i="10"/>
  <c r="D877" i="10"/>
  <c r="H877" i="10"/>
  <c r="D878" i="10"/>
  <c r="H878" i="10"/>
  <c r="D879" i="10"/>
  <c r="H879" i="10"/>
  <c r="D880" i="10"/>
  <c r="H880" i="10"/>
  <c r="D881" i="10"/>
  <c r="H881" i="10"/>
  <c r="D882" i="10"/>
  <c r="H882" i="10"/>
  <c r="D883" i="10"/>
  <c r="H883" i="10"/>
  <c r="D884" i="10"/>
  <c r="H884" i="10"/>
  <c r="D885" i="10"/>
  <c r="H885" i="10"/>
  <c r="D886" i="10"/>
  <c r="H886" i="10"/>
  <c r="D887" i="10"/>
  <c r="H887" i="10"/>
  <c r="D888" i="10"/>
  <c r="H888" i="10"/>
  <c r="D889" i="10"/>
  <c r="H889" i="10"/>
  <c r="D890" i="10"/>
  <c r="H890" i="10"/>
  <c r="D891" i="10"/>
  <c r="H891" i="10"/>
  <c r="D892" i="10"/>
  <c r="H892" i="10"/>
  <c r="D893" i="10"/>
  <c r="H893" i="10"/>
  <c r="D894" i="10"/>
  <c r="H894" i="10"/>
  <c r="D895" i="10"/>
  <c r="H895" i="10"/>
  <c r="D896" i="10"/>
  <c r="H896" i="10"/>
  <c r="D897" i="10"/>
  <c r="H897" i="10"/>
  <c r="D898" i="10"/>
  <c r="H898" i="10"/>
  <c r="D899" i="10"/>
  <c r="H899" i="10"/>
  <c r="D900" i="10"/>
  <c r="H900" i="10"/>
  <c r="D901" i="10"/>
  <c r="H901" i="10"/>
  <c r="D902" i="10"/>
  <c r="H902" i="10"/>
  <c r="D903" i="10"/>
  <c r="H903" i="10"/>
  <c r="D904" i="10"/>
  <c r="H904" i="10"/>
  <c r="D905" i="10"/>
  <c r="H905" i="10"/>
  <c r="D906" i="10"/>
  <c r="H906" i="10"/>
  <c r="D907" i="10"/>
  <c r="H907" i="10"/>
  <c r="D908" i="10"/>
  <c r="H908" i="10"/>
  <c r="D909" i="10"/>
  <c r="H909" i="10"/>
  <c r="D910" i="10"/>
  <c r="H910" i="10"/>
  <c r="D911" i="10"/>
  <c r="H911" i="10"/>
  <c r="D912" i="10"/>
  <c r="H912" i="10"/>
  <c r="D913" i="10"/>
  <c r="H913" i="10"/>
  <c r="D914" i="10"/>
  <c r="H914" i="10"/>
  <c r="D915" i="10"/>
  <c r="H915" i="10"/>
  <c r="D916" i="10"/>
  <c r="H916" i="10"/>
  <c r="D917" i="10"/>
  <c r="H917" i="10"/>
  <c r="D918" i="10"/>
  <c r="H918" i="10"/>
  <c r="D919" i="10"/>
  <c r="H919" i="10"/>
  <c r="D920" i="10"/>
  <c r="H920" i="10"/>
  <c r="D921" i="10"/>
  <c r="H921" i="10"/>
  <c r="D922" i="10"/>
  <c r="H922" i="10"/>
  <c r="D923" i="10"/>
  <c r="H923" i="10"/>
  <c r="D924" i="10"/>
  <c r="H924" i="10"/>
  <c r="D925" i="10"/>
  <c r="H925" i="10"/>
  <c r="D926" i="10"/>
  <c r="H926" i="10"/>
  <c r="D927" i="10"/>
  <c r="H927" i="10"/>
  <c r="D928" i="10"/>
  <c r="H928" i="10"/>
  <c r="D929" i="10"/>
  <c r="H929" i="10"/>
  <c r="D930" i="10"/>
  <c r="H930" i="10"/>
  <c r="D931" i="10"/>
  <c r="H931" i="10"/>
  <c r="D932" i="10"/>
  <c r="H932" i="10"/>
  <c r="D933" i="10"/>
  <c r="H933" i="10"/>
  <c r="D934" i="10"/>
  <c r="H934" i="10"/>
  <c r="D935" i="10"/>
  <c r="H935" i="10"/>
  <c r="D936" i="10"/>
  <c r="H936" i="10"/>
  <c r="D937" i="10"/>
  <c r="H937" i="10"/>
  <c r="D938" i="10"/>
  <c r="H938" i="10"/>
  <c r="D939" i="10"/>
  <c r="H939" i="10"/>
  <c r="D940" i="10"/>
  <c r="H940" i="10"/>
  <c r="D941" i="10"/>
  <c r="H941" i="10"/>
  <c r="D942" i="10"/>
  <c r="H942" i="10"/>
  <c r="D943" i="10"/>
  <c r="H943" i="10"/>
  <c r="D944" i="10"/>
  <c r="H944" i="10"/>
  <c r="D945" i="10"/>
  <c r="H945" i="10"/>
  <c r="D946" i="10"/>
  <c r="H946" i="10"/>
  <c r="D947" i="10"/>
  <c r="H947" i="10"/>
  <c r="D948" i="10"/>
  <c r="H948" i="10"/>
  <c r="D949" i="10"/>
  <c r="H949" i="10"/>
  <c r="D950" i="10"/>
  <c r="H950" i="10"/>
  <c r="D951" i="10"/>
  <c r="H951" i="10"/>
  <c r="D952" i="10"/>
  <c r="H952" i="10"/>
  <c r="D953" i="10"/>
  <c r="H953" i="10"/>
  <c r="D954" i="10"/>
  <c r="H954" i="10"/>
  <c r="D955" i="10"/>
  <c r="H955" i="10"/>
  <c r="D956" i="10"/>
  <c r="H956" i="10"/>
  <c r="D957" i="10"/>
  <c r="H957" i="10"/>
  <c r="D958" i="10"/>
  <c r="H958" i="10"/>
  <c r="D959" i="10"/>
  <c r="H959" i="10"/>
  <c r="D960" i="10"/>
  <c r="H960" i="10"/>
  <c r="D961" i="10"/>
  <c r="H961" i="10"/>
  <c r="D962" i="10"/>
  <c r="H962" i="10"/>
  <c r="D963" i="10"/>
  <c r="H963" i="10"/>
  <c r="D964" i="10"/>
  <c r="H964" i="10"/>
  <c r="D965" i="10"/>
  <c r="H965" i="10"/>
  <c r="D966" i="10"/>
  <c r="H966" i="10"/>
  <c r="D967" i="10"/>
  <c r="H967" i="10"/>
  <c r="D968" i="10"/>
  <c r="H968" i="10"/>
  <c r="D969" i="10"/>
  <c r="H969" i="10"/>
  <c r="D970" i="10"/>
  <c r="H970" i="10"/>
  <c r="D971" i="10"/>
  <c r="H971" i="10"/>
  <c r="D972" i="10"/>
  <c r="H972" i="10"/>
  <c r="D973" i="10"/>
  <c r="H973" i="10"/>
  <c r="D974" i="10"/>
  <c r="H974" i="10"/>
  <c r="D975" i="10"/>
  <c r="H975" i="10"/>
  <c r="D976" i="10"/>
  <c r="H976" i="10"/>
  <c r="D977" i="10"/>
  <c r="H977" i="10"/>
  <c r="D978" i="10"/>
  <c r="H978" i="10"/>
  <c r="D979" i="10"/>
  <c r="H979" i="10"/>
  <c r="D980" i="10"/>
  <c r="H980" i="10"/>
  <c r="D981" i="10"/>
  <c r="H981" i="10"/>
  <c r="D982" i="10"/>
  <c r="H982" i="10"/>
  <c r="D983" i="10"/>
  <c r="H983" i="10"/>
  <c r="D984" i="10"/>
  <c r="H984" i="10"/>
  <c r="D985" i="10"/>
  <c r="H985" i="10"/>
  <c r="D986" i="10"/>
  <c r="H986" i="10"/>
  <c r="D987" i="10"/>
  <c r="H987" i="10"/>
  <c r="D988" i="10"/>
  <c r="H988" i="10"/>
  <c r="D989" i="10"/>
  <c r="H989" i="10"/>
  <c r="D990" i="10"/>
  <c r="H990" i="10"/>
  <c r="D991" i="10"/>
  <c r="H991" i="10"/>
  <c r="D992" i="10"/>
  <c r="H992" i="10"/>
  <c r="D993" i="10"/>
  <c r="H993" i="10"/>
  <c r="D994" i="10"/>
  <c r="H994" i="10"/>
  <c r="D995" i="10"/>
  <c r="H995" i="10"/>
  <c r="D996" i="10"/>
  <c r="H996" i="10"/>
  <c r="D997" i="10"/>
  <c r="H997" i="10"/>
  <c r="D998" i="10"/>
  <c r="H998" i="10"/>
  <c r="D999" i="10"/>
  <c r="H999" i="10"/>
  <c r="D1000" i="10"/>
  <c r="H1000" i="10"/>
  <c r="D1001" i="10"/>
  <c r="H1001" i="10"/>
  <c r="D1002" i="10"/>
  <c r="H1002" i="10"/>
  <c r="D1003" i="10"/>
  <c r="H1003" i="10"/>
  <c r="D1004" i="10"/>
  <c r="H1004" i="10"/>
  <c r="D1005" i="10"/>
  <c r="H1005" i="10"/>
  <c r="D1006" i="10"/>
  <c r="H1006" i="10"/>
  <c r="D1007" i="10"/>
  <c r="H1007" i="10"/>
  <c r="D1008" i="10"/>
  <c r="H1008" i="10"/>
  <c r="D1009" i="10"/>
  <c r="H1009" i="10"/>
  <c r="D1010" i="10"/>
  <c r="H1010" i="10"/>
  <c r="D1011" i="10"/>
  <c r="H1011" i="10"/>
  <c r="D1012" i="10"/>
  <c r="H1012" i="10"/>
  <c r="D1013" i="10"/>
  <c r="H1013" i="10"/>
  <c r="D1014" i="10"/>
  <c r="H1014" i="10"/>
  <c r="D1015" i="10"/>
  <c r="H1015" i="10"/>
  <c r="D1016" i="10"/>
  <c r="H1016" i="10"/>
  <c r="D1017" i="10"/>
  <c r="H1017" i="10"/>
  <c r="D1018" i="10"/>
  <c r="H1018" i="10"/>
  <c r="D1019" i="10"/>
  <c r="H1019" i="10"/>
  <c r="D1020" i="10"/>
  <c r="H1020" i="10"/>
  <c r="D1021" i="10"/>
  <c r="H1021" i="10"/>
  <c r="D1022" i="10"/>
  <c r="H1022" i="10"/>
  <c r="D1023" i="10"/>
  <c r="H1023" i="10"/>
  <c r="D1024" i="10"/>
  <c r="H1024" i="10"/>
  <c r="D1025" i="10"/>
  <c r="H1025" i="10"/>
  <c r="D1026" i="10"/>
  <c r="H1026" i="10"/>
  <c r="D1027" i="10"/>
  <c r="H1027" i="10"/>
  <c r="D1028" i="10"/>
  <c r="H1028" i="10"/>
  <c r="D1029" i="10"/>
  <c r="H1029" i="10"/>
  <c r="D1030" i="10"/>
  <c r="H1030" i="10"/>
  <c r="D1031" i="10"/>
  <c r="H1031" i="10"/>
  <c r="D1032" i="10"/>
  <c r="H1032" i="10"/>
  <c r="D1033" i="10"/>
  <c r="H1033" i="10"/>
  <c r="D1034" i="10"/>
  <c r="H1034" i="10"/>
  <c r="D1035" i="10"/>
  <c r="H1035" i="10"/>
  <c r="D1036" i="10"/>
  <c r="H1036" i="10"/>
  <c r="D1037" i="10"/>
  <c r="H1037" i="10"/>
  <c r="D1038" i="10"/>
  <c r="H1038" i="10"/>
  <c r="D1039" i="10"/>
  <c r="H1039" i="10"/>
  <c r="D1040" i="10"/>
  <c r="H1040" i="10"/>
  <c r="D1041" i="10"/>
  <c r="H1041" i="10"/>
  <c r="D1042" i="10"/>
  <c r="H1042" i="10"/>
  <c r="D1043" i="10"/>
  <c r="H1043" i="10"/>
  <c r="D1044" i="10"/>
  <c r="H1044" i="10"/>
  <c r="D1045" i="10"/>
  <c r="H1045" i="10"/>
  <c r="D1046" i="10"/>
  <c r="H1046" i="10"/>
  <c r="D1047" i="10"/>
  <c r="H1047" i="10"/>
  <c r="D1048" i="10"/>
  <c r="H1048" i="10"/>
  <c r="D1049" i="10"/>
  <c r="H1049" i="10"/>
  <c r="D1050" i="10"/>
  <c r="H1050" i="10"/>
  <c r="D1051" i="10"/>
  <c r="H1051" i="10"/>
  <c r="D1052" i="10"/>
  <c r="H1052" i="10"/>
  <c r="D1053" i="10"/>
  <c r="H1053" i="10"/>
  <c r="D1054" i="10"/>
  <c r="H1054" i="10"/>
  <c r="D1055" i="10"/>
  <c r="H1055" i="10"/>
  <c r="D1056" i="10"/>
  <c r="H1056" i="10"/>
  <c r="D1057" i="10"/>
  <c r="H1057" i="10"/>
  <c r="D1058" i="10"/>
  <c r="H1058" i="10"/>
  <c r="D1059" i="10"/>
  <c r="H1059" i="10"/>
  <c r="D1060" i="10"/>
  <c r="H1060" i="10"/>
  <c r="D1061" i="10"/>
  <c r="H1061" i="10"/>
  <c r="D1062" i="10"/>
  <c r="H1062" i="10"/>
  <c r="D1063" i="10"/>
  <c r="H1063" i="10"/>
  <c r="D1064" i="10"/>
  <c r="H1064" i="10"/>
  <c r="D1065" i="10"/>
  <c r="H1065" i="10"/>
  <c r="D1066" i="10"/>
  <c r="H1066" i="10"/>
  <c r="D1067" i="10"/>
  <c r="H1067" i="10"/>
  <c r="D1068" i="10"/>
  <c r="H1068" i="10"/>
  <c r="D1069" i="10"/>
  <c r="H1069" i="10"/>
  <c r="D1070" i="10"/>
  <c r="H1070" i="10"/>
  <c r="D1071" i="10"/>
  <c r="H1071" i="10"/>
  <c r="D1072" i="10"/>
  <c r="H1072" i="10"/>
  <c r="D1073" i="10"/>
  <c r="H1073" i="10"/>
  <c r="D1074" i="10"/>
  <c r="H1074" i="10"/>
  <c r="D1075" i="10"/>
  <c r="H1075" i="10"/>
  <c r="D1076" i="10"/>
  <c r="H1076" i="10"/>
  <c r="D1077" i="10"/>
  <c r="H1077" i="10"/>
  <c r="D1078" i="10"/>
  <c r="H1078" i="10"/>
  <c r="D1079" i="10"/>
  <c r="H1079" i="10"/>
  <c r="D1080" i="10"/>
  <c r="H1080" i="10"/>
  <c r="D1081" i="10"/>
  <c r="H1081" i="10"/>
  <c r="D1082" i="10"/>
  <c r="H1082" i="10"/>
  <c r="D1083" i="10"/>
  <c r="H1083" i="10"/>
  <c r="D1084" i="10"/>
  <c r="H1084" i="10"/>
  <c r="D1085" i="10"/>
  <c r="H1085" i="10"/>
  <c r="D1086" i="10"/>
  <c r="H1086" i="10"/>
  <c r="D1087" i="10"/>
  <c r="H1087" i="10"/>
  <c r="D1088" i="10"/>
  <c r="H1088" i="10"/>
  <c r="D1089" i="10"/>
  <c r="H1089" i="10"/>
  <c r="D1090" i="10"/>
  <c r="H1090" i="10"/>
  <c r="D1091" i="10"/>
  <c r="H1091" i="10"/>
  <c r="D1092" i="10"/>
  <c r="H1092" i="10"/>
  <c r="D1093" i="10"/>
  <c r="H1093" i="10"/>
  <c r="D1094" i="10"/>
  <c r="H1094" i="10"/>
  <c r="D1095" i="10"/>
  <c r="H1095" i="10"/>
  <c r="D1096" i="10"/>
  <c r="H1096" i="10"/>
  <c r="D1097" i="10"/>
  <c r="H1097" i="10"/>
  <c r="D1098" i="10"/>
  <c r="H1098" i="10"/>
  <c r="D1099" i="10"/>
  <c r="H1099" i="10"/>
  <c r="D1100" i="10"/>
  <c r="H1100" i="10"/>
  <c r="D1101" i="10"/>
  <c r="H1101" i="10"/>
  <c r="D1102" i="10"/>
  <c r="H1102" i="10"/>
  <c r="D1103" i="10"/>
  <c r="H1103" i="10"/>
  <c r="D1104" i="10"/>
  <c r="H1104" i="10"/>
  <c r="D1105" i="10"/>
  <c r="H1105" i="10"/>
  <c r="D1106" i="10"/>
  <c r="H1106" i="10"/>
  <c r="D1107" i="10"/>
  <c r="H1107" i="10"/>
  <c r="D1108" i="10"/>
  <c r="H1108" i="10"/>
  <c r="D1109" i="10"/>
  <c r="H1109" i="10"/>
  <c r="D1110" i="10"/>
  <c r="H1110" i="10"/>
  <c r="D1111" i="10"/>
  <c r="H1111" i="10"/>
  <c r="D1112" i="10"/>
  <c r="H1112" i="10"/>
  <c r="D1113" i="10"/>
  <c r="H1113" i="10"/>
  <c r="D1114" i="10"/>
  <c r="H1114" i="10"/>
  <c r="D1115" i="10"/>
  <c r="H1115" i="10"/>
  <c r="D1116" i="10"/>
  <c r="H1116" i="10"/>
  <c r="D1117" i="10"/>
  <c r="H1117" i="10"/>
  <c r="D1118" i="10"/>
  <c r="H1118" i="10"/>
  <c r="D1119" i="10"/>
  <c r="H1119" i="10"/>
  <c r="D1120" i="10"/>
  <c r="H1120" i="10"/>
  <c r="D1121" i="10"/>
  <c r="H1121" i="10"/>
  <c r="D1122" i="10"/>
  <c r="H1122" i="10"/>
  <c r="D1123" i="10"/>
  <c r="H1123" i="10"/>
  <c r="D1124" i="10"/>
  <c r="H1124" i="10"/>
  <c r="D1125" i="10"/>
  <c r="H1125" i="10"/>
  <c r="D1126" i="10"/>
  <c r="H1126" i="10"/>
  <c r="D1127" i="10"/>
  <c r="H1127" i="10"/>
  <c r="D1128" i="10"/>
  <c r="H1128" i="10"/>
  <c r="D1129" i="10"/>
  <c r="H1129" i="10"/>
  <c r="D1130" i="10"/>
  <c r="H1130" i="10"/>
  <c r="D1131" i="10"/>
  <c r="H1131" i="10"/>
  <c r="D1132" i="10"/>
  <c r="H1132" i="10"/>
  <c r="D1133" i="10"/>
  <c r="H1133" i="10"/>
  <c r="D1134" i="10"/>
  <c r="H1134" i="10"/>
  <c r="D1135" i="10"/>
  <c r="H1135" i="10"/>
  <c r="D1136" i="10"/>
  <c r="H1136" i="10"/>
  <c r="D1137" i="10"/>
  <c r="H1137" i="10"/>
  <c r="D1138" i="10"/>
  <c r="H1138" i="10"/>
  <c r="D1139" i="10"/>
  <c r="H1139" i="10"/>
  <c r="D1140" i="10"/>
  <c r="H1140" i="10"/>
  <c r="D1141" i="10"/>
  <c r="H1141" i="10"/>
  <c r="D1142" i="10"/>
  <c r="H1142" i="10"/>
  <c r="D1143" i="10"/>
  <c r="H1143" i="10"/>
  <c r="D1144" i="10"/>
  <c r="H1144" i="10"/>
  <c r="D1145" i="10"/>
  <c r="H1145" i="10"/>
  <c r="D1146" i="10"/>
  <c r="H1146" i="10"/>
  <c r="D1147" i="10"/>
  <c r="H1147" i="10"/>
  <c r="D1148" i="10"/>
  <c r="H1148" i="10"/>
  <c r="D1149" i="10"/>
  <c r="H1149" i="10"/>
  <c r="D1150" i="10"/>
  <c r="H1150" i="10"/>
  <c r="D1151" i="10"/>
  <c r="H1151" i="10"/>
  <c r="D1152" i="10"/>
  <c r="H1152" i="10"/>
  <c r="D1153" i="10"/>
  <c r="H1153" i="10"/>
  <c r="D1154" i="10"/>
  <c r="H1154" i="10"/>
  <c r="D1155" i="10"/>
  <c r="H1155" i="10"/>
  <c r="D1156" i="10"/>
  <c r="H1156" i="10"/>
  <c r="D1157" i="10"/>
  <c r="H1157" i="10"/>
  <c r="D1158" i="10"/>
  <c r="H1158" i="10"/>
  <c r="D1159" i="10"/>
  <c r="H1159" i="10"/>
  <c r="D1160" i="10"/>
  <c r="H1160" i="10"/>
  <c r="D1161" i="10"/>
  <c r="H1161" i="10"/>
  <c r="D1162" i="10"/>
  <c r="H1162" i="10"/>
  <c r="D1163" i="10"/>
  <c r="H1163" i="10"/>
  <c r="D1164" i="10"/>
  <c r="H1164" i="10"/>
  <c r="D1165" i="10"/>
  <c r="H1165" i="10"/>
  <c r="D1166" i="10"/>
  <c r="H1166" i="10"/>
  <c r="D1167" i="10"/>
  <c r="H1167" i="10"/>
  <c r="D1168" i="10"/>
  <c r="H1168" i="10"/>
  <c r="D1169" i="10"/>
  <c r="H1169" i="10"/>
  <c r="D1170" i="10"/>
  <c r="H1170" i="10"/>
  <c r="D1171" i="10"/>
  <c r="H1171" i="10"/>
  <c r="D1172" i="10"/>
  <c r="H1172" i="10"/>
  <c r="D1173" i="10"/>
  <c r="H1173" i="10"/>
  <c r="D1174" i="10"/>
  <c r="H1174" i="10"/>
  <c r="D1175" i="10"/>
  <c r="H1175" i="10"/>
  <c r="D1176" i="10"/>
  <c r="H1176" i="10"/>
  <c r="D1177" i="10"/>
  <c r="H1177" i="10"/>
  <c r="D1178" i="10"/>
  <c r="H1178" i="10"/>
  <c r="D1179" i="10"/>
  <c r="H1179" i="10"/>
  <c r="D1180" i="10"/>
  <c r="H1180" i="10"/>
  <c r="D1181" i="10"/>
  <c r="H1181" i="10"/>
  <c r="D1182" i="10"/>
  <c r="H1182" i="10"/>
  <c r="D1183" i="10"/>
  <c r="H1183" i="10"/>
  <c r="D1184" i="10"/>
  <c r="H1184" i="10"/>
  <c r="D1185" i="10"/>
  <c r="H1185" i="10"/>
  <c r="D1186" i="10"/>
  <c r="H1186" i="10"/>
  <c r="D1187" i="10"/>
  <c r="H1187" i="10"/>
  <c r="D1188" i="10"/>
  <c r="H1188" i="10"/>
  <c r="D1189" i="10"/>
  <c r="H1189" i="10"/>
  <c r="D1190" i="10"/>
  <c r="H1190" i="10"/>
  <c r="D1191" i="10"/>
  <c r="H1191" i="10"/>
  <c r="D1192" i="10"/>
  <c r="H1192" i="10"/>
  <c r="D1193" i="10"/>
  <c r="H1193" i="10"/>
  <c r="D1194" i="10"/>
  <c r="H1194" i="10"/>
  <c r="D1195" i="10"/>
  <c r="H1195" i="10"/>
  <c r="D1196" i="10"/>
  <c r="H1196" i="10"/>
  <c r="D1197" i="10"/>
  <c r="H1197" i="10"/>
  <c r="D1198" i="10"/>
  <c r="H1198" i="10"/>
  <c r="D1199" i="10"/>
  <c r="H1199" i="10"/>
  <c r="D1200" i="10"/>
  <c r="H1200" i="10"/>
  <c r="D1201" i="10"/>
  <c r="H1201" i="10"/>
  <c r="D1202" i="10"/>
  <c r="H1202" i="10"/>
  <c r="D1203" i="10"/>
  <c r="H1203" i="10"/>
  <c r="D1204" i="10"/>
  <c r="H1204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J671" i="10"/>
  <c r="J672" i="10"/>
  <c r="J673" i="10"/>
  <c r="J674" i="10"/>
  <c r="J675" i="10"/>
  <c r="J676" i="10"/>
  <c r="J677" i="10"/>
  <c r="J678" i="10"/>
  <c r="J679" i="10"/>
  <c r="J680" i="10"/>
  <c r="J681" i="10"/>
  <c r="J682" i="10"/>
  <c r="J683" i="10"/>
  <c r="J684" i="10"/>
  <c r="J685" i="10"/>
  <c r="J686" i="10"/>
  <c r="J687" i="10"/>
  <c r="J688" i="10"/>
  <c r="J689" i="10"/>
  <c r="J690" i="10"/>
  <c r="J691" i="10"/>
  <c r="J692" i="10"/>
  <c r="J693" i="10"/>
  <c r="J694" i="10"/>
  <c r="J695" i="10"/>
  <c r="J696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2" i="10"/>
  <c r="J713" i="10"/>
  <c r="J714" i="10"/>
  <c r="J715" i="10"/>
  <c r="J716" i="10"/>
  <c r="J717" i="10"/>
  <c r="J718" i="10"/>
  <c r="J719" i="10"/>
  <c r="J720" i="10"/>
  <c r="J721" i="10"/>
  <c r="J722" i="10"/>
  <c r="J723" i="10"/>
  <c r="J724" i="10"/>
  <c r="J725" i="10"/>
  <c r="J726" i="10"/>
  <c r="J727" i="10"/>
  <c r="J728" i="10"/>
  <c r="J729" i="10"/>
  <c r="J730" i="10"/>
  <c r="J731" i="10"/>
  <c r="J732" i="10"/>
  <c r="J733" i="10"/>
  <c r="J734" i="10"/>
  <c r="J735" i="10"/>
  <c r="J736" i="10"/>
  <c r="J737" i="10"/>
  <c r="J738" i="10"/>
  <c r="J739" i="10"/>
  <c r="J740" i="10"/>
  <c r="J741" i="10"/>
  <c r="J742" i="10"/>
  <c r="J743" i="10"/>
  <c r="J744" i="10"/>
  <c r="J745" i="10"/>
  <c r="J746" i="10"/>
  <c r="J747" i="10"/>
  <c r="J748" i="10"/>
  <c r="J749" i="10"/>
  <c r="J750" i="10"/>
  <c r="J751" i="10"/>
  <c r="J752" i="10"/>
  <c r="J753" i="10"/>
  <c r="J754" i="10"/>
  <c r="J755" i="10"/>
  <c r="J756" i="10"/>
  <c r="J757" i="10"/>
  <c r="J758" i="10"/>
  <c r="J759" i="10"/>
  <c r="J760" i="10"/>
  <c r="J761" i="10"/>
  <c r="J762" i="10"/>
  <c r="J763" i="10"/>
  <c r="J764" i="10"/>
  <c r="J765" i="10"/>
  <c r="J766" i="10"/>
  <c r="J767" i="10"/>
  <c r="J768" i="10"/>
  <c r="J769" i="10"/>
  <c r="J770" i="10"/>
  <c r="J771" i="10"/>
  <c r="J772" i="10"/>
  <c r="J773" i="10"/>
  <c r="J774" i="10"/>
  <c r="J775" i="10"/>
  <c r="J776" i="10"/>
  <c r="J777" i="10"/>
  <c r="J778" i="10"/>
  <c r="J779" i="10"/>
  <c r="J780" i="10"/>
  <c r="J781" i="10"/>
  <c r="J782" i="10"/>
  <c r="J783" i="10"/>
  <c r="J784" i="10"/>
  <c r="J785" i="10"/>
  <c r="J786" i="10"/>
  <c r="J787" i="10"/>
  <c r="J788" i="10"/>
  <c r="J789" i="10"/>
  <c r="J790" i="10"/>
  <c r="J791" i="10"/>
  <c r="J792" i="10"/>
  <c r="J793" i="10"/>
  <c r="J794" i="10"/>
  <c r="J795" i="10"/>
  <c r="J796" i="10"/>
  <c r="J797" i="10"/>
  <c r="J798" i="10"/>
  <c r="J799" i="10"/>
  <c r="J800" i="10"/>
  <c r="J801" i="10"/>
  <c r="J802" i="10"/>
  <c r="J803" i="10"/>
  <c r="J804" i="10"/>
  <c r="J805" i="10"/>
  <c r="J806" i="10"/>
  <c r="J807" i="10"/>
  <c r="J808" i="10"/>
  <c r="J809" i="10"/>
  <c r="J810" i="10"/>
  <c r="J811" i="10"/>
  <c r="J812" i="10"/>
  <c r="J813" i="10"/>
  <c r="J814" i="10"/>
  <c r="J815" i="10"/>
  <c r="J816" i="10"/>
  <c r="J817" i="10"/>
  <c r="J818" i="10"/>
  <c r="J819" i="10"/>
  <c r="J820" i="10"/>
  <c r="J821" i="10"/>
  <c r="J822" i="10"/>
  <c r="J823" i="10"/>
  <c r="J824" i="10"/>
  <c r="J825" i="10"/>
  <c r="J826" i="10"/>
  <c r="J827" i="10"/>
  <c r="J828" i="10"/>
  <c r="J829" i="10"/>
  <c r="J830" i="10"/>
  <c r="J831" i="10"/>
  <c r="J832" i="10"/>
  <c r="J833" i="10"/>
  <c r="J834" i="10"/>
  <c r="J835" i="10"/>
  <c r="J836" i="10"/>
  <c r="J837" i="10"/>
  <c r="J838" i="10"/>
  <c r="J839" i="10"/>
  <c r="J840" i="10"/>
  <c r="J841" i="10"/>
  <c r="J842" i="10"/>
  <c r="J843" i="10"/>
  <c r="J844" i="10"/>
  <c r="J845" i="10"/>
  <c r="J846" i="10"/>
  <c r="J847" i="10"/>
  <c r="J848" i="10"/>
  <c r="J849" i="10"/>
  <c r="J850" i="10"/>
  <c r="J851" i="10"/>
  <c r="J852" i="10"/>
  <c r="J853" i="10"/>
  <c r="J854" i="10"/>
  <c r="J855" i="10"/>
  <c r="J856" i="10"/>
  <c r="J857" i="10"/>
  <c r="J858" i="10"/>
  <c r="J859" i="10"/>
  <c r="J860" i="10"/>
  <c r="J861" i="10"/>
  <c r="J862" i="10"/>
  <c r="J863" i="10"/>
  <c r="J864" i="10"/>
  <c r="J865" i="10"/>
  <c r="J866" i="10"/>
  <c r="J867" i="10"/>
  <c r="J868" i="10"/>
  <c r="J869" i="10"/>
  <c r="J870" i="10"/>
  <c r="J871" i="10"/>
  <c r="J872" i="10"/>
  <c r="J873" i="10"/>
  <c r="J874" i="10"/>
  <c r="J875" i="10"/>
  <c r="J876" i="10"/>
  <c r="J877" i="10"/>
  <c r="J878" i="10"/>
  <c r="J879" i="10"/>
  <c r="J880" i="10"/>
  <c r="J881" i="10"/>
  <c r="J882" i="10"/>
  <c r="J883" i="10"/>
  <c r="J884" i="10"/>
  <c r="J885" i="10"/>
  <c r="J886" i="10"/>
  <c r="J887" i="10"/>
  <c r="J888" i="10"/>
  <c r="J889" i="10"/>
  <c r="J890" i="10"/>
  <c r="J891" i="10"/>
  <c r="J892" i="10"/>
  <c r="J893" i="10"/>
  <c r="J894" i="10"/>
  <c r="J895" i="10"/>
  <c r="J896" i="10"/>
  <c r="J897" i="10"/>
  <c r="J898" i="10"/>
  <c r="J899" i="10"/>
  <c r="J900" i="10"/>
  <c r="J901" i="10"/>
  <c r="J902" i="10"/>
  <c r="J903" i="10"/>
  <c r="J904" i="10"/>
  <c r="J905" i="10"/>
  <c r="J906" i="10"/>
  <c r="J907" i="10"/>
  <c r="J908" i="10"/>
  <c r="J909" i="10"/>
  <c r="J910" i="10"/>
  <c r="J911" i="10"/>
  <c r="J912" i="10"/>
  <c r="J913" i="10"/>
  <c r="J914" i="10"/>
  <c r="J915" i="10"/>
  <c r="J916" i="10"/>
  <c r="J917" i="10"/>
  <c r="J918" i="10"/>
  <c r="J919" i="10"/>
  <c r="J920" i="10"/>
  <c r="J921" i="10"/>
  <c r="J922" i="10"/>
  <c r="J923" i="10"/>
  <c r="J924" i="10"/>
  <c r="J925" i="10"/>
  <c r="J926" i="10"/>
  <c r="J927" i="10"/>
  <c r="J928" i="10"/>
  <c r="J929" i="10"/>
  <c r="J930" i="10"/>
  <c r="J931" i="10"/>
  <c r="J932" i="10"/>
  <c r="J933" i="10"/>
  <c r="J934" i="10"/>
  <c r="J935" i="10"/>
  <c r="J936" i="10"/>
  <c r="J937" i="10"/>
  <c r="J938" i="10"/>
  <c r="J939" i="10"/>
  <c r="J940" i="10"/>
  <c r="J941" i="10"/>
  <c r="J942" i="10"/>
  <c r="J943" i="10"/>
  <c r="J944" i="10"/>
  <c r="J945" i="10"/>
  <c r="J946" i="10"/>
  <c r="J947" i="10"/>
  <c r="J948" i="10"/>
  <c r="J949" i="10"/>
  <c r="J950" i="10"/>
  <c r="J951" i="10"/>
  <c r="J952" i="10"/>
  <c r="J953" i="10"/>
  <c r="J954" i="10"/>
  <c r="J955" i="10"/>
  <c r="J956" i="10"/>
  <c r="J957" i="10"/>
  <c r="J958" i="10"/>
  <c r="J959" i="10"/>
  <c r="J960" i="10"/>
  <c r="J961" i="10"/>
  <c r="J962" i="10"/>
  <c r="J963" i="10"/>
  <c r="J964" i="10"/>
  <c r="J965" i="10"/>
  <c r="J966" i="10"/>
  <c r="J967" i="10"/>
  <c r="J968" i="10"/>
  <c r="J969" i="10"/>
  <c r="J970" i="10"/>
  <c r="J971" i="10"/>
  <c r="J972" i="10"/>
  <c r="J973" i="10"/>
  <c r="J974" i="10"/>
  <c r="J975" i="10"/>
  <c r="J976" i="10"/>
  <c r="J977" i="10"/>
  <c r="J978" i="10"/>
  <c r="J979" i="10"/>
  <c r="J980" i="10"/>
  <c r="J981" i="10"/>
  <c r="J982" i="10"/>
  <c r="J983" i="10"/>
  <c r="J984" i="10"/>
  <c r="J985" i="10"/>
  <c r="J986" i="10"/>
  <c r="J987" i="10"/>
  <c r="J988" i="10"/>
  <c r="J989" i="10"/>
  <c r="J990" i="10"/>
  <c r="J991" i="10"/>
  <c r="J992" i="10"/>
  <c r="J993" i="10"/>
  <c r="J994" i="10"/>
  <c r="J995" i="10"/>
  <c r="J996" i="10"/>
  <c r="J997" i="10"/>
  <c r="J998" i="10"/>
  <c r="J999" i="10"/>
  <c r="J1000" i="10"/>
  <c r="J1001" i="10"/>
  <c r="J1002" i="10"/>
  <c r="J1003" i="10"/>
  <c r="J1004" i="10"/>
  <c r="J1005" i="10"/>
  <c r="J1006" i="10"/>
  <c r="J1007" i="10"/>
  <c r="J1008" i="10"/>
  <c r="J1009" i="10"/>
  <c r="J1010" i="10"/>
  <c r="J1011" i="10"/>
  <c r="J1012" i="10"/>
  <c r="J1013" i="10"/>
  <c r="J1014" i="10"/>
  <c r="J1015" i="10"/>
  <c r="J1016" i="10"/>
  <c r="J1017" i="10"/>
  <c r="J1018" i="10"/>
  <c r="J1019" i="10"/>
  <c r="J1020" i="10"/>
  <c r="J1021" i="10"/>
  <c r="J1022" i="10"/>
  <c r="J1023" i="10"/>
  <c r="J1024" i="10"/>
  <c r="J1025" i="10"/>
  <c r="J1026" i="10"/>
  <c r="J1027" i="10"/>
  <c r="J1028" i="10"/>
  <c r="J1029" i="10"/>
  <c r="J1030" i="10"/>
  <c r="J1031" i="10"/>
  <c r="J1032" i="10"/>
  <c r="J1033" i="10"/>
  <c r="J1034" i="10"/>
  <c r="J1035" i="10"/>
  <c r="J1036" i="10"/>
  <c r="J1037" i="10"/>
  <c r="J1038" i="10"/>
  <c r="J1039" i="10"/>
  <c r="J1040" i="10"/>
  <c r="J1041" i="10"/>
  <c r="J1042" i="10"/>
  <c r="J1043" i="10"/>
  <c r="J1044" i="10"/>
  <c r="J1045" i="10"/>
  <c r="J1046" i="10"/>
  <c r="J1047" i="10"/>
  <c r="J1048" i="10"/>
  <c r="J1049" i="10"/>
  <c r="J1050" i="10"/>
  <c r="J1051" i="10"/>
  <c r="J1052" i="10"/>
  <c r="J1053" i="10"/>
  <c r="J1054" i="10"/>
  <c r="J1055" i="10"/>
  <c r="J1056" i="10"/>
  <c r="J1057" i="10"/>
  <c r="J1058" i="10"/>
  <c r="J1059" i="10"/>
  <c r="J1060" i="10"/>
  <c r="J1061" i="10"/>
  <c r="J1062" i="10"/>
  <c r="J1063" i="10"/>
  <c r="J1064" i="10"/>
  <c r="J1065" i="10"/>
  <c r="J1066" i="10"/>
  <c r="J1067" i="10"/>
  <c r="J1068" i="10"/>
  <c r="J1069" i="10"/>
  <c r="J1070" i="10"/>
  <c r="J1071" i="10"/>
  <c r="J1072" i="10"/>
  <c r="J1073" i="10"/>
  <c r="J1074" i="10"/>
  <c r="J1075" i="10"/>
  <c r="J1076" i="10"/>
  <c r="J1077" i="10"/>
  <c r="J1078" i="10"/>
  <c r="J1079" i="10"/>
  <c r="J1080" i="10"/>
  <c r="J1081" i="10"/>
  <c r="J1082" i="10"/>
  <c r="J1083" i="10"/>
  <c r="J1084" i="10"/>
  <c r="J1085" i="10"/>
  <c r="J1086" i="10"/>
  <c r="J1087" i="10"/>
  <c r="J1088" i="10"/>
  <c r="J1089" i="10"/>
  <c r="J1090" i="10"/>
  <c r="J1091" i="10"/>
  <c r="J1092" i="10"/>
  <c r="J1093" i="10"/>
  <c r="J1094" i="10"/>
  <c r="J1095" i="10"/>
  <c r="J1096" i="10"/>
  <c r="J1097" i="10"/>
  <c r="J1098" i="10"/>
  <c r="J1099" i="10"/>
  <c r="J1100" i="10"/>
  <c r="J1101" i="10"/>
  <c r="J1102" i="10"/>
  <c r="J1103" i="10"/>
  <c r="J1104" i="10"/>
  <c r="J1105" i="10"/>
  <c r="J1106" i="10"/>
  <c r="J1107" i="10"/>
  <c r="J1108" i="10"/>
  <c r="J1109" i="10"/>
  <c r="J1110" i="10"/>
  <c r="J1111" i="10"/>
  <c r="J1112" i="10"/>
  <c r="J1113" i="10"/>
  <c r="J1114" i="10"/>
  <c r="J1115" i="10"/>
  <c r="J1116" i="10"/>
  <c r="J1117" i="10"/>
  <c r="J1118" i="10"/>
  <c r="J1119" i="10"/>
  <c r="J1120" i="10"/>
  <c r="J1121" i="10"/>
  <c r="J1122" i="10"/>
  <c r="J1123" i="10"/>
  <c r="J1124" i="10"/>
  <c r="J1125" i="10"/>
  <c r="J1126" i="10"/>
  <c r="J1127" i="10"/>
  <c r="J1128" i="10"/>
  <c r="J1129" i="10"/>
  <c r="J1130" i="10"/>
  <c r="J1131" i="10"/>
  <c r="J1132" i="10"/>
  <c r="J1133" i="10"/>
  <c r="J1134" i="10"/>
  <c r="J1135" i="10"/>
  <c r="J1136" i="10"/>
  <c r="J1137" i="10"/>
  <c r="J1138" i="10"/>
  <c r="J1139" i="10"/>
  <c r="J1140" i="10"/>
  <c r="J1141" i="10"/>
  <c r="J1142" i="10"/>
  <c r="J1143" i="10"/>
  <c r="J1144" i="10"/>
  <c r="J1145" i="10"/>
  <c r="J1146" i="10"/>
  <c r="J1147" i="10"/>
  <c r="J1148" i="10"/>
  <c r="J1149" i="10"/>
  <c r="J1150" i="10"/>
  <c r="J1151" i="10"/>
  <c r="J1152" i="10"/>
  <c r="J1153" i="10"/>
  <c r="J1154" i="10"/>
  <c r="J1155" i="10"/>
  <c r="J1156" i="10"/>
  <c r="J1157" i="10"/>
  <c r="J1158" i="10"/>
  <c r="J1159" i="10"/>
  <c r="J1160" i="10"/>
  <c r="J1161" i="10"/>
  <c r="J1162" i="10"/>
  <c r="J1163" i="10"/>
  <c r="J1164" i="10"/>
  <c r="J1165" i="10"/>
  <c r="J1166" i="10"/>
  <c r="J1167" i="10"/>
  <c r="J1168" i="10"/>
  <c r="J1169" i="10"/>
  <c r="J1170" i="10"/>
  <c r="J1171" i="10"/>
  <c r="J1172" i="10"/>
  <c r="J1173" i="10"/>
  <c r="J1174" i="10"/>
  <c r="J1175" i="10"/>
  <c r="J1176" i="10"/>
  <c r="J1177" i="10"/>
  <c r="J1178" i="10"/>
  <c r="J1179" i="10"/>
  <c r="J1180" i="10"/>
  <c r="J1181" i="10"/>
  <c r="J1182" i="10"/>
  <c r="J1183" i="10"/>
  <c r="J1184" i="10"/>
  <c r="J1185" i="10"/>
  <c r="J1186" i="10"/>
  <c r="J1187" i="10"/>
  <c r="J1188" i="10"/>
  <c r="J1189" i="10"/>
  <c r="J1190" i="10"/>
  <c r="J1191" i="10"/>
  <c r="J1192" i="10"/>
  <c r="J1193" i="10"/>
  <c r="J1194" i="10"/>
  <c r="J1195" i="10"/>
  <c r="J1196" i="10"/>
  <c r="J1197" i="10"/>
  <c r="J1198" i="10"/>
  <c r="J1199" i="10"/>
  <c r="J1200" i="10"/>
  <c r="J1201" i="10"/>
  <c r="J1202" i="10"/>
  <c r="J1203" i="10"/>
  <c r="J1204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3" i="10"/>
  <c r="I1024" i="10"/>
  <c r="I1025" i="10"/>
  <c r="I1026" i="10"/>
  <c r="I1027" i="10"/>
  <c r="I1028" i="10"/>
  <c r="I1029" i="10"/>
  <c r="I1030" i="10"/>
  <c r="I1031" i="10"/>
  <c r="I1032" i="10"/>
  <c r="I1033" i="10"/>
  <c r="I1034" i="10"/>
  <c r="I1035" i="10"/>
  <c r="I1036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I1051" i="10"/>
  <c r="I1052" i="10"/>
  <c r="I1053" i="10"/>
  <c r="I1054" i="10"/>
  <c r="I1055" i="10"/>
  <c r="I1056" i="10"/>
  <c r="I1057" i="10"/>
  <c r="I1058" i="10"/>
  <c r="I1059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1082" i="10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1103" i="10"/>
  <c r="I1104" i="10"/>
  <c r="I1105" i="10"/>
  <c r="I1106" i="10"/>
  <c r="I1107" i="10"/>
  <c r="I1108" i="10"/>
  <c r="I1109" i="10"/>
  <c r="I1110" i="10"/>
  <c r="I1111" i="10"/>
  <c r="I1112" i="10"/>
  <c r="I1113" i="10"/>
  <c r="I1114" i="10"/>
  <c r="I1115" i="10"/>
  <c r="I1116" i="10"/>
  <c r="I1117" i="10"/>
  <c r="I1118" i="10"/>
  <c r="I1119" i="10"/>
  <c r="I1120" i="10"/>
  <c r="I1121" i="10"/>
  <c r="I1122" i="10"/>
  <c r="I1123" i="10"/>
  <c r="I1124" i="10"/>
  <c r="I1125" i="10"/>
  <c r="I1126" i="10"/>
  <c r="I1127" i="10"/>
  <c r="I1128" i="10"/>
  <c r="I1129" i="10"/>
  <c r="I1130" i="10"/>
  <c r="I1131" i="10"/>
  <c r="I1132" i="10"/>
  <c r="I1133" i="10"/>
  <c r="I1134" i="10"/>
  <c r="I1135" i="10"/>
  <c r="I1136" i="10"/>
  <c r="I1137" i="10"/>
  <c r="I1138" i="10"/>
  <c r="I1139" i="10"/>
  <c r="I1140" i="10"/>
  <c r="I1141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5" i="10"/>
  <c r="I1156" i="10"/>
  <c r="I1157" i="10"/>
  <c r="I1158" i="10"/>
  <c r="I1159" i="10"/>
  <c r="I1160" i="10"/>
  <c r="I1161" i="10"/>
  <c r="I1162" i="10"/>
  <c r="I1163" i="10"/>
  <c r="I1164" i="10"/>
  <c r="I1165" i="10"/>
  <c r="I1166" i="10"/>
  <c r="I1167" i="10"/>
  <c r="I1168" i="10"/>
  <c r="I1169" i="10"/>
  <c r="I1170" i="10"/>
  <c r="I1171" i="10"/>
  <c r="I1172" i="10"/>
  <c r="I1173" i="10"/>
  <c r="I1174" i="10"/>
  <c r="I1175" i="10"/>
  <c r="I1176" i="10"/>
  <c r="I1177" i="10"/>
  <c r="I1178" i="10"/>
  <c r="I1179" i="10"/>
  <c r="I1180" i="10"/>
  <c r="I1181" i="10"/>
  <c r="I1182" i="10"/>
  <c r="I1183" i="10"/>
  <c r="I1184" i="10"/>
  <c r="I1185" i="10"/>
  <c r="I1186" i="10"/>
  <c r="I1187" i="10"/>
  <c r="I1188" i="10"/>
  <c r="I1189" i="10"/>
  <c r="I1190" i="10"/>
  <c r="I1191" i="10"/>
  <c r="I1192" i="10"/>
  <c r="I1193" i="10"/>
  <c r="I1194" i="10"/>
  <c r="I1195" i="10"/>
  <c r="I1196" i="10"/>
  <c r="I1197" i="10"/>
  <c r="I1198" i="10"/>
  <c r="I1199" i="10"/>
  <c r="I1200" i="10"/>
  <c r="I1201" i="10"/>
  <c r="I1202" i="10"/>
  <c r="I1203" i="10"/>
  <c r="I1204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1007" i="10"/>
  <c r="K1008" i="10"/>
  <c r="K1009" i="10"/>
  <c r="K1010" i="10"/>
  <c r="K1011" i="10"/>
  <c r="K1012" i="10"/>
  <c r="K1013" i="10"/>
  <c r="K1014" i="10"/>
  <c r="K1015" i="10"/>
  <c r="K1016" i="10"/>
  <c r="K1017" i="10"/>
  <c r="K1018" i="10"/>
  <c r="K1019" i="10"/>
  <c r="K1020" i="10"/>
  <c r="K1021" i="10"/>
  <c r="K1022" i="10"/>
  <c r="K1023" i="10"/>
  <c r="K1024" i="10"/>
  <c r="K1025" i="10"/>
  <c r="K1026" i="10"/>
  <c r="K1027" i="10"/>
  <c r="K1028" i="10"/>
  <c r="K1029" i="10"/>
  <c r="K1030" i="10"/>
  <c r="K1031" i="10"/>
  <c r="K1032" i="10"/>
  <c r="K1033" i="10"/>
  <c r="K1034" i="10"/>
  <c r="K1035" i="10"/>
  <c r="K1036" i="10"/>
  <c r="K1037" i="10"/>
  <c r="K1038" i="10"/>
  <c r="K1039" i="10"/>
  <c r="K1040" i="10"/>
  <c r="K1041" i="10"/>
  <c r="K1042" i="10"/>
  <c r="K1043" i="10"/>
  <c r="K1044" i="10"/>
  <c r="K1045" i="10"/>
  <c r="K1046" i="10"/>
  <c r="K1047" i="10"/>
  <c r="K1048" i="10"/>
  <c r="K1049" i="10"/>
  <c r="K1050" i="10"/>
  <c r="K1051" i="10"/>
  <c r="K1052" i="10"/>
  <c r="K1053" i="10"/>
  <c r="K1054" i="10"/>
  <c r="K1055" i="10"/>
  <c r="K1056" i="10"/>
  <c r="K1057" i="10"/>
  <c r="K1058" i="10"/>
  <c r="K1059" i="10"/>
  <c r="K1060" i="10"/>
  <c r="K1061" i="10"/>
  <c r="K1062" i="10"/>
  <c r="K1063" i="10"/>
  <c r="K1064" i="10"/>
  <c r="K1065" i="10"/>
  <c r="K1066" i="10"/>
  <c r="K1067" i="10"/>
  <c r="K1068" i="10"/>
  <c r="K1069" i="10"/>
  <c r="K1070" i="10"/>
  <c r="K1071" i="10"/>
  <c r="K1072" i="10"/>
  <c r="K1073" i="10"/>
  <c r="K1074" i="10"/>
  <c r="K1075" i="10"/>
  <c r="K1076" i="10"/>
  <c r="K1077" i="10"/>
  <c r="K1078" i="10"/>
  <c r="K1079" i="10"/>
  <c r="K1080" i="10"/>
  <c r="K1081" i="10"/>
  <c r="K1082" i="10"/>
  <c r="K1083" i="10"/>
  <c r="K1084" i="10"/>
  <c r="K1085" i="10"/>
  <c r="K1086" i="10"/>
  <c r="K1087" i="10"/>
  <c r="K1088" i="10"/>
  <c r="K1089" i="10"/>
  <c r="K1090" i="10"/>
  <c r="K1091" i="10"/>
  <c r="K1092" i="10"/>
  <c r="K1093" i="10"/>
  <c r="K1094" i="10"/>
  <c r="K1095" i="10"/>
  <c r="K1096" i="10"/>
  <c r="K1097" i="10"/>
  <c r="K1098" i="10"/>
  <c r="K1099" i="10"/>
  <c r="K1100" i="10"/>
  <c r="K1101" i="10"/>
  <c r="K1102" i="10"/>
  <c r="K1103" i="10"/>
  <c r="K1104" i="10"/>
  <c r="K1105" i="10"/>
  <c r="K1106" i="10"/>
  <c r="K1107" i="10"/>
  <c r="K1108" i="10"/>
  <c r="K1109" i="10"/>
  <c r="K1110" i="10"/>
  <c r="K1111" i="10"/>
  <c r="K1112" i="10"/>
  <c r="K1113" i="10"/>
  <c r="K1114" i="10"/>
  <c r="K1115" i="10"/>
  <c r="K1116" i="10"/>
  <c r="K1117" i="10"/>
  <c r="K1118" i="10"/>
  <c r="K1119" i="10"/>
  <c r="K1120" i="10"/>
  <c r="K1121" i="10"/>
  <c r="K1122" i="10"/>
  <c r="K1123" i="10"/>
  <c r="K1124" i="10"/>
  <c r="K1125" i="10"/>
  <c r="K1126" i="10"/>
  <c r="K1127" i="10"/>
  <c r="K1128" i="10"/>
  <c r="K1129" i="10"/>
  <c r="K1130" i="10"/>
  <c r="K1131" i="10"/>
  <c r="K1132" i="10"/>
  <c r="K1133" i="10"/>
  <c r="K1134" i="10"/>
  <c r="K1135" i="10"/>
  <c r="K1136" i="10"/>
  <c r="K1137" i="10"/>
  <c r="K1138" i="10"/>
  <c r="K1139" i="10"/>
  <c r="K1140" i="10"/>
  <c r="K1141" i="10"/>
  <c r="K1142" i="10"/>
  <c r="K1143" i="10"/>
  <c r="K1144" i="10"/>
  <c r="K1145" i="10"/>
  <c r="K1146" i="10"/>
  <c r="K1147" i="10"/>
  <c r="K1148" i="10"/>
  <c r="K1149" i="10"/>
  <c r="K1150" i="10"/>
  <c r="K1151" i="10"/>
  <c r="K1152" i="10"/>
  <c r="K1153" i="10"/>
  <c r="K1154" i="10"/>
  <c r="K1155" i="10"/>
  <c r="K1156" i="10"/>
  <c r="K1157" i="10"/>
  <c r="K1158" i="10"/>
  <c r="K1159" i="10"/>
  <c r="K1160" i="10"/>
  <c r="K1161" i="10"/>
  <c r="K1162" i="10"/>
  <c r="K1163" i="10"/>
  <c r="K1164" i="10"/>
  <c r="K1165" i="10"/>
  <c r="K1166" i="10"/>
  <c r="K1167" i="10"/>
  <c r="K1168" i="10"/>
  <c r="K1169" i="10"/>
  <c r="K1170" i="10"/>
  <c r="K1171" i="10"/>
  <c r="K1172" i="10"/>
  <c r="K1173" i="10"/>
  <c r="K1174" i="10"/>
  <c r="K1175" i="10"/>
  <c r="K1176" i="10"/>
  <c r="K1177" i="10"/>
  <c r="K1178" i="10"/>
  <c r="K1179" i="10"/>
  <c r="K1180" i="10"/>
  <c r="K1181" i="10"/>
  <c r="K1182" i="10"/>
  <c r="K1183" i="10"/>
  <c r="K1184" i="10"/>
  <c r="K1185" i="10"/>
  <c r="K1186" i="10"/>
  <c r="K1187" i="10"/>
  <c r="K1188" i="10"/>
  <c r="K1189" i="10"/>
  <c r="K1190" i="10"/>
  <c r="K1191" i="10"/>
  <c r="K1192" i="10"/>
  <c r="K1193" i="10"/>
  <c r="K1194" i="10"/>
  <c r="K1195" i="10"/>
  <c r="K1196" i="10"/>
  <c r="K1197" i="10"/>
  <c r="K1198" i="10"/>
  <c r="K1199" i="10"/>
  <c r="K1200" i="10"/>
  <c r="K1201" i="10"/>
  <c r="K1202" i="10"/>
  <c r="K1203" i="10"/>
  <c r="K1204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867" i="10"/>
  <c r="F868" i="10"/>
  <c r="F869" i="10"/>
  <c r="F870" i="10"/>
  <c r="F871" i="10"/>
  <c r="F872" i="10"/>
  <c r="F873" i="10"/>
  <c r="F874" i="10"/>
  <c r="F875" i="10"/>
  <c r="F876" i="10"/>
  <c r="F877" i="10"/>
  <c r="F878" i="10"/>
  <c r="F879" i="10"/>
  <c r="F880" i="10"/>
  <c r="F881" i="10"/>
  <c r="F882" i="10"/>
  <c r="F883" i="10"/>
  <c r="F884" i="10"/>
  <c r="F885" i="10"/>
  <c r="F886" i="10"/>
  <c r="F887" i="10"/>
  <c r="F888" i="10"/>
  <c r="F889" i="10"/>
  <c r="F890" i="10"/>
  <c r="F891" i="10"/>
  <c r="F892" i="10"/>
  <c r="F893" i="10"/>
  <c r="F894" i="10"/>
  <c r="F895" i="10"/>
  <c r="F896" i="10"/>
  <c r="F897" i="10"/>
  <c r="F898" i="10"/>
  <c r="F899" i="10"/>
  <c r="F900" i="10"/>
  <c r="F901" i="10"/>
  <c r="F902" i="10"/>
  <c r="F903" i="10"/>
  <c r="F904" i="10"/>
  <c r="F905" i="10"/>
  <c r="F906" i="10"/>
  <c r="F907" i="10"/>
  <c r="F908" i="10"/>
  <c r="F909" i="10"/>
  <c r="F910" i="10"/>
  <c r="F911" i="10"/>
  <c r="F912" i="10"/>
  <c r="F913" i="10"/>
  <c r="F914" i="10"/>
  <c r="F915" i="10"/>
  <c r="F916" i="10"/>
  <c r="F917" i="10"/>
  <c r="F918" i="10"/>
  <c r="F919" i="10"/>
  <c r="F920" i="10"/>
  <c r="F921" i="10"/>
  <c r="F922" i="10"/>
  <c r="F923" i="10"/>
  <c r="F924" i="10"/>
  <c r="F925" i="10"/>
  <c r="F926" i="10"/>
  <c r="F927" i="10"/>
  <c r="F928" i="10"/>
  <c r="F929" i="10"/>
  <c r="F930" i="10"/>
  <c r="F931" i="10"/>
  <c r="F932" i="10"/>
  <c r="F933" i="10"/>
  <c r="F934" i="10"/>
  <c r="F935" i="10"/>
  <c r="F936" i="10"/>
  <c r="F937" i="10"/>
  <c r="F938" i="10"/>
  <c r="F939" i="10"/>
  <c r="F940" i="10"/>
  <c r="F941" i="10"/>
  <c r="F942" i="10"/>
  <c r="F943" i="10"/>
  <c r="F944" i="10"/>
  <c r="F945" i="10"/>
  <c r="F946" i="10"/>
  <c r="F947" i="10"/>
  <c r="F948" i="10"/>
  <c r="F949" i="10"/>
  <c r="F950" i="10"/>
  <c r="F951" i="10"/>
  <c r="F952" i="10"/>
  <c r="F953" i="10"/>
  <c r="F954" i="10"/>
  <c r="F955" i="10"/>
  <c r="F956" i="10"/>
  <c r="F957" i="10"/>
  <c r="F958" i="10"/>
  <c r="F959" i="10"/>
  <c r="F960" i="10"/>
  <c r="F961" i="10"/>
  <c r="F962" i="10"/>
  <c r="F963" i="10"/>
  <c r="F964" i="10"/>
  <c r="F965" i="10"/>
  <c r="F966" i="10"/>
  <c r="F967" i="10"/>
  <c r="F968" i="10"/>
  <c r="F969" i="10"/>
  <c r="F970" i="10"/>
  <c r="F971" i="10"/>
  <c r="F972" i="10"/>
  <c r="F973" i="10"/>
  <c r="F974" i="10"/>
  <c r="F975" i="10"/>
  <c r="F976" i="10"/>
  <c r="F977" i="10"/>
  <c r="F978" i="10"/>
  <c r="F979" i="10"/>
  <c r="F980" i="10"/>
  <c r="F981" i="10"/>
  <c r="F982" i="10"/>
  <c r="F983" i="10"/>
  <c r="F984" i="10"/>
  <c r="F985" i="10"/>
  <c r="F986" i="10"/>
  <c r="F987" i="10"/>
  <c r="F988" i="10"/>
  <c r="F989" i="10"/>
  <c r="F990" i="10"/>
  <c r="F991" i="10"/>
  <c r="F992" i="10"/>
  <c r="F993" i="10"/>
  <c r="F994" i="10"/>
  <c r="F995" i="10"/>
  <c r="F996" i="10"/>
  <c r="F997" i="10"/>
  <c r="F998" i="10"/>
  <c r="F999" i="10"/>
  <c r="F1000" i="10"/>
  <c r="F1001" i="10"/>
  <c r="F1002" i="10"/>
  <c r="F1003" i="10"/>
  <c r="F1004" i="10"/>
  <c r="F1005" i="10"/>
  <c r="F1006" i="10"/>
  <c r="F1007" i="10"/>
  <c r="F1008" i="10"/>
  <c r="F1009" i="10"/>
  <c r="F1010" i="10"/>
  <c r="F1011" i="10"/>
  <c r="F1012" i="10"/>
  <c r="F1013" i="10"/>
  <c r="F1014" i="10"/>
  <c r="F1015" i="10"/>
  <c r="F1016" i="10"/>
  <c r="F1017" i="10"/>
  <c r="F1018" i="10"/>
  <c r="F1019" i="10"/>
  <c r="F1020" i="10"/>
  <c r="F1021" i="10"/>
  <c r="F1022" i="10"/>
  <c r="F1023" i="10"/>
  <c r="F1024" i="10"/>
  <c r="F1025" i="10"/>
  <c r="F1026" i="10"/>
  <c r="F1027" i="10"/>
  <c r="F1028" i="10"/>
  <c r="F1029" i="10"/>
  <c r="F1030" i="10"/>
  <c r="F1031" i="10"/>
  <c r="F1032" i="10"/>
  <c r="F1033" i="10"/>
  <c r="F1034" i="10"/>
  <c r="F1035" i="10"/>
  <c r="F1036" i="10"/>
  <c r="F1037" i="10"/>
  <c r="F1038" i="10"/>
  <c r="F1039" i="10"/>
  <c r="F1040" i="10"/>
  <c r="F1041" i="10"/>
  <c r="F1042" i="10"/>
  <c r="F1043" i="10"/>
  <c r="F1044" i="10"/>
  <c r="F1045" i="10"/>
  <c r="F1046" i="10"/>
  <c r="F1047" i="10"/>
  <c r="F1048" i="10"/>
  <c r="F1049" i="10"/>
  <c r="F1050" i="10"/>
  <c r="F1051" i="10"/>
  <c r="F1052" i="10"/>
  <c r="F1053" i="10"/>
  <c r="F1054" i="10"/>
  <c r="F1055" i="10"/>
  <c r="F1056" i="10"/>
  <c r="F1057" i="10"/>
  <c r="F1058" i="10"/>
  <c r="F1059" i="10"/>
  <c r="F1060" i="10"/>
  <c r="F1061" i="10"/>
  <c r="F1062" i="10"/>
  <c r="F1063" i="10"/>
  <c r="F1064" i="10"/>
  <c r="F1065" i="10"/>
  <c r="F1066" i="10"/>
  <c r="F1067" i="10"/>
  <c r="F1068" i="10"/>
  <c r="F1069" i="10"/>
  <c r="F1070" i="10"/>
  <c r="F1071" i="10"/>
  <c r="F1072" i="10"/>
  <c r="F1073" i="10"/>
  <c r="F1074" i="10"/>
  <c r="F1075" i="10"/>
  <c r="F1076" i="10"/>
  <c r="F1077" i="10"/>
  <c r="F1078" i="10"/>
  <c r="F1079" i="10"/>
  <c r="F1080" i="10"/>
  <c r="F1081" i="10"/>
  <c r="F1082" i="10"/>
  <c r="F1083" i="10"/>
  <c r="F1084" i="10"/>
  <c r="F1085" i="10"/>
  <c r="F1086" i="10"/>
  <c r="F1087" i="10"/>
  <c r="F1088" i="10"/>
  <c r="F1089" i="10"/>
  <c r="F1090" i="10"/>
  <c r="F1091" i="10"/>
  <c r="F1092" i="10"/>
  <c r="F1093" i="10"/>
  <c r="F1094" i="10"/>
  <c r="F1095" i="10"/>
  <c r="F1096" i="10"/>
  <c r="F1097" i="10"/>
  <c r="F1098" i="10"/>
  <c r="F1099" i="10"/>
  <c r="F1100" i="10"/>
  <c r="F1101" i="10"/>
  <c r="F1102" i="10"/>
  <c r="F1103" i="10"/>
  <c r="F1104" i="10"/>
  <c r="F1105" i="10"/>
  <c r="F1106" i="10"/>
  <c r="F1107" i="10"/>
  <c r="F1108" i="10"/>
  <c r="F1109" i="10"/>
  <c r="F1110" i="10"/>
  <c r="F1111" i="10"/>
  <c r="F1112" i="10"/>
  <c r="F1113" i="10"/>
  <c r="F1114" i="10"/>
  <c r="F1115" i="10"/>
  <c r="F1116" i="10"/>
  <c r="F1117" i="10"/>
  <c r="F1118" i="10"/>
  <c r="F1119" i="10"/>
  <c r="F1120" i="10"/>
  <c r="F1121" i="10"/>
  <c r="F1122" i="10"/>
  <c r="F1123" i="10"/>
  <c r="F1124" i="10"/>
  <c r="F1125" i="10"/>
  <c r="F1126" i="10"/>
  <c r="F1127" i="10"/>
  <c r="F1128" i="10"/>
  <c r="F1129" i="10"/>
  <c r="F1130" i="10"/>
  <c r="F1131" i="10"/>
  <c r="F1132" i="10"/>
  <c r="F1133" i="10"/>
  <c r="F1134" i="10"/>
  <c r="F1135" i="10"/>
  <c r="F1136" i="10"/>
  <c r="F1137" i="10"/>
  <c r="F1138" i="10"/>
  <c r="F1139" i="10"/>
  <c r="F1140" i="10"/>
  <c r="F1141" i="10"/>
  <c r="F1142" i="10"/>
  <c r="F1143" i="10"/>
  <c r="F1144" i="10"/>
  <c r="F1145" i="10"/>
  <c r="F1146" i="10"/>
  <c r="F1147" i="10"/>
  <c r="F1148" i="10"/>
  <c r="F1149" i="10"/>
  <c r="F1150" i="10"/>
  <c r="F1151" i="10"/>
  <c r="F1152" i="10"/>
  <c r="F1153" i="10"/>
  <c r="F1154" i="10"/>
  <c r="F1155" i="10"/>
  <c r="F1156" i="10"/>
  <c r="F1157" i="10"/>
  <c r="F1158" i="10"/>
  <c r="F1159" i="10"/>
  <c r="F1160" i="10"/>
  <c r="F1161" i="10"/>
  <c r="F1162" i="10"/>
  <c r="F1163" i="10"/>
  <c r="F1164" i="10"/>
  <c r="F1165" i="10"/>
  <c r="F1166" i="10"/>
  <c r="F1167" i="10"/>
  <c r="F1168" i="10"/>
  <c r="F1169" i="10"/>
  <c r="F1170" i="10"/>
  <c r="F1171" i="10"/>
  <c r="F1172" i="10"/>
  <c r="F1173" i="10"/>
  <c r="F1174" i="10"/>
  <c r="F1175" i="10"/>
  <c r="F1176" i="10"/>
  <c r="F1177" i="10"/>
  <c r="F1178" i="10"/>
  <c r="F1179" i="10"/>
  <c r="F1180" i="10"/>
  <c r="F1181" i="10"/>
  <c r="F1182" i="10"/>
  <c r="F1183" i="10"/>
  <c r="F1184" i="10"/>
  <c r="F1185" i="10"/>
  <c r="F1186" i="10"/>
  <c r="F1187" i="10"/>
  <c r="F1188" i="10"/>
  <c r="F1189" i="10"/>
  <c r="F1190" i="10"/>
  <c r="F1191" i="10"/>
  <c r="F1192" i="10"/>
  <c r="F1193" i="10"/>
  <c r="F1194" i="10"/>
  <c r="F1195" i="10"/>
  <c r="F1196" i="10"/>
  <c r="F1197" i="10"/>
  <c r="F1198" i="10"/>
  <c r="F1199" i="10"/>
  <c r="F1200" i="10"/>
  <c r="F1201" i="10"/>
  <c r="F1202" i="10"/>
  <c r="F1203" i="10"/>
  <c r="F1204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381" i="10"/>
  <c r="L382" i="10"/>
  <c r="L383" i="10"/>
  <c r="L384" i="10"/>
  <c r="L385" i="10"/>
  <c r="L386" i="10"/>
  <c r="L387" i="10"/>
  <c r="L388" i="10"/>
  <c r="L389" i="10"/>
  <c r="L390" i="10"/>
  <c r="L391" i="10"/>
  <c r="L392" i="10"/>
  <c r="L393" i="10"/>
  <c r="L394" i="10"/>
  <c r="L395" i="10"/>
  <c r="L396" i="10"/>
  <c r="L397" i="10"/>
  <c r="L398" i="10"/>
  <c r="L399" i="10"/>
  <c r="L400" i="10"/>
  <c r="L401" i="10"/>
  <c r="L402" i="10"/>
  <c r="L403" i="10"/>
  <c r="L404" i="10"/>
  <c r="L405" i="10"/>
  <c r="L406" i="10"/>
  <c r="L407" i="10"/>
  <c r="L408" i="10"/>
  <c r="L409" i="10"/>
  <c r="L410" i="10"/>
  <c r="L411" i="10"/>
  <c r="L412" i="10"/>
  <c r="L413" i="10"/>
  <c r="L414" i="10"/>
  <c r="L415" i="10"/>
  <c r="L416" i="10"/>
  <c r="L417" i="10"/>
  <c r="L418" i="10"/>
  <c r="L419" i="10"/>
  <c r="L420" i="10"/>
  <c r="L421" i="10"/>
  <c r="L422" i="10"/>
  <c r="L423" i="10"/>
  <c r="L424" i="10"/>
  <c r="L425" i="10"/>
  <c r="L426" i="10"/>
  <c r="L427" i="10"/>
  <c r="L428" i="10"/>
  <c r="L429" i="10"/>
  <c r="L430" i="10"/>
  <c r="L431" i="10"/>
  <c r="L432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L446" i="10"/>
  <c r="L447" i="10"/>
  <c r="L448" i="10"/>
  <c r="L449" i="10"/>
  <c r="L450" i="10"/>
  <c r="L451" i="10"/>
  <c r="L452" i="10"/>
  <c r="L453" i="10"/>
  <c r="L454" i="10"/>
  <c r="L455" i="10"/>
  <c r="L456" i="10"/>
  <c r="L457" i="10"/>
  <c r="L458" i="10"/>
  <c r="L459" i="10"/>
  <c r="L460" i="10"/>
  <c r="L461" i="10"/>
  <c r="L462" i="10"/>
  <c r="L463" i="10"/>
  <c r="L464" i="10"/>
  <c r="L465" i="10"/>
  <c r="L466" i="10"/>
  <c r="L467" i="10"/>
  <c r="L468" i="10"/>
  <c r="L469" i="10"/>
  <c r="L470" i="10"/>
  <c r="L471" i="10"/>
  <c r="L472" i="10"/>
  <c r="L473" i="10"/>
  <c r="L474" i="10"/>
  <c r="L475" i="10"/>
  <c r="L476" i="10"/>
  <c r="L477" i="10"/>
  <c r="L478" i="10"/>
  <c r="L479" i="10"/>
  <c r="L480" i="10"/>
  <c r="L481" i="10"/>
  <c r="L482" i="10"/>
  <c r="L483" i="10"/>
  <c r="L484" i="10"/>
  <c r="L485" i="10"/>
  <c r="L486" i="10"/>
  <c r="L487" i="10"/>
  <c r="L488" i="10"/>
  <c r="L489" i="10"/>
  <c r="L490" i="10"/>
  <c r="L491" i="10"/>
  <c r="L492" i="10"/>
  <c r="L493" i="10"/>
  <c r="L494" i="10"/>
  <c r="L495" i="10"/>
  <c r="L496" i="10"/>
  <c r="L497" i="10"/>
  <c r="L498" i="10"/>
  <c r="L499" i="10"/>
  <c r="L500" i="10"/>
  <c r="L501" i="10"/>
  <c r="L502" i="10"/>
  <c r="L503" i="10"/>
  <c r="L504" i="10"/>
  <c r="L505" i="10"/>
  <c r="L506" i="10"/>
  <c r="L507" i="10"/>
  <c r="L508" i="10"/>
  <c r="L509" i="10"/>
  <c r="L510" i="10"/>
  <c r="L511" i="10"/>
  <c r="L512" i="10"/>
  <c r="L513" i="10"/>
  <c r="L514" i="10"/>
  <c r="L515" i="10"/>
  <c r="L516" i="10"/>
  <c r="L517" i="10"/>
  <c r="L518" i="10"/>
  <c r="L519" i="10"/>
  <c r="L520" i="10"/>
  <c r="L521" i="10"/>
  <c r="L522" i="10"/>
  <c r="L523" i="10"/>
  <c r="L524" i="10"/>
  <c r="L525" i="10"/>
  <c r="L526" i="10"/>
  <c r="L527" i="10"/>
  <c r="L528" i="10"/>
  <c r="L529" i="10"/>
  <c r="L530" i="10"/>
  <c r="L531" i="10"/>
  <c r="L532" i="10"/>
  <c r="L533" i="10"/>
  <c r="L534" i="10"/>
  <c r="L535" i="10"/>
  <c r="L536" i="10"/>
  <c r="L537" i="10"/>
  <c r="L538" i="10"/>
  <c r="L539" i="10"/>
  <c r="L540" i="10"/>
  <c r="L541" i="10"/>
  <c r="L542" i="10"/>
  <c r="L543" i="10"/>
  <c r="L544" i="10"/>
  <c r="L545" i="10"/>
  <c r="L546" i="10"/>
  <c r="L547" i="10"/>
  <c r="L548" i="10"/>
  <c r="L549" i="10"/>
  <c r="L550" i="10"/>
  <c r="L551" i="10"/>
  <c r="L552" i="10"/>
  <c r="L553" i="10"/>
  <c r="L554" i="10"/>
  <c r="L555" i="10"/>
  <c r="L556" i="10"/>
  <c r="L557" i="10"/>
  <c r="L558" i="10"/>
  <c r="L559" i="10"/>
  <c r="L560" i="10"/>
  <c r="L561" i="10"/>
  <c r="L562" i="10"/>
  <c r="L563" i="10"/>
  <c r="L564" i="10"/>
  <c r="L565" i="10"/>
  <c r="L566" i="10"/>
  <c r="L567" i="10"/>
  <c r="L568" i="10"/>
  <c r="L569" i="10"/>
  <c r="L570" i="10"/>
  <c r="L571" i="10"/>
  <c r="L572" i="10"/>
  <c r="L573" i="10"/>
  <c r="L574" i="10"/>
  <c r="L575" i="10"/>
  <c r="L576" i="10"/>
  <c r="L577" i="10"/>
  <c r="L578" i="10"/>
  <c r="L579" i="10"/>
  <c r="L580" i="10"/>
  <c r="L581" i="10"/>
  <c r="L582" i="10"/>
  <c r="L583" i="10"/>
  <c r="L584" i="10"/>
  <c r="L585" i="10"/>
  <c r="L586" i="10"/>
  <c r="L587" i="10"/>
  <c r="L588" i="10"/>
  <c r="L589" i="10"/>
  <c r="L590" i="10"/>
  <c r="L591" i="10"/>
  <c r="L592" i="10"/>
  <c r="L593" i="10"/>
  <c r="L594" i="10"/>
  <c r="L595" i="10"/>
  <c r="L596" i="10"/>
  <c r="L597" i="10"/>
  <c r="L598" i="10"/>
  <c r="L599" i="10"/>
  <c r="L600" i="10"/>
  <c r="L601" i="10"/>
  <c r="L602" i="10"/>
  <c r="L603" i="10"/>
  <c r="L604" i="10"/>
  <c r="L605" i="10"/>
  <c r="L606" i="10"/>
  <c r="L607" i="10"/>
  <c r="L608" i="10"/>
  <c r="L609" i="10"/>
  <c r="L610" i="10"/>
  <c r="L611" i="10"/>
  <c r="L612" i="10"/>
  <c r="L613" i="10"/>
  <c r="L614" i="10"/>
  <c r="L615" i="10"/>
  <c r="L616" i="10"/>
  <c r="L617" i="10"/>
  <c r="L618" i="10"/>
  <c r="L619" i="10"/>
  <c r="L620" i="10"/>
  <c r="L621" i="10"/>
  <c r="L622" i="10"/>
  <c r="L623" i="10"/>
  <c r="L624" i="10"/>
  <c r="L625" i="10"/>
  <c r="L626" i="10"/>
  <c r="L627" i="10"/>
  <c r="L628" i="10"/>
  <c r="L629" i="10"/>
  <c r="L630" i="10"/>
  <c r="L631" i="10"/>
  <c r="L632" i="10"/>
  <c r="L633" i="10"/>
  <c r="L634" i="10"/>
  <c r="L635" i="10"/>
  <c r="L636" i="10"/>
  <c r="L637" i="10"/>
  <c r="L638" i="10"/>
  <c r="L639" i="10"/>
  <c r="L640" i="10"/>
  <c r="L641" i="10"/>
  <c r="L642" i="10"/>
  <c r="L643" i="10"/>
  <c r="L644" i="10"/>
  <c r="L645" i="10"/>
  <c r="L646" i="10"/>
  <c r="L647" i="10"/>
  <c r="L648" i="10"/>
  <c r="L649" i="10"/>
  <c r="L650" i="10"/>
  <c r="L651" i="10"/>
  <c r="L652" i="10"/>
  <c r="L653" i="10"/>
  <c r="L654" i="10"/>
  <c r="L655" i="10"/>
  <c r="L656" i="10"/>
  <c r="L657" i="10"/>
  <c r="L658" i="10"/>
  <c r="L659" i="10"/>
  <c r="L660" i="10"/>
  <c r="L661" i="10"/>
  <c r="L662" i="10"/>
  <c r="L663" i="10"/>
  <c r="L664" i="10"/>
  <c r="L665" i="10"/>
  <c r="L666" i="10"/>
  <c r="L667" i="10"/>
  <c r="L668" i="10"/>
  <c r="L669" i="10"/>
  <c r="L670" i="10"/>
  <c r="L671" i="10"/>
  <c r="L672" i="10"/>
  <c r="L673" i="10"/>
  <c r="L674" i="10"/>
  <c r="L675" i="10"/>
  <c r="L676" i="10"/>
  <c r="L677" i="10"/>
  <c r="L678" i="10"/>
  <c r="L679" i="10"/>
  <c r="L680" i="10"/>
  <c r="L681" i="10"/>
  <c r="L682" i="10"/>
  <c r="L683" i="10"/>
  <c r="L684" i="10"/>
  <c r="L685" i="10"/>
  <c r="L686" i="10"/>
  <c r="L687" i="10"/>
  <c r="L688" i="10"/>
  <c r="L689" i="10"/>
  <c r="L690" i="10"/>
  <c r="L691" i="10"/>
  <c r="L692" i="10"/>
  <c r="L693" i="10"/>
  <c r="L694" i="10"/>
  <c r="L695" i="10"/>
  <c r="L696" i="10"/>
  <c r="L697" i="10"/>
  <c r="L698" i="10"/>
  <c r="L699" i="10"/>
  <c r="L700" i="10"/>
  <c r="L701" i="10"/>
  <c r="L702" i="10"/>
  <c r="L703" i="10"/>
  <c r="L704" i="10"/>
  <c r="L705" i="10"/>
  <c r="L706" i="10"/>
  <c r="L707" i="10"/>
  <c r="L708" i="10"/>
  <c r="L709" i="10"/>
  <c r="L710" i="10"/>
  <c r="L711" i="10"/>
  <c r="L712" i="10"/>
  <c r="L713" i="10"/>
  <c r="L714" i="10"/>
  <c r="L715" i="10"/>
  <c r="L716" i="10"/>
  <c r="L717" i="10"/>
  <c r="L718" i="10"/>
  <c r="L719" i="10"/>
  <c r="L720" i="10"/>
  <c r="L721" i="10"/>
  <c r="L722" i="10"/>
  <c r="L723" i="10"/>
  <c r="L724" i="10"/>
  <c r="L725" i="10"/>
  <c r="L726" i="10"/>
  <c r="L727" i="10"/>
  <c r="L728" i="10"/>
  <c r="L729" i="10"/>
  <c r="L730" i="10"/>
  <c r="L731" i="10"/>
  <c r="L732" i="10"/>
  <c r="L733" i="10"/>
  <c r="L734" i="10"/>
  <c r="L735" i="10"/>
  <c r="L736" i="10"/>
  <c r="L737" i="10"/>
  <c r="L738" i="10"/>
  <c r="L739" i="10"/>
  <c r="L740" i="10"/>
  <c r="L741" i="10"/>
  <c r="L742" i="10"/>
  <c r="L743" i="10"/>
  <c r="L744" i="10"/>
  <c r="L745" i="10"/>
  <c r="L746" i="10"/>
  <c r="L747" i="10"/>
  <c r="L748" i="10"/>
  <c r="L749" i="10"/>
  <c r="L750" i="10"/>
  <c r="L751" i="10"/>
  <c r="L752" i="10"/>
  <c r="L753" i="10"/>
  <c r="L754" i="10"/>
  <c r="L755" i="10"/>
  <c r="L756" i="10"/>
  <c r="L757" i="10"/>
  <c r="L758" i="10"/>
  <c r="L759" i="10"/>
  <c r="L760" i="10"/>
  <c r="L761" i="10"/>
  <c r="L762" i="10"/>
  <c r="L763" i="10"/>
  <c r="L764" i="10"/>
  <c r="L765" i="10"/>
  <c r="L766" i="10"/>
  <c r="L767" i="10"/>
  <c r="L768" i="10"/>
  <c r="L769" i="10"/>
  <c r="L770" i="10"/>
  <c r="L771" i="10"/>
  <c r="L772" i="10"/>
  <c r="L773" i="10"/>
  <c r="L774" i="10"/>
  <c r="L775" i="10"/>
  <c r="L776" i="10"/>
  <c r="L777" i="10"/>
  <c r="L778" i="10"/>
  <c r="L779" i="10"/>
  <c r="L780" i="10"/>
  <c r="L781" i="10"/>
  <c r="L782" i="10"/>
  <c r="L783" i="10"/>
  <c r="L784" i="10"/>
  <c r="L785" i="10"/>
  <c r="L786" i="10"/>
  <c r="L787" i="10"/>
  <c r="L788" i="10"/>
  <c r="L789" i="10"/>
  <c r="L790" i="10"/>
  <c r="L791" i="10"/>
  <c r="L792" i="10"/>
  <c r="L793" i="10"/>
  <c r="L794" i="10"/>
  <c r="L795" i="10"/>
  <c r="L796" i="10"/>
  <c r="L797" i="10"/>
  <c r="L798" i="10"/>
  <c r="L799" i="10"/>
  <c r="L800" i="10"/>
  <c r="L801" i="10"/>
  <c r="L802" i="10"/>
  <c r="L803" i="10"/>
  <c r="L804" i="10"/>
  <c r="L805" i="10"/>
  <c r="L806" i="10"/>
  <c r="L807" i="10"/>
  <c r="L808" i="10"/>
  <c r="L809" i="10"/>
  <c r="L810" i="10"/>
  <c r="L811" i="10"/>
  <c r="L812" i="10"/>
  <c r="L813" i="10"/>
  <c r="L814" i="10"/>
  <c r="L815" i="10"/>
  <c r="L816" i="10"/>
  <c r="L817" i="10"/>
  <c r="L818" i="10"/>
  <c r="L819" i="10"/>
  <c r="L820" i="10"/>
  <c r="L821" i="10"/>
  <c r="L822" i="10"/>
  <c r="L823" i="10"/>
  <c r="L824" i="10"/>
  <c r="L825" i="10"/>
  <c r="L826" i="10"/>
  <c r="L827" i="10"/>
  <c r="L828" i="10"/>
  <c r="L829" i="10"/>
  <c r="L830" i="10"/>
  <c r="L831" i="10"/>
  <c r="L832" i="10"/>
  <c r="L833" i="10"/>
  <c r="L834" i="10"/>
  <c r="L835" i="10"/>
  <c r="L836" i="10"/>
  <c r="L837" i="10"/>
  <c r="L838" i="10"/>
  <c r="L839" i="10"/>
  <c r="L840" i="10"/>
  <c r="L841" i="10"/>
  <c r="L842" i="10"/>
  <c r="L843" i="10"/>
  <c r="L844" i="10"/>
  <c r="L845" i="10"/>
  <c r="L846" i="10"/>
  <c r="L847" i="10"/>
  <c r="L848" i="10"/>
  <c r="L849" i="10"/>
  <c r="L850" i="10"/>
  <c r="L851" i="10"/>
  <c r="L852" i="10"/>
  <c r="L853" i="10"/>
  <c r="L854" i="10"/>
  <c r="L855" i="10"/>
  <c r="L856" i="10"/>
  <c r="L857" i="10"/>
  <c r="L858" i="10"/>
  <c r="L859" i="10"/>
  <c r="L860" i="10"/>
  <c r="L861" i="10"/>
  <c r="L862" i="10"/>
  <c r="L863" i="10"/>
  <c r="L864" i="10"/>
  <c r="L865" i="10"/>
  <c r="L866" i="10"/>
  <c r="L867" i="10"/>
  <c r="L868" i="10"/>
  <c r="L869" i="10"/>
  <c r="L870" i="10"/>
  <c r="L871" i="10"/>
  <c r="L872" i="10"/>
  <c r="L873" i="10"/>
  <c r="L874" i="10"/>
  <c r="L875" i="10"/>
  <c r="L876" i="10"/>
  <c r="L877" i="10"/>
  <c r="L878" i="10"/>
  <c r="L879" i="10"/>
  <c r="L880" i="10"/>
  <c r="L881" i="10"/>
  <c r="L882" i="10"/>
  <c r="L883" i="10"/>
  <c r="L884" i="10"/>
  <c r="L885" i="10"/>
  <c r="L886" i="10"/>
  <c r="L887" i="10"/>
  <c r="L888" i="10"/>
  <c r="L889" i="10"/>
  <c r="L890" i="10"/>
  <c r="L891" i="10"/>
  <c r="L892" i="10"/>
  <c r="L893" i="10"/>
  <c r="L894" i="10"/>
  <c r="L895" i="10"/>
  <c r="L896" i="10"/>
  <c r="L897" i="10"/>
  <c r="L898" i="10"/>
  <c r="L899" i="10"/>
  <c r="L900" i="10"/>
  <c r="L901" i="10"/>
  <c r="L902" i="10"/>
  <c r="L903" i="10"/>
  <c r="L904" i="10"/>
  <c r="L905" i="10"/>
  <c r="L906" i="10"/>
  <c r="L907" i="10"/>
  <c r="L908" i="10"/>
  <c r="L909" i="10"/>
  <c r="L910" i="10"/>
  <c r="L911" i="10"/>
  <c r="L912" i="10"/>
  <c r="L913" i="10"/>
  <c r="L914" i="10"/>
  <c r="L915" i="10"/>
  <c r="L916" i="10"/>
  <c r="L917" i="10"/>
  <c r="L918" i="10"/>
  <c r="L919" i="10"/>
  <c r="L920" i="10"/>
  <c r="L921" i="10"/>
  <c r="L922" i="10"/>
  <c r="L923" i="10"/>
  <c r="L924" i="10"/>
  <c r="L925" i="10"/>
  <c r="L926" i="10"/>
  <c r="L927" i="10"/>
  <c r="L928" i="10"/>
  <c r="L929" i="10"/>
  <c r="L930" i="10"/>
  <c r="L931" i="10"/>
  <c r="L932" i="10"/>
  <c r="L933" i="10"/>
  <c r="L934" i="10"/>
  <c r="L935" i="10"/>
  <c r="L936" i="10"/>
  <c r="L937" i="10"/>
  <c r="L938" i="10"/>
  <c r="L939" i="10"/>
  <c r="L940" i="10"/>
  <c r="L941" i="10"/>
  <c r="L942" i="10"/>
  <c r="L943" i="10"/>
  <c r="L944" i="10"/>
  <c r="L945" i="10"/>
  <c r="L946" i="10"/>
  <c r="L947" i="10"/>
  <c r="L948" i="10"/>
  <c r="L949" i="10"/>
  <c r="L950" i="10"/>
  <c r="L951" i="10"/>
  <c r="L952" i="10"/>
  <c r="L953" i="10"/>
  <c r="L954" i="10"/>
  <c r="L955" i="10"/>
  <c r="L956" i="10"/>
  <c r="L957" i="10"/>
  <c r="L958" i="10"/>
  <c r="L959" i="10"/>
  <c r="L960" i="10"/>
  <c r="L961" i="10"/>
  <c r="L962" i="10"/>
  <c r="L963" i="10"/>
  <c r="L964" i="10"/>
  <c r="L965" i="10"/>
  <c r="L966" i="10"/>
  <c r="L967" i="10"/>
  <c r="L968" i="10"/>
  <c r="L969" i="10"/>
  <c r="L970" i="10"/>
  <c r="L971" i="10"/>
  <c r="L972" i="10"/>
  <c r="L973" i="10"/>
  <c r="L974" i="10"/>
  <c r="L975" i="10"/>
  <c r="L976" i="10"/>
  <c r="L977" i="10"/>
  <c r="L978" i="10"/>
  <c r="L979" i="10"/>
  <c r="L980" i="10"/>
  <c r="L981" i="10"/>
  <c r="L982" i="10"/>
  <c r="L983" i="10"/>
  <c r="L984" i="10"/>
  <c r="L985" i="10"/>
  <c r="L986" i="10"/>
  <c r="L987" i="10"/>
  <c r="L988" i="10"/>
  <c r="L989" i="10"/>
  <c r="L990" i="10"/>
  <c r="L991" i="10"/>
  <c r="L992" i="10"/>
  <c r="L993" i="10"/>
  <c r="L994" i="10"/>
  <c r="L995" i="10"/>
  <c r="L996" i="10"/>
  <c r="L997" i="10"/>
  <c r="L998" i="10"/>
  <c r="L999" i="10"/>
  <c r="L1000" i="10"/>
  <c r="L1001" i="10"/>
  <c r="L1002" i="10"/>
  <c r="L1003" i="10"/>
  <c r="L1004" i="10"/>
  <c r="L1005" i="10"/>
  <c r="L1006" i="10"/>
  <c r="L1007" i="10"/>
  <c r="L1008" i="10"/>
  <c r="L1009" i="10"/>
  <c r="L1010" i="10"/>
  <c r="L1011" i="10"/>
  <c r="L1012" i="10"/>
  <c r="L1013" i="10"/>
  <c r="L1014" i="10"/>
  <c r="L1015" i="10"/>
  <c r="L1016" i="10"/>
  <c r="L1017" i="10"/>
  <c r="L1018" i="10"/>
  <c r="L1019" i="10"/>
  <c r="L1020" i="10"/>
  <c r="L1021" i="10"/>
  <c r="L1022" i="10"/>
  <c r="L1023" i="10"/>
  <c r="L1024" i="10"/>
  <c r="L1025" i="10"/>
  <c r="L1026" i="10"/>
  <c r="L1027" i="10"/>
  <c r="L1028" i="10"/>
  <c r="L1029" i="10"/>
  <c r="L1030" i="10"/>
  <c r="L1031" i="10"/>
  <c r="L1032" i="10"/>
  <c r="L1033" i="10"/>
  <c r="L1034" i="10"/>
  <c r="L1035" i="10"/>
  <c r="L1036" i="10"/>
  <c r="L1037" i="10"/>
  <c r="L1038" i="10"/>
  <c r="L1039" i="10"/>
  <c r="L1040" i="10"/>
  <c r="L1041" i="10"/>
  <c r="L1042" i="10"/>
  <c r="L1043" i="10"/>
  <c r="L1044" i="10"/>
  <c r="L1045" i="10"/>
  <c r="L1046" i="10"/>
  <c r="L1047" i="10"/>
  <c r="L1048" i="10"/>
  <c r="L1049" i="10"/>
  <c r="L1050" i="10"/>
  <c r="L1051" i="10"/>
  <c r="L1052" i="10"/>
  <c r="L1053" i="10"/>
  <c r="L1054" i="10"/>
  <c r="L1055" i="10"/>
  <c r="L1056" i="10"/>
  <c r="L1057" i="10"/>
  <c r="L1058" i="10"/>
  <c r="L1059" i="10"/>
  <c r="L1060" i="10"/>
  <c r="L1061" i="10"/>
  <c r="L1062" i="10"/>
  <c r="L1063" i="10"/>
  <c r="L1064" i="10"/>
  <c r="L1065" i="10"/>
  <c r="L1066" i="10"/>
  <c r="L1067" i="10"/>
  <c r="L1068" i="10"/>
  <c r="L1069" i="10"/>
  <c r="L1070" i="10"/>
  <c r="L1071" i="10"/>
  <c r="L1072" i="10"/>
  <c r="L1073" i="10"/>
  <c r="L1074" i="10"/>
  <c r="L1075" i="10"/>
  <c r="L1076" i="10"/>
  <c r="L1077" i="10"/>
  <c r="L1078" i="10"/>
  <c r="L1079" i="10"/>
  <c r="L1080" i="10"/>
  <c r="L1081" i="10"/>
  <c r="L1082" i="10"/>
  <c r="L1083" i="10"/>
  <c r="L1084" i="10"/>
  <c r="L1085" i="10"/>
  <c r="L1086" i="10"/>
  <c r="L1087" i="10"/>
  <c r="L1088" i="10"/>
  <c r="L1089" i="10"/>
  <c r="L1090" i="10"/>
  <c r="L1091" i="10"/>
  <c r="L1092" i="10"/>
  <c r="L1093" i="10"/>
  <c r="L1094" i="10"/>
  <c r="L1095" i="10"/>
  <c r="L1096" i="10"/>
  <c r="L1097" i="10"/>
  <c r="L1098" i="10"/>
  <c r="L1099" i="10"/>
  <c r="L1100" i="10"/>
  <c r="L1101" i="10"/>
  <c r="L1102" i="10"/>
  <c r="L1103" i="10"/>
  <c r="L1104" i="10"/>
  <c r="L1105" i="10"/>
  <c r="L1106" i="10"/>
  <c r="L1107" i="10"/>
  <c r="L1108" i="10"/>
  <c r="L1109" i="10"/>
  <c r="L1110" i="10"/>
  <c r="L1111" i="10"/>
  <c r="L1112" i="10"/>
  <c r="L1113" i="10"/>
  <c r="L1114" i="10"/>
  <c r="L1115" i="10"/>
  <c r="L1116" i="10"/>
  <c r="L1117" i="10"/>
  <c r="L1118" i="10"/>
  <c r="L1119" i="10"/>
  <c r="L1120" i="10"/>
  <c r="L1121" i="10"/>
  <c r="L1122" i="10"/>
  <c r="L1123" i="10"/>
  <c r="L1124" i="10"/>
  <c r="L1125" i="10"/>
  <c r="L1126" i="10"/>
  <c r="L1127" i="10"/>
  <c r="L1128" i="10"/>
  <c r="L1129" i="10"/>
  <c r="L1130" i="10"/>
  <c r="L1131" i="10"/>
  <c r="L1132" i="10"/>
  <c r="L1133" i="10"/>
  <c r="L1134" i="10"/>
  <c r="L1135" i="10"/>
  <c r="L1136" i="10"/>
  <c r="L1137" i="10"/>
  <c r="L1138" i="10"/>
  <c r="L1139" i="10"/>
  <c r="L1140" i="10"/>
  <c r="L1141" i="10"/>
  <c r="L1142" i="10"/>
  <c r="L1143" i="10"/>
  <c r="L1144" i="10"/>
  <c r="L1145" i="10"/>
  <c r="L1146" i="10"/>
  <c r="L1147" i="10"/>
  <c r="L1148" i="10"/>
  <c r="L1149" i="10"/>
  <c r="L1150" i="10"/>
  <c r="L1151" i="10"/>
  <c r="L1152" i="10"/>
  <c r="L1153" i="10"/>
  <c r="L1154" i="10"/>
  <c r="L1155" i="10"/>
  <c r="L1156" i="10"/>
  <c r="L1157" i="10"/>
  <c r="L1158" i="10"/>
  <c r="L1159" i="10"/>
  <c r="L1160" i="10"/>
  <c r="L1161" i="10"/>
  <c r="L1162" i="10"/>
  <c r="L1163" i="10"/>
  <c r="L1164" i="10"/>
  <c r="L1165" i="10"/>
  <c r="L1166" i="10"/>
  <c r="L1167" i="10"/>
  <c r="L1168" i="10"/>
  <c r="L1169" i="10"/>
  <c r="L1170" i="10"/>
  <c r="L1171" i="10"/>
  <c r="L1172" i="10"/>
  <c r="L1173" i="10"/>
  <c r="L1174" i="10"/>
  <c r="L1175" i="10"/>
  <c r="L1176" i="10"/>
  <c r="L1177" i="10"/>
  <c r="L1178" i="10"/>
  <c r="L1179" i="10"/>
  <c r="L1180" i="10"/>
  <c r="L1181" i="10"/>
  <c r="L1182" i="10"/>
  <c r="L1183" i="10"/>
  <c r="L1184" i="10"/>
  <c r="L1185" i="10"/>
  <c r="L1186" i="10"/>
  <c r="L1187" i="10"/>
  <c r="L1188" i="10"/>
  <c r="L1189" i="10"/>
  <c r="L1190" i="10"/>
  <c r="L1191" i="10"/>
  <c r="L1192" i="10"/>
  <c r="L1193" i="10"/>
  <c r="L1194" i="10"/>
  <c r="L1195" i="10"/>
  <c r="L1196" i="10"/>
  <c r="L1197" i="10"/>
  <c r="L1198" i="10"/>
  <c r="L1199" i="10"/>
  <c r="L1200" i="10"/>
  <c r="L1201" i="10"/>
  <c r="L1202" i="10"/>
  <c r="L1203" i="10"/>
  <c r="L1204" i="10"/>
  <c r="P16" i="10"/>
  <c r="P15" i="10"/>
  <c r="O16" i="10"/>
  <c r="O15" i="10"/>
  <c r="E16" i="10"/>
  <c r="E15" i="10"/>
  <c r="E12" i="10"/>
  <c r="D16" i="10"/>
  <c r="D15" i="10"/>
  <c r="M16" i="10"/>
  <c r="M15" i="10"/>
  <c r="M12" i="10"/>
  <c r="G7" i="10"/>
  <c r="G5" i="10"/>
  <c r="G4" i="10"/>
  <c r="G22" i="9"/>
  <c r="Y22" i="9"/>
  <c r="G23" i="9"/>
  <c r="G24" i="9"/>
  <c r="Y24" i="9"/>
  <c r="G25" i="9"/>
  <c r="Y25" i="9"/>
  <c r="G26" i="9"/>
  <c r="Y26" i="9"/>
  <c r="G27" i="9"/>
  <c r="Y27" i="9"/>
  <c r="G28" i="9"/>
  <c r="Y28" i="9"/>
  <c r="G29" i="9"/>
  <c r="Y29" i="9"/>
  <c r="G30" i="9"/>
  <c r="Y30" i="9"/>
  <c r="G31" i="9"/>
  <c r="Y31" i="9"/>
  <c r="G32" i="9"/>
  <c r="Y32" i="9"/>
  <c r="G33" i="9"/>
  <c r="Y33" i="9"/>
  <c r="G34" i="9"/>
  <c r="Y34" i="9"/>
  <c r="G35" i="9"/>
  <c r="Y35" i="9"/>
  <c r="G36" i="9"/>
  <c r="Y36" i="9"/>
  <c r="G37" i="9"/>
  <c r="Y37" i="9"/>
  <c r="G38" i="9"/>
  <c r="Y38" i="9"/>
  <c r="G39" i="9"/>
  <c r="G40" i="9"/>
  <c r="Y40" i="9"/>
  <c r="G41" i="9"/>
  <c r="Y41" i="9"/>
  <c r="G42" i="9"/>
  <c r="G43" i="9"/>
  <c r="Y43" i="9"/>
  <c r="G44" i="9"/>
  <c r="Y44" i="9"/>
  <c r="G45" i="9"/>
  <c r="Y45" i="9"/>
  <c r="G46" i="9"/>
  <c r="Y46" i="9"/>
  <c r="G47" i="9"/>
  <c r="Y47" i="9"/>
  <c r="G48" i="9"/>
  <c r="G49" i="9"/>
  <c r="Y49" i="9"/>
  <c r="G50" i="9"/>
  <c r="Y50" i="9"/>
  <c r="G51" i="9"/>
  <c r="G52" i="9"/>
  <c r="Y52" i="9"/>
  <c r="G53" i="9"/>
  <c r="Y53" i="9"/>
  <c r="G54" i="9"/>
  <c r="G55" i="9"/>
  <c r="Y55" i="9"/>
  <c r="G56" i="9"/>
  <c r="Y56" i="9"/>
  <c r="G57" i="9"/>
  <c r="Y57" i="9"/>
  <c r="G58" i="9"/>
  <c r="Y58" i="9"/>
  <c r="G59" i="9"/>
  <c r="Y59" i="9"/>
  <c r="G60" i="9"/>
  <c r="Y60" i="9"/>
  <c r="G61" i="9"/>
  <c r="Y61" i="9"/>
  <c r="G62" i="9"/>
  <c r="Y62" i="9"/>
  <c r="G63" i="9"/>
  <c r="Y63" i="9"/>
  <c r="G64" i="9"/>
  <c r="Y64" i="9"/>
  <c r="G65" i="9"/>
  <c r="G66" i="9"/>
  <c r="Y66" i="9"/>
  <c r="G67" i="9"/>
  <c r="G68" i="9"/>
  <c r="Y68" i="9"/>
  <c r="G69" i="9"/>
  <c r="Y69" i="9"/>
  <c r="G70" i="9"/>
  <c r="Y70" i="9"/>
  <c r="G71" i="9"/>
  <c r="G72" i="9"/>
  <c r="Y72" i="9"/>
  <c r="G73" i="9"/>
  <c r="Y73" i="9"/>
  <c r="G74" i="9"/>
  <c r="Y74" i="9"/>
  <c r="G75" i="9"/>
  <c r="Y75" i="9"/>
  <c r="G76" i="9"/>
  <c r="Y76" i="9"/>
  <c r="G77" i="9"/>
  <c r="Y77" i="9"/>
  <c r="G78" i="9"/>
  <c r="Y78" i="9"/>
  <c r="G79" i="9"/>
  <c r="Y79" i="9"/>
  <c r="G80" i="9"/>
  <c r="Y80" i="9"/>
  <c r="G81" i="9"/>
  <c r="I81" i="9"/>
  <c r="G82" i="9"/>
  <c r="G83" i="9"/>
  <c r="Y83" i="9"/>
  <c r="G84" i="9"/>
  <c r="G85" i="9"/>
  <c r="G86" i="9"/>
  <c r="Y86" i="9"/>
  <c r="G87" i="9"/>
  <c r="Y87" i="9"/>
  <c r="G88" i="9"/>
  <c r="Y88" i="9"/>
  <c r="G89" i="9"/>
  <c r="G90" i="9"/>
  <c r="G91" i="9"/>
  <c r="Y91" i="9"/>
  <c r="G92" i="9"/>
  <c r="G93" i="9"/>
  <c r="Y93" i="9"/>
  <c r="G94" i="9"/>
  <c r="Y94" i="9"/>
  <c r="G95" i="9"/>
  <c r="Y95" i="9"/>
  <c r="G96" i="9"/>
  <c r="Y96" i="9"/>
  <c r="G97" i="9"/>
  <c r="G98" i="9"/>
  <c r="Y98" i="9"/>
  <c r="G99" i="9"/>
  <c r="Y99" i="9"/>
  <c r="G100" i="9"/>
  <c r="Y100" i="9"/>
  <c r="G101" i="9"/>
  <c r="Y101" i="9"/>
  <c r="G102" i="9"/>
  <c r="Y102" i="9"/>
  <c r="G103" i="9"/>
  <c r="G104" i="9"/>
  <c r="Y104" i="9"/>
  <c r="G105" i="9"/>
  <c r="G106" i="9"/>
  <c r="Y106" i="9"/>
  <c r="G107" i="9"/>
  <c r="Y107" i="9"/>
  <c r="G108" i="9"/>
  <c r="Y108" i="9"/>
  <c r="G109" i="9"/>
  <c r="Y109" i="9"/>
  <c r="G110" i="9"/>
  <c r="G111" i="9"/>
  <c r="Y111" i="9"/>
  <c r="G112" i="9"/>
  <c r="Y112" i="9"/>
  <c r="G113" i="9"/>
  <c r="G114" i="9"/>
  <c r="G115" i="9"/>
  <c r="Y115" i="9"/>
  <c r="G116" i="9"/>
  <c r="G117" i="9"/>
  <c r="G118" i="9"/>
  <c r="Y118" i="9"/>
  <c r="G119" i="9"/>
  <c r="G120" i="9"/>
  <c r="Y120" i="9"/>
  <c r="G121" i="9"/>
  <c r="G122" i="9"/>
  <c r="Y122" i="9"/>
  <c r="G123" i="9"/>
  <c r="Y123" i="9"/>
  <c r="G124" i="9"/>
  <c r="K124" i="9"/>
  <c r="G125" i="9"/>
  <c r="Y125" i="9"/>
  <c r="G126" i="9"/>
  <c r="Y126" i="9"/>
  <c r="G127" i="9"/>
  <c r="G128" i="9"/>
  <c r="Y128" i="9"/>
  <c r="G129" i="9"/>
  <c r="Y129" i="9"/>
  <c r="G130" i="9"/>
  <c r="Y130" i="9"/>
  <c r="G131" i="9"/>
  <c r="Y131" i="9"/>
  <c r="G132" i="9"/>
  <c r="G133" i="9"/>
  <c r="Y133" i="9"/>
  <c r="G134" i="9"/>
  <c r="Y134" i="9"/>
  <c r="G135" i="9"/>
  <c r="G136" i="9"/>
  <c r="Y136" i="9"/>
  <c r="G137" i="9"/>
  <c r="G138" i="9"/>
  <c r="Y138" i="9"/>
  <c r="G139" i="9"/>
  <c r="Y139" i="9"/>
  <c r="G140" i="9"/>
  <c r="Y140" i="9"/>
  <c r="G141" i="9"/>
  <c r="Y141" i="9"/>
  <c r="G142" i="9"/>
  <c r="G143" i="9"/>
  <c r="G21" i="9"/>
  <c r="Y21" i="9"/>
  <c r="D14" i="9"/>
  <c r="Z9" i="9"/>
  <c r="Z10" i="9"/>
  <c r="Z11" i="9"/>
  <c r="P32" i="9"/>
  <c r="V32" i="9" s="1"/>
  <c r="X32" i="9" s="1"/>
  <c r="P37" i="9"/>
  <c r="P43" i="9"/>
  <c r="R43" i="9" s="1"/>
  <c r="T43" i="9" s="1"/>
  <c r="P49" i="9"/>
  <c r="V49" i="9" s="1"/>
  <c r="X49" i="9" s="1"/>
  <c r="P54" i="9"/>
  <c r="P60" i="9"/>
  <c r="V60" i="9" s="1"/>
  <c r="X60" i="9" s="1"/>
  <c r="P65" i="9"/>
  <c r="V65" i="9" s="1"/>
  <c r="X65" i="9" s="1"/>
  <c r="P71" i="9"/>
  <c r="V71" i="9" s="1"/>
  <c r="X71" i="9" s="1"/>
  <c r="P77" i="9"/>
  <c r="V77" i="9" s="1"/>
  <c r="X77" i="9" s="1"/>
  <c r="P82" i="9"/>
  <c r="V82" i="9" s="1"/>
  <c r="X82" i="9" s="1"/>
  <c r="P88" i="9"/>
  <c r="V88" i="9" s="1"/>
  <c r="X88" i="9" s="1"/>
  <c r="P105" i="9"/>
  <c r="V105" i="9" s="1"/>
  <c r="X105" i="9" s="1"/>
  <c r="P110" i="9"/>
  <c r="R110" i="9" s="1"/>
  <c r="T110" i="9" s="1"/>
  <c r="P115" i="9"/>
  <c r="V115" i="9" s="1"/>
  <c r="X115" i="9" s="1"/>
  <c r="P121" i="9"/>
  <c r="V121" i="9" s="1"/>
  <c r="X121" i="9" s="1"/>
  <c r="P126" i="9"/>
  <c r="V126" i="9" s="1"/>
  <c r="X126" i="9" s="1"/>
  <c r="P138" i="9"/>
  <c r="V138" i="9" s="1"/>
  <c r="X138" i="9" s="1"/>
  <c r="P143" i="9"/>
  <c r="R143" i="9" s="1"/>
  <c r="T143" i="9" s="1"/>
  <c r="E144" i="9"/>
  <c r="F144" i="9"/>
  <c r="R105" i="9"/>
  <c r="T105" i="9" s="1"/>
  <c r="I21" i="9"/>
  <c r="K105" i="9"/>
  <c r="K106" i="9"/>
  <c r="K110" i="9"/>
  <c r="K114" i="9"/>
  <c r="K102" i="9"/>
  <c r="J67" i="9"/>
  <c r="I66" i="9"/>
  <c r="I45" i="9"/>
  <c r="I46" i="9"/>
  <c r="I47" i="9"/>
  <c r="I48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79" i="9"/>
  <c r="I80" i="9"/>
  <c r="I88" i="9"/>
  <c r="I89" i="9"/>
  <c r="I91" i="9"/>
  <c r="I95" i="9"/>
  <c r="I100" i="9"/>
  <c r="I99" i="9"/>
  <c r="I83" i="9"/>
  <c r="I86" i="9"/>
  <c r="I92" i="9"/>
  <c r="I96" i="9"/>
  <c r="I85" i="9"/>
  <c r="I84" i="9"/>
  <c r="I77" i="9"/>
  <c r="I75" i="9"/>
  <c r="I76" i="9"/>
  <c r="I82" i="9"/>
  <c r="I74" i="9"/>
  <c r="I93" i="9"/>
  <c r="I94" i="9"/>
  <c r="I7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40" i="9"/>
  <c r="H41" i="9"/>
  <c r="H42" i="9"/>
  <c r="H43" i="9"/>
  <c r="H44" i="9"/>
  <c r="K111" i="9"/>
  <c r="K112" i="9"/>
  <c r="K118" i="9"/>
  <c r="K119" i="9"/>
  <c r="K126" i="9"/>
  <c r="K129" i="9"/>
  <c r="K132" i="9"/>
  <c r="K139" i="9"/>
  <c r="K141" i="9"/>
  <c r="K142" i="9"/>
  <c r="K113" i="9"/>
  <c r="K107" i="9"/>
  <c r="I73" i="9"/>
  <c r="I69" i="9"/>
  <c r="I68" i="9"/>
  <c r="I70" i="9"/>
  <c r="I72" i="9"/>
  <c r="K121" i="9"/>
  <c r="K123" i="9"/>
  <c r="K115" i="9"/>
  <c r="L135" i="9"/>
  <c r="K138" i="9"/>
  <c r="K122" i="9"/>
  <c r="K128" i="9"/>
  <c r="K134" i="9"/>
  <c r="K146" i="9"/>
  <c r="K131" i="9"/>
  <c r="K130" i="9"/>
  <c r="K137" i="9"/>
  <c r="K136" i="9"/>
  <c r="K125" i="9"/>
  <c r="K101" i="9"/>
  <c r="K98" i="9"/>
  <c r="K109" i="9"/>
  <c r="K108" i="9"/>
  <c r="Q21" i="9"/>
  <c r="F9" i="9"/>
  <c r="G9" i="9"/>
  <c r="F16" i="9"/>
  <c r="F17" i="9" s="1"/>
  <c r="C17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L120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F11" i="8"/>
  <c r="G11" i="8"/>
  <c r="E67" i="8"/>
  <c r="F67" i="8"/>
  <c r="G67" i="8"/>
  <c r="E68" i="8"/>
  <c r="F68" i="8"/>
  <c r="G68" i="8"/>
  <c r="E69" i="8"/>
  <c r="F69" i="8"/>
  <c r="G69" i="8"/>
  <c r="I69" i="8"/>
  <c r="E70" i="8"/>
  <c r="F70" i="8"/>
  <c r="G70" i="8"/>
  <c r="I70" i="8"/>
  <c r="E71" i="8"/>
  <c r="F71" i="8"/>
  <c r="G71" i="8"/>
  <c r="E72" i="8"/>
  <c r="F72" i="8"/>
  <c r="G72" i="8"/>
  <c r="E73" i="8"/>
  <c r="F73" i="8"/>
  <c r="G73" i="8"/>
  <c r="I73" i="8"/>
  <c r="E74" i="8"/>
  <c r="F74" i="8"/>
  <c r="G74" i="8"/>
  <c r="I74" i="8"/>
  <c r="E75" i="8"/>
  <c r="F75" i="8"/>
  <c r="G75" i="8"/>
  <c r="E76" i="8"/>
  <c r="F76" i="8"/>
  <c r="G76" i="8"/>
  <c r="I76" i="8"/>
  <c r="E77" i="8"/>
  <c r="F77" i="8"/>
  <c r="G77" i="8"/>
  <c r="I77" i="8"/>
  <c r="E78" i="8"/>
  <c r="F78" i="8"/>
  <c r="G78" i="8"/>
  <c r="I78" i="8"/>
  <c r="E79" i="8"/>
  <c r="F79" i="8"/>
  <c r="G79" i="8"/>
  <c r="E80" i="8"/>
  <c r="F80" i="8"/>
  <c r="G80" i="8"/>
  <c r="E81" i="8"/>
  <c r="F81" i="8"/>
  <c r="G81" i="8"/>
  <c r="I81" i="8"/>
  <c r="E82" i="8"/>
  <c r="F82" i="8"/>
  <c r="G82" i="8"/>
  <c r="I82" i="8"/>
  <c r="E83" i="8"/>
  <c r="F83" i="8"/>
  <c r="G83" i="8"/>
  <c r="E84" i="8"/>
  <c r="F84" i="8"/>
  <c r="G84" i="8"/>
  <c r="I84" i="8"/>
  <c r="E85" i="8"/>
  <c r="F85" i="8"/>
  <c r="G85" i="8"/>
  <c r="I85" i="8"/>
  <c r="E86" i="8"/>
  <c r="F86" i="8"/>
  <c r="G86" i="8"/>
  <c r="I86" i="8"/>
  <c r="E87" i="8"/>
  <c r="F87" i="8"/>
  <c r="G87" i="8"/>
  <c r="E88" i="8"/>
  <c r="F88" i="8"/>
  <c r="G88" i="8"/>
  <c r="E89" i="8"/>
  <c r="F89" i="8"/>
  <c r="G89" i="8"/>
  <c r="N89" i="8"/>
  <c r="E90" i="8"/>
  <c r="F90" i="8"/>
  <c r="G90" i="8"/>
  <c r="I90" i="8"/>
  <c r="E91" i="8"/>
  <c r="F91" i="8"/>
  <c r="G91" i="8"/>
  <c r="E92" i="8"/>
  <c r="F92" i="8"/>
  <c r="G92" i="8"/>
  <c r="I92" i="8"/>
  <c r="E93" i="8"/>
  <c r="F93" i="8"/>
  <c r="G93" i="8"/>
  <c r="I93" i="8"/>
  <c r="E94" i="8"/>
  <c r="F94" i="8"/>
  <c r="G94" i="8"/>
  <c r="I94" i="8"/>
  <c r="E95" i="8"/>
  <c r="F95" i="8"/>
  <c r="G95" i="8"/>
  <c r="N95" i="8"/>
  <c r="E96" i="8"/>
  <c r="F96" i="8"/>
  <c r="G96" i="8"/>
  <c r="I96" i="8"/>
  <c r="E97" i="8"/>
  <c r="F97" i="8"/>
  <c r="G97" i="8"/>
  <c r="M97" i="8"/>
  <c r="E98" i="8"/>
  <c r="F98" i="8"/>
  <c r="G98" i="8"/>
  <c r="M98" i="8"/>
  <c r="E99" i="8"/>
  <c r="F99" i="8"/>
  <c r="G99" i="8"/>
  <c r="E100" i="8"/>
  <c r="F100" i="8"/>
  <c r="G100" i="8"/>
  <c r="N100" i="8"/>
  <c r="E101" i="8"/>
  <c r="F101" i="8"/>
  <c r="G101" i="8"/>
  <c r="M101" i="8"/>
  <c r="E102" i="8"/>
  <c r="F102" i="8"/>
  <c r="G102" i="8"/>
  <c r="J102" i="8"/>
  <c r="E103" i="8"/>
  <c r="F103" i="8"/>
  <c r="G103" i="8"/>
  <c r="J103" i="8"/>
  <c r="E104" i="8"/>
  <c r="F104" i="8"/>
  <c r="G104" i="8"/>
  <c r="J104" i="8"/>
  <c r="E105" i="8"/>
  <c r="F105" i="8"/>
  <c r="G105" i="8"/>
  <c r="J105" i="8"/>
  <c r="E106" i="8"/>
  <c r="F106" i="8"/>
  <c r="G106" i="8"/>
  <c r="J106" i="8"/>
  <c r="E107" i="8"/>
  <c r="F107" i="8"/>
  <c r="G107" i="8"/>
  <c r="E108" i="8"/>
  <c r="F108" i="8"/>
  <c r="G108" i="8"/>
  <c r="M108" i="8"/>
  <c r="E109" i="8"/>
  <c r="F109" i="8"/>
  <c r="G109" i="8"/>
  <c r="M109" i="8"/>
  <c r="E110" i="8"/>
  <c r="F110" i="8"/>
  <c r="G110" i="8"/>
  <c r="N110" i="8"/>
  <c r="E111" i="8"/>
  <c r="F111" i="8"/>
  <c r="G111" i="8"/>
  <c r="N111" i="8"/>
  <c r="E112" i="8"/>
  <c r="F112" i="8"/>
  <c r="G112" i="8"/>
  <c r="N112" i="8"/>
  <c r="E113" i="8"/>
  <c r="F113" i="8"/>
  <c r="G113" i="8"/>
  <c r="N113" i="8"/>
  <c r="E114" i="8"/>
  <c r="F114" i="8"/>
  <c r="G114" i="8"/>
  <c r="N114" i="8"/>
  <c r="E115" i="8"/>
  <c r="F115" i="8"/>
  <c r="G115" i="8"/>
  <c r="E116" i="8"/>
  <c r="F116" i="8"/>
  <c r="G116" i="8"/>
  <c r="M116" i="8"/>
  <c r="E117" i="8"/>
  <c r="F117" i="8"/>
  <c r="G117" i="8"/>
  <c r="N117" i="8"/>
  <c r="E118" i="8"/>
  <c r="F118" i="8"/>
  <c r="G118" i="8"/>
  <c r="N118" i="8"/>
  <c r="E119" i="8"/>
  <c r="F119" i="8"/>
  <c r="G119" i="8"/>
  <c r="N119" i="8"/>
  <c r="E120" i="8"/>
  <c r="F120" i="8"/>
  <c r="G120" i="8"/>
  <c r="K120" i="8"/>
  <c r="E121" i="8"/>
  <c r="F121" i="8"/>
  <c r="G121" i="8"/>
  <c r="M121" i="8"/>
  <c r="E122" i="8"/>
  <c r="F122" i="8"/>
  <c r="G122" i="8"/>
  <c r="M122" i="8"/>
  <c r="E123" i="8"/>
  <c r="F123" i="8"/>
  <c r="G123" i="8"/>
  <c r="E124" i="8"/>
  <c r="F124" i="8"/>
  <c r="G124" i="8"/>
  <c r="M124" i="8"/>
  <c r="E125" i="8"/>
  <c r="F125" i="8"/>
  <c r="G125" i="8"/>
  <c r="N125" i="8"/>
  <c r="E126" i="8"/>
  <c r="F126" i="8"/>
  <c r="G126" i="8"/>
  <c r="M126" i="8"/>
  <c r="E127" i="8"/>
  <c r="F127" i="8"/>
  <c r="G127" i="8"/>
  <c r="M127" i="8"/>
  <c r="E128" i="8"/>
  <c r="F128" i="8"/>
  <c r="G128" i="8"/>
  <c r="N128" i="8"/>
  <c r="E129" i="8"/>
  <c r="F129" i="8"/>
  <c r="G129" i="8"/>
  <c r="N129" i="8"/>
  <c r="E130" i="8"/>
  <c r="F130" i="8"/>
  <c r="G130" i="8"/>
  <c r="M130" i="8"/>
  <c r="E131" i="8"/>
  <c r="F131" i="8"/>
  <c r="G131" i="8"/>
  <c r="E132" i="8"/>
  <c r="F132" i="8"/>
  <c r="G132" i="8"/>
  <c r="M132" i="8"/>
  <c r="E133" i="8"/>
  <c r="F133" i="8"/>
  <c r="G133" i="8"/>
  <c r="M133" i="8"/>
  <c r="E134" i="8"/>
  <c r="F134" i="8"/>
  <c r="G134" i="8"/>
  <c r="M134" i="8"/>
  <c r="E135" i="8"/>
  <c r="F135" i="8"/>
  <c r="G135" i="8"/>
  <c r="K135" i="8"/>
  <c r="E136" i="8"/>
  <c r="F136" i="8"/>
  <c r="G136" i="8"/>
  <c r="M136" i="8"/>
  <c r="E137" i="8"/>
  <c r="F137" i="8"/>
  <c r="G137" i="8"/>
  <c r="M137" i="8"/>
  <c r="E138" i="8"/>
  <c r="F138" i="8"/>
  <c r="G138" i="8"/>
  <c r="M138" i="8"/>
  <c r="E139" i="8"/>
  <c r="F139" i="8"/>
  <c r="G139" i="8"/>
  <c r="E140" i="8"/>
  <c r="F140" i="8"/>
  <c r="G140" i="8"/>
  <c r="N140" i="8"/>
  <c r="E141" i="8"/>
  <c r="F141" i="8"/>
  <c r="G141" i="8"/>
  <c r="N141" i="8"/>
  <c r="E142" i="8"/>
  <c r="F142" i="8"/>
  <c r="G142" i="8"/>
  <c r="N142" i="8"/>
  <c r="E143" i="8"/>
  <c r="F143" i="8"/>
  <c r="G143" i="8"/>
  <c r="N143" i="8"/>
  <c r="E144" i="8"/>
  <c r="F144" i="8"/>
  <c r="G144" i="8"/>
  <c r="N144" i="8"/>
  <c r="E145" i="8"/>
  <c r="F145" i="8"/>
  <c r="G145" i="8"/>
  <c r="M145" i="8"/>
  <c r="E146" i="8"/>
  <c r="F146" i="8"/>
  <c r="G146" i="8"/>
  <c r="M146" i="8"/>
  <c r="E14" i="8"/>
  <c r="E15" i="8" s="1"/>
  <c r="E21" i="8"/>
  <c r="F21" i="8"/>
  <c r="G21" i="8"/>
  <c r="N21" i="8"/>
  <c r="E22" i="8"/>
  <c r="F22" i="8"/>
  <c r="G22" i="8"/>
  <c r="N22" i="8"/>
  <c r="E23" i="8"/>
  <c r="F23" i="8"/>
  <c r="E24" i="8"/>
  <c r="F24" i="8"/>
  <c r="G24" i="8"/>
  <c r="N24" i="8"/>
  <c r="E25" i="8"/>
  <c r="F25" i="8"/>
  <c r="G25" i="8"/>
  <c r="E26" i="8"/>
  <c r="F26" i="8"/>
  <c r="G26" i="8"/>
  <c r="N26" i="8"/>
  <c r="E27" i="8"/>
  <c r="F27" i="8"/>
  <c r="E28" i="8"/>
  <c r="F28" i="8"/>
  <c r="E29" i="8"/>
  <c r="F29" i="8"/>
  <c r="G29" i="8"/>
  <c r="N29" i="8"/>
  <c r="E30" i="8"/>
  <c r="F30" i="8"/>
  <c r="G30" i="8"/>
  <c r="N30" i="8"/>
  <c r="E31" i="8"/>
  <c r="F31" i="8"/>
  <c r="E32" i="8"/>
  <c r="F32" i="8"/>
  <c r="G32" i="8"/>
  <c r="N32" i="8"/>
  <c r="E33" i="8"/>
  <c r="F33" i="8"/>
  <c r="G33" i="8"/>
  <c r="E34" i="8"/>
  <c r="F34" i="8"/>
  <c r="G34" i="8"/>
  <c r="N34" i="8"/>
  <c r="E35" i="8"/>
  <c r="F35" i="8"/>
  <c r="E36" i="8"/>
  <c r="F36" i="8"/>
  <c r="E37" i="8"/>
  <c r="F37" i="8"/>
  <c r="G37" i="8"/>
  <c r="N37" i="8"/>
  <c r="E38" i="8"/>
  <c r="F38" i="8"/>
  <c r="G38" i="8"/>
  <c r="N38" i="8"/>
  <c r="E39" i="8"/>
  <c r="F39" i="8"/>
  <c r="E40" i="8"/>
  <c r="F40" i="8"/>
  <c r="G40" i="8"/>
  <c r="N40" i="8"/>
  <c r="E41" i="8"/>
  <c r="F41" i="8"/>
  <c r="G41" i="8"/>
  <c r="E42" i="8"/>
  <c r="F42" i="8"/>
  <c r="G42" i="8"/>
  <c r="N42" i="8"/>
  <c r="E43" i="8"/>
  <c r="F43" i="8"/>
  <c r="E44" i="8"/>
  <c r="F44" i="8"/>
  <c r="E45" i="8"/>
  <c r="F45" i="8"/>
  <c r="G45" i="8"/>
  <c r="N45" i="8"/>
  <c r="E46" i="8"/>
  <c r="F46" i="8"/>
  <c r="G46" i="8"/>
  <c r="N46" i="8"/>
  <c r="E47" i="8"/>
  <c r="F47" i="8"/>
  <c r="E48" i="8"/>
  <c r="F48" i="8"/>
  <c r="G48" i="8"/>
  <c r="N48" i="8"/>
  <c r="E49" i="8"/>
  <c r="F49" i="8"/>
  <c r="G49" i="8"/>
  <c r="E50" i="8"/>
  <c r="F50" i="8"/>
  <c r="G50" i="8"/>
  <c r="N50" i="8"/>
  <c r="E51" i="8"/>
  <c r="F51" i="8"/>
  <c r="E52" i="8"/>
  <c r="F52" i="8"/>
  <c r="E53" i="8"/>
  <c r="F53" i="8"/>
  <c r="G53" i="8"/>
  <c r="N53" i="8"/>
  <c r="E54" i="8"/>
  <c r="F54" i="8"/>
  <c r="G54" i="8"/>
  <c r="N54" i="8"/>
  <c r="E55" i="8"/>
  <c r="F55" i="8"/>
  <c r="E56" i="8"/>
  <c r="F56" i="8"/>
  <c r="G56" i="8"/>
  <c r="N56" i="8"/>
  <c r="E57" i="8"/>
  <c r="F57" i="8"/>
  <c r="G57" i="8"/>
  <c r="E58" i="8"/>
  <c r="F58" i="8"/>
  <c r="G58" i="8"/>
  <c r="N58" i="8"/>
  <c r="E59" i="8"/>
  <c r="F59" i="8"/>
  <c r="E60" i="8"/>
  <c r="F60" i="8"/>
  <c r="E61" i="8"/>
  <c r="F61" i="8"/>
  <c r="G61" i="8"/>
  <c r="N61" i="8"/>
  <c r="E62" i="8"/>
  <c r="F62" i="8"/>
  <c r="G62" i="8"/>
  <c r="N62" i="8"/>
  <c r="E63" i="8"/>
  <c r="F63" i="8"/>
  <c r="E64" i="8"/>
  <c r="F64" i="8"/>
  <c r="G64" i="8"/>
  <c r="N64" i="8"/>
  <c r="E65" i="8"/>
  <c r="F65" i="8"/>
  <c r="G65" i="8"/>
  <c r="E66" i="8"/>
  <c r="F66" i="8"/>
  <c r="G66" i="8"/>
  <c r="N66" i="8"/>
  <c r="C17" i="8"/>
  <c r="Q21" i="8"/>
  <c r="Q22" i="8"/>
  <c r="G23" i="8"/>
  <c r="N23" i="8"/>
  <c r="Q23" i="8"/>
  <c r="Q24" i="8"/>
  <c r="N25" i="8"/>
  <c r="Q25" i="8"/>
  <c r="Q26" i="8"/>
  <c r="G27" i="8"/>
  <c r="N27" i="8"/>
  <c r="Q27" i="8"/>
  <c r="G28" i="8"/>
  <c r="N28" i="8"/>
  <c r="Q28" i="8"/>
  <c r="Q29" i="8"/>
  <c r="Q30" i="8"/>
  <c r="G31" i="8"/>
  <c r="N31" i="8"/>
  <c r="Q31" i="8"/>
  <c r="Q32" i="8"/>
  <c r="N33" i="8"/>
  <c r="Q33" i="8"/>
  <c r="Q34" i="8"/>
  <c r="G35" i="8"/>
  <c r="N35" i="8"/>
  <c r="Q35" i="8"/>
  <c r="G36" i="8"/>
  <c r="N36" i="8"/>
  <c r="Q36" i="8"/>
  <c r="Q37" i="8"/>
  <c r="Q38" i="8"/>
  <c r="G39" i="8"/>
  <c r="N39" i="8"/>
  <c r="Q39" i="8"/>
  <c r="Q40" i="8"/>
  <c r="N41" i="8"/>
  <c r="Q41" i="8"/>
  <c r="Q42" i="8"/>
  <c r="G43" i="8"/>
  <c r="N43" i="8"/>
  <c r="Q43" i="8"/>
  <c r="G44" i="8"/>
  <c r="H44" i="8"/>
  <c r="Q44" i="8"/>
  <c r="Q45" i="8"/>
  <c r="Q46" i="8"/>
  <c r="G47" i="8"/>
  <c r="N47" i="8"/>
  <c r="Q47" i="8"/>
  <c r="Q48" i="8"/>
  <c r="N49" i="8"/>
  <c r="Q49" i="8"/>
  <c r="Q50" i="8"/>
  <c r="G51" i="8"/>
  <c r="N51" i="8"/>
  <c r="Q51" i="8"/>
  <c r="G52" i="8"/>
  <c r="N52" i="8"/>
  <c r="Q52" i="8"/>
  <c r="Q53" i="8"/>
  <c r="Q54" i="8"/>
  <c r="G55" i="8"/>
  <c r="N55" i="8"/>
  <c r="Q55" i="8"/>
  <c r="Q56" i="8"/>
  <c r="N57" i="8"/>
  <c r="Q57" i="8"/>
  <c r="Q58" i="8"/>
  <c r="G59" i="8"/>
  <c r="N59" i="8"/>
  <c r="Q59" i="8"/>
  <c r="G60" i="8"/>
  <c r="N60" i="8"/>
  <c r="Q60" i="8"/>
  <c r="Q61" i="8"/>
  <c r="Q62" i="8"/>
  <c r="G63" i="8"/>
  <c r="N63" i="8"/>
  <c r="Q63" i="8"/>
  <c r="Q64" i="8"/>
  <c r="N65" i="8"/>
  <c r="Q65" i="8"/>
  <c r="Q66" i="8"/>
  <c r="M67" i="8"/>
  <c r="Q67" i="8"/>
  <c r="I68" i="8"/>
  <c r="Q68" i="8"/>
  <c r="Q69" i="8"/>
  <c r="Q70" i="8"/>
  <c r="N71" i="8"/>
  <c r="Q71" i="8"/>
  <c r="I72" i="8"/>
  <c r="Q72" i="8"/>
  <c r="Q73" i="8"/>
  <c r="Q74" i="8"/>
  <c r="I75" i="8"/>
  <c r="Q75" i="8"/>
  <c r="Q76" i="8"/>
  <c r="Q77" i="8"/>
  <c r="Q78" i="8"/>
  <c r="N79" i="8"/>
  <c r="Q79" i="8"/>
  <c r="N80" i="8"/>
  <c r="Q80" i="8"/>
  <c r="Q81" i="8"/>
  <c r="Q82" i="8"/>
  <c r="I83" i="8"/>
  <c r="Q83" i="8"/>
  <c r="Q84" i="8"/>
  <c r="Q85" i="8"/>
  <c r="Q86" i="8"/>
  <c r="I87" i="8"/>
  <c r="Q87" i="8"/>
  <c r="N88" i="8"/>
  <c r="Q88" i="8"/>
  <c r="Q89" i="8"/>
  <c r="Q90" i="8"/>
  <c r="N91" i="8"/>
  <c r="Q91" i="8"/>
  <c r="Q92" i="8"/>
  <c r="Q93" i="8"/>
  <c r="Q94" i="8"/>
  <c r="Q95" i="8"/>
  <c r="Q96" i="8"/>
  <c r="Q97" i="8"/>
  <c r="Q98" i="8"/>
  <c r="I99" i="8"/>
  <c r="Q99" i="8"/>
  <c r="Q100" i="8"/>
  <c r="Q101" i="8"/>
  <c r="Q102" i="8"/>
  <c r="Q103" i="8"/>
  <c r="Q104" i="8"/>
  <c r="Q105" i="8"/>
  <c r="Q106" i="8"/>
  <c r="N107" i="8"/>
  <c r="Q107" i="8"/>
  <c r="Q108" i="8"/>
  <c r="Q109" i="8"/>
  <c r="Q110" i="8"/>
  <c r="Q111" i="8"/>
  <c r="Q112" i="8"/>
  <c r="Q113" i="8"/>
  <c r="Q114" i="8"/>
  <c r="M115" i="8"/>
  <c r="Q115" i="8"/>
  <c r="Q116" i="8"/>
  <c r="Q117" i="8"/>
  <c r="Q118" i="8"/>
  <c r="Q119" i="8"/>
  <c r="Q120" i="8"/>
  <c r="Q121" i="8"/>
  <c r="Q122" i="8"/>
  <c r="L123" i="8"/>
  <c r="Q123" i="8"/>
  <c r="Q124" i="8"/>
  <c r="Q125" i="8"/>
  <c r="Q126" i="8"/>
  <c r="Q127" i="8"/>
  <c r="Q128" i="8"/>
  <c r="Q129" i="8"/>
  <c r="Q130" i="8"/>
  <c r="M131" i="8"/>
  <c r="Q131" i="8"/>
  <c r="Q132" i="8"/>
  <c r="Q133" i="8"/>
  <c r="Q134" i="8"/>
  <c r="Q135" i="8"/>
  <c r="Q136" i="8"/>
  <c r="Q137" i="8"/>
  <c r="Q138" i="8"/>
  <c r="N139" i="8"/>
  <c r="Q139" i="8"/>
  <c r="Q140" i="8"/>
  <c r="Q141" i="8"/>
  <c r="Q142" i="8"/>
  <c r="Q143" i="8"/>
  <c r="Q144" i="8"/>
  <c r="Q145" i="8"/>
  <c r="Q146" i="8"/>
  <c r="C7" i="1"/>
  <c r="C8" i="1"/>
  <c r="E138" i="1"/>
  <c r="F138" i="1"/>
  <c r="E130" i="1"/>
  <c r="F130" i="1"/>
  <c r="E98" i="1"/>
  <c r="F98" i="1"/>
  <c r="E107" i="1"/>
  <c r="F107" i="1"/>
  <c r="E129" i="1"/>
  <c r="F129" i="1"/>
  <c r="E102" i="1"/>
  <c r="F102" i="1"/>
  <c r="E79" i="1"/>
  <c r="F79" i="1"/>
  <c r="H44" i="1"/>
  <c r="I126" i="7"/>
  <c r="I122" i="7"/>
  <c r="I123" i="7"/>
  <c r="I124" i="7"/>
  <c r="I127" i="7"/>
  <c r="I90" i="7"/>
  <c r="I93" i="7"/>
  <c r="I95" i="7"/>
  <c r="I96" i="7"/>
  <c r="I98" i="7"/>
  <c r="I102" i="7"/>
  <c r="I103" i="7"/>
  <c r="I104" i="7"/>
  <c r="I106" i="7"/>
  <c r="I107" i="7"/>
  <c r="I108" i="7"/>
  <c r="I109" i="7"/>
  <c r="I110" i="7"/>
  <c r="I113" i="7"/>
  <c r="I114" i="7"/>
  <c r="I115" i="7"/>
  <c r="I116" i="7"/>
  <c r="I118" i="7"/>
  <c r="I119" i="7"/>
  <c r="I125" i="7"/>
  <c r="I11" i="7"/>
  <c r="I14" i="7"/>
  <c r="I16" i="7"/>
  <c r="I18" i="7"/>
  <c r="I20" i="7"/>
  <c r="I21" i="7"/>
  <c r="I22" i="7"/>
  <c r="I25" i="7"/>
  <c r="I27" i="7"/>
  <c r="I29" i="7"/>
  <c r="I30" i="7"/>
  <c r="I31" i="7"/>
  <c r="I32" i="7"/>
  <c r="I33" i="7"/>
  <c r="I34" i="7"/>
  <c r="I35" i="7"/>
  <c r="I36" i="7"/>
  <c r="I42" i="7"/>
  <c r="I43" i="7"/>
  <c r="I45" i="7"/>
  <c r="I46" i="7"/>
  <c r="I48" i="7"/>
  <c r="I49" i="7"/>
  <c r="I50" i="7"/>
  <c r="I51" i="7"/>
  <c r="I52" i="7"/>
  <c r="I54" i="7"/>
  <c r="I56" i="7"/>
  <c r="I57" i="7"/>
  <c r="I58" i="7"/>
  <c r="I59" i="7"/>
  <c r="I60" i="7"/>
  <c r="I61" i="7"/>
  <c r="I62" i="7"/>
  <c r="I63" i="7"/>
  <c r="I66" i="7"/>
  <c r="I68" i="7"/>
  <c r="I69" i="7"/>
  <c r="I70" i="7"/>
  <c r="I74" i="7"/>
  <c r="I75" i="7"/>
  <c r="I77" i="7"/>
  <c r="I80" i="7"/>
  <c r="I81" i="7"/>
  <c r="I82" i="7"/>
  <c r="I87" i="7"/>
  <c r="I121" i="7"/>
  <c r="I105" i="7"/>
  <c r="I111" i="7"/>
  <c r="I112" i="7"/>
  <c r="I117" i="7"/>
  <c r="I120" i="7"/>
  <c r="I12" i="7"/>
  <c r="I13" i="7"/>
  <c r="I15" i="7"/>
  <c r="I17" i="7"/>
  <c r="I19" i="7"/>
  <c r="I23" i="7"/>
  <c r="I24" i="7"/>
  <c r="I26" i="7"/>
  <c r="I28" i="7"/>
  <c r="I37" i="7"/>
  <c r="I38" i="7"/>
  <c r="I39" i="7"/>
  <c r="I40" i="7"/>
  <c r="I41" i="7"/>
  <c r="I47" i="7"/>
  <c r="I91" i="7"/>
  <c r="I92" i="7"/>
  <c r="I94" i="7"/>
  <c r="I97" i="7"/>
  <c r="I99" i="7"/>
  <c r="I100" i="7"/>
  <c r="I101" i="7"/>
  <c r="I44" i="7"/>
  <c r="I53" i="7"/>
  <c r="I55" i="7"/>
  <c r="I64" i="7"/>
  <c r="I65" i="7"/>
  <c r="I67" i="7"/>
  <c r="I71" i="7"/>
  <c r="I72" i="7"/>
  <c r="I73" i="7"/>
  <c r="I76" i="7"/>
  <c r="I78" i="7"/>
  <c r="I79" i="7"/>
  <c r="I83" i="7"/>
  <c r="I84" i="7"/>
  <c r="I85" i="7"/>
  <c r="I86" i="7"/>
  <c r="I88" i="7"/>
  <c r="I89" i="7"/>
  <c r="I128" i="7"/>
  <c r="E44" i="1"/>
  <c r="E33" i="6"/>
  <c r="E90" i="6"/>
  <c r="E120" i="6"/>
  <c r="E121" i="6"/>
  <c r="E122" i="6"/>
  <c r="E123" i="6"/>
  <c r="E109" i="6"/>
  <c r="E116" i="6"/>
  <c r="E124" i="6"/>
  <c r="E125" i="6"/>
  <c r="E126" i="6"/>
  <c r="E127" i="6"/>
  <c r="E128" i="6"/>
  <c r="E129" i="6"/>
  <c r="E130" i="6"/>
  <c r="E131" i="6"/>
  <c r="E132" i="6"/>
  <c r="E68" i="6"/>
  <c r="E86" i="6"/>
  <c r="E108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1" i="6"/>
  <c r="L62" i="6"/>
  <c r="L63" i="6"/>
  <c r="L64" i="6"/>
  <c r="L65" i="6"/>
  <c r="L66" i="6"/>
  <c r="L67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7" i="6"/>
  <c r="L90" i="6"/>
  <c r="L91" i="6"/>
  <c r="L92" i="6"/>
  <c r="L93" i="6"/>
  <c r="L96" i="6"/>
  <c r="L97" i="6"/>
  <c r="L98" i="6"/>
  <c r="L99" i="6"/>
  <c r="L120" i="6"/>
  <c r="L121" i="6"/>
  <c r="L122" i="6"/>
  <c r="L123" i="6"/>
  <c r="L100" i="6"/>
  <c r="L101" i="6"/>
  <c r="L102" i="6"/>
  <c r="L103" i="6"/>
  <c r="L104" i="6"/>
  <c r="L105" i="6"/>
  <c r="L106" i="6"/>
  <c r="L107" i="6"/>
  <c r="L109" i="6"/>
  <c r="L110" i="6"/>
  <c r="L111" i="6"/>
  <c r="L112" i="6"/>
  <c r="L113" i="6"/>
  <c r="L114" i="6"/>
  <c r="L115" i="6"/>
  <c r="L116" i="6"/>
  <c r="L124" i="6"/>
  <c r="L125" i="6"/>
  <c r="L126" i="6"/>
  <c r="L127" i="6"/>
  <c r="L128" i="6"/>
  <c r="L129" i="6"/>
  <c r="L130" i="6"/>
  <c r="L131" i="6"/>
  <c r="L132" i="6"/>
  <c r="L117" i="6"/>
  <c r="L118" i="6"/>
  <c r="L119" i="6"/>
  <c r="L60" i="6"/>
  <c r="L68" i="6"/>
  <c r="L69" i="6"/>
  <c r="L85" i="6"/>
  <c r="L86" i="6"/>
  <c r="L88" i="6"/>
  <c r="L89" i="6"/>
  <c r="L94" i="6"/>
  <c r="L95" i="6"/>
  <c r="L108" i="6"/>
  <c r="L11" i="6"/>
  <c r="D110" i="6"/>
  <c r="D112" i="6"/>
  <c r="D114" i="6"/>
  <c r="D115" i="6"/>
  <c r="C7" i="5"/>
  <c r="G44" i="5"/>
  <c r="H44" i="5"/>
  <c r="C8" i="5"/>
  <c r="E56" i="5"/>
  <c r="F56" i="5"/>
  <c r="G56" i="5"/>
  <c r="N56" i="5"/>
  <c r="E44" i="5"/>
  <c r="F44" i="5"/>
  <c r="E53" i="5"/>
  <c r="F53" i="5"/>
  <c r="E55" i="5"/>
  <c r="F55" i="5"/>
  <c r="E57" i="5"/>
  <c r="F57" i="5"/>
  <c r="E59" i="5"/>
  <c r="F59" i="5"/>
  <c r="G59" i="5"/>
  <c r="N59" i="5"/>
  <c r="E61" i="5"/>
  <c r="F61" i="5"/>
  <c r="E62" i="5"/>
  <c r="F62" i="5"/>
  <c r="E63" i="5"/>
  <c r="F63" i="5"/>
  <c r="E64" i="5"/>
  <c r="F64" i="5"/>
  <c r="G64" i="5"/>
  <c r="N64" i="5"/>
  <c r="E65" i="5"/>
  <c r="F65" i="5"/>
  <c r="E66" i="5"/>
  <c r="F66" i="5"/>
  <c r="E43" i="5"/>
  <c r="F43" i="5"/>
  <c r="E45" i="5"/>
  <c r="F45" i="5"/>
  <c r="G45" i="5"/>
  <c r="N45" i="5"/>
  <c r="E46" i="5"/>
  <c r="F46" i="5"/>
  <c r="E47" i="5"/>
  <c r="F47" i="5"/>
  <c r="E48" i="5"/>
  <c r="F48" i="5"/>
  <c r="G48" i="5"/>
  <c r="N48" i="5"/>
  <c r="E49" i="5"/>
  <c r="F49" i="5"/>
  <c r="G49" i="5"/>
  <c r="N49" i="5"/>
  <c r="E50" i="5"/>
  <c r="F50" i="5"/>
  <c r="E51" i="5"/>
  <c r="F51" i="5"/>
  <c r="E52" i="5"/>
  <c r="F52" i="5"/>
  <c r="G52" i="5"/>
  <c r="N52" i="5"/>
  <c r="E22" i="5"/>
  <c r="F22" i="5"/>
  <c r="G22" i="5"/>
  <c r="N22" i="5"/>
  <c r="E23" i="5"/>
  <c r="F23" i="5"/>
  <c r="E24" i="5"/>
  <c r="F24" i="5"/>
  <c r="E25" i="5"/>
  <c r="F25" i="5"/>
  <c r="G25" i="5"/>
  <c r="N25" i="5"/>
  <c r="E26" i="5"/>
  <c r="F26" i="5"/>
  <c r="G26" i="5"/>
  <c r="N26" i="5"/>
  <c r="E27" i="5"/>
  <c r="F27" i="5"/>
  <c r="E28" i="5"/>
  <c r="F28" i="5"/>
  <c r="E29" i="5"/>
  <c r="F29" i="5"/>
  <c r="G29" i="5"/>
  <c r="N29" i="5"/>
  <c r="E30" i="5"/>
  <c r="F30" i="5"/>
  <c r="G30" i="5"/>
  <c r="N30" i="5"/>
  <c r="E31" i="5"/>
  <c r="F31" i="5"/>
  <c r="E32" i="5"/>
  <c r="F32" i="5"/>
  <c r="E33" i="5"/>
  <c r="F33" i="5"/>
  <c r="G33" i="5"/>
  <c r="N33" i="5"/>
  <c r="E34" i="5"/>
  <c r="F34" i="5"/>
  <c r="G34" i="5"/>
  <c r="N34" i="5"/>
  <c r="E35" i="5"/>
  <c r="F35" i="5"/>
  <c r="E36" i="5"/>
  <c r="F36" i="5"/>
  <c r="E37" i="5"/>
  <c r="F37" i="5"/>
  <c r="G37" i="5"/>
  <c r="N37" i="5"/>
  <c r="E38" i="5"/>
  <c r="F38" i="5"/>
  <c r="G38" i="5"/>
  <c r="N38" i="5"/>
  <c r="E39" i="5"/>
  <c r="F39" i="5"/>
  <c r="E40" i="5"/>
  <c r="F40" i="5"/>
  <c r="E41" i="5"/>
  <c r="F41" i="5"/>
  <c r="G41" i="5"/>
  <c r="N41" i="5"/>
  <c r="E42" i="5"/>
  <c r="F42" i="5"/>
  <c r="G42" i="5"/>
  <c r="N42" i="5"/>
  <c r="E21" i="5"/>
  <c r="F21" i="5"/>
  <c r="G21" i="5"/>
  <c r="N21" i="5"/>
  <c r="G11" i="5"/>
  <c r="F11" i="5"/>
  <c r="E67" i="5"/>
  <c r="F67" i="5"/>
  <c r="G67" i="5"/>
  <c r="M67" i="5"/>
  <c r="E68" i="5"/>
  <c r="F68" i="5"/>
  <c r="G68" i="5"/>
  <c r="I68" i="5"/>
  <c r="E69" i="5"/>
  <c r="F69" i="5"/>
  <c r="G69" i="5"/>
  <c r="E70" i="5"/>
  <c r="F70" i="5"/>
  <c r="G70" i="5"/>
  <c r="I70" i="5"/>
  <c r="E71" i="5"/>
  <c r="F71" i="5"/>
  <c r="G71" i="5"/>
  <c r="N71" i="5"/>
  <c r="E72" i="5"/>
  <c r="F72" i="5"/>
  <c r="G72" i="5"/>
  <c r="I72" i="5"/>
  <c r="E73" i="5"/>
  <c r="F73" i="5"/>
  <c r="G73" i="5"/>
  <c r="I73" i="5"/>
  <c r="E74" i="5"/>
  <c r="F74" i="5"/>
  <c r="G74" i="5"/>
  <c r="I74" i="5"/>
  <c r="E75" i="5"/>
  <c r="F75" i="5"/>
  <c r="G75" i="5"/>
  <c r="I75" i="5"/>
  <c r="E76" i="5"/>
  <c r="F76" i="5"/>
  <c r="G76" i="5"/>
  <c r="I76" i="5"/>
  <c r="E77" i="5"/>
  <c r="F77" i="5"/>
  <c r="G77" i="5"/>
  <c r="E78" i="5"/>
  <c r="F78" i="5"/>
  <c r="G78" i="5"/>
  <c r="I78" i="5"/>
  <c r="E79" i="5"/>
  <c r="F79" i="5"/>
  <c r="G79" i="5"/>
  <c r="N79" i="5"/>
  <c r="E80" i="5"/>
  <c r="F80" i="5"/>
  <c r="G80" i="5"/>
  <c r="N80" i="5"/>
  <c r="E81" i="5"/>
  <c r="F81" i="5"/>
  <c r="G81" i="5"/>
  <c r="I81" i="5"/>
  <c r="E82" i="5"/>
  <c r="F82" i="5"/>
  <c r="G82" i="5"/>
  <c r="I82" i="5"/>
  <c r="E83" i="5"/>
  <c r="F83" i="5"/>
  <c r="G83" i="5"/>
  <c r="I83" i="5"/>
  <c r="E84" i="5"/>
  <c r="F84" i="5"/>
  <c r="G84" i="5"/>
  <c r="I84" i="5"/>
  <c r="E85" i="5"/>
  <c r="F85" i="5"/>
  <c r="G85" i="5"/>
  <c r="E86" i="5"/>
  <c r="F86" i="5"/>
  <c r="G86" i="5"/>
  <c r="I86" i="5"/>
  <c r="E87" i="5"/>
  <c r="F87" i="5"/>
  <c r="G87" i="5"/>
  <c r="I87" i="5"/>
  <c r="E88" i="5"/>
  <c r="F88" i="5"/>
  <c r="G88" i="5"/>
  <c r="N88" i="5"/>
  <c r="E89" i="5"/>
  <c r="F89" i="5"/>
  <c r="G89" i="5"/>
  <c r="N89" i="5"/>
  <c r="E90" i="5"/>
  <c r="F90" i="5"/>
  <c r="G90" i="5"/>
  <c r="I90" i="5"/>
  <c r="E91" i="5"/>
  <c r="F91" i="5"/>
  <c r="G91" i="5"/>
  <c r="N91" i="5"/>
  <c r="E92" i="5"/>
  <c r="F92" i="5"/>
  <c r="G92" i="5"/>
  <c r="I92" i="5"/>
  <c r="E93" i="5"/>
  <c r="F93" i="5"/>
  <c r="G93" i="5"/>
  <c r="E94" i="5"/>
  <c r="F94" i="5"/>
  <c r="G94" i="5"/>
  <c r="I94" i="5"/>
  <c r="E95" i="5"/>
  <c r="F95" i="5"/>
  <c r="G95" i="5"/>
  <c r="N95" i="5"/>
  <c r="E96" i="5"/>
  <c r="F96" i="5"/>
  <c r="G96" i="5"/>
  <c r="I96" i="5"/>
  <c r="E97" i="5"/>
  <c r="F97" i="5"/>
  <c r="G97" i="5"/>
  <c r="M97" i="5"/>
  <c r="E98" i="5"/>
  <c r="F98" i="5"/>
  <c r="G98" i="5"/>
  <c r="M98" i="5"/>
  <c r="E99" i="5"/>
  <c r="F99" i="5"/>
  <c r="G99" i="5"/>
  <c r="I99" i="5"/>
  <c r="E100" i="5"/>
  <c r="F100" i="5"/>
  <c r="G100" i="5"/>
  <c r="N100" i="5"/>
  <c r="E101" i="5"/>
  <c r="F101" i="5"/>
  <c r="G101" i="5"/>
  <c r="E102" i="5"/>
  <c r="F102" i="5"/>
  <c r="G102" i="5"/>
  <c r="J102" i="5"/>
  <c r="E103" i="5"/>
  <c r="F103" i="5"/>
  <c r="G103" i="5"/>
  <c r="J103" i="5"/>
  <c r="E104" i="5"/>
  <c r="F104" i="5"/>
  <c r="G104" i="5"/>
  <c r="J104" i="5"/>
  <c r="E105" i="5"/>
  <c r="F105" i="5"/>
  <c r="G105" i="5"/>
  <c r="J105" i="5"/>
  <c r="E106" i="5"/>
  <c r="F106" i="5"/>
  <c r="G106" i="5"/>
  <c r="J106" i="5"/>
  <c r="E107" i="5"/>
  <c r="F107" i="5"/>
  <c r="G107" i="5"/>
  <c r="N107" i="5"/>
  <c r="E108" i="5"/>
  <c r="F108" i="5"/>
  <c r="G108" i="5"/>
  <c r="M108" i="5"/>
  <c r="E109" i="5"/>
  <c r="F109" i="5"/>
  <c r="G109" i="5"/>
  <c r="E110" i="5"/>
  <c r="F110" i="5"/>
  <c r="G110" i="5"/>
  <c r="N110" i="5"/>
  <c r="E111" i="5"/>
  <c r="F111" i="5"/>
  <c r="G111" i="5"/>
  <c r="N111" i="5"/>
  <c r="E112" i="5"/>
  <c r="F112" i="5"/>
  <c r="G112" i="5"/>
  <c r="N112" i="5"/>
  <c r="E113" i="5"/>
  <c r="F113" i="5"/>
  <c r="G113" i="5"/>
  <c r="E114" i="5"/>
  <c r="F114" i="5"/>
  <c r="G114" i="5"/>
  <c r="N114" i="5"/>
  <c r="E115" i="5"/>
  <c r="F115" i="5"/>
  <c r="G115" i="5"/>
  <c r="M115" i="5"/>
  <c r="E116" i="5"/>
  <c r="F116" i="5"/>
  <c r="G116" i="5"/>
  <c r="M116" i="5"/>
  <c r="E117" i="5"/>
  <c r="F117" i="5"/>
  <c r="G117" i="5"/>
  <c r="E118" i="5"/>
  <c r="F118" i="5"/>
  <c r="G118" i="5"/>
  <c r="N118" i="5"/>
  <c r="E119" i="5"/>
  <c r="F119" i="5"/>
  <c r="G119" i="5"/>
  <c r="N119" i="5"/>
  <c r="E120" i="5"/>
  <c r="F120" i="5"/>
  <c r="G120" i="5"/>
  <c r="K120" i="5"/>
  <c r="E121" i="5"/>
  <c r="F121" i="5"/>
  <c r="G121" i="5"/>
  <c r="E122" i="5"/>
  <c r="F122" i="5"/>
  <c r="G122" i="5"/>
  <c r="M122" i="5"/>
  <c r="E123" i="5"/>
  <c r="F123" i="5"/>
  <c r="G123" i="5"/>
  <c r="L123" i="5"/>
  <c r="E124" i="5"/>
  <c r="F124" i="5"/>
  <c r="G124" i="5"/>
  <c r="M124" i="5"/>
  <c r="E125" i="5"/>
  <c r="F125" i="5"/>
  <c r="G125" i="5"/>
  <c r="E126" i="5"/>
  <c r="F126" i="5"/>
  <c r="G126" i="5"/>
  <c r="M126" i="5"/>
  <c r="E127" i="5"/>
  <c r="F127" i="5"/>
  <c r="G127" i="5"/>
  <c r="M127" i="5"/>
  <c r="E128" i="5"/>
  <c r="F128" i="5"/>
  <c r="G128" i="5"/>
  <c r="N128" i="5"/>
  <c r="E129" i="5"/>
  <c r="F129" i="5"/>
  <c r="G129" i="5"/>
  <c r="E130" i="5"/>
  <c r="F130" i="5"/>
  <c r="G130" i="5"/>
  <c r="M130" i="5"/>
  <c r="E131" i="5"/>
  <c r="F131" i="5"/>
  <c r="G131" i="5"/>
  <c r="M131" i="5"/>
  <c r="E132" i="5"/>
  <c r="F132" i="5"/>
  <c r="G132" i="5"/>
  <c r="M132" i="5"/>
  <c r="E133" i="5"/>
  <c r="F133" i="5"/>
  <c r="G133" i="5"/>
  <c r="E134" i="5"/>
  <c r="F134" i="5"/>
  <c r="G134" i="5"/>
  <c r="M134" i="5"/>
  <c r="E135" i="5"/>
  <c r="F135" i="5"/>
  <c r="G135" i="5"/>
  <c r="K135" i="5"/>
  <c r="E136" i="5"/>
  <c r="F136" i="5"/>
  <c r="G136" i="5"/>
  <c r="M136" i="5"/>
  <c r="E137" i="5"/>
  <c r="F137" i="5"/>
  <c r="G137" i="5"/>
  <c r="E138" i="5"/>
  <c r="F138" i="5"/>
  <c r="G138" i="5"/>
  <c r="M138" i="5"/>
  <c r="E139" i="5"/>
  <c r="F139" i="5"/>
  <c r="G139" i="5"/>
  <c r="N139" i="5"/>
  <c r="E140" i="5"/>
  <c r="F140" i="5"/>
  <c r="G140" i="5"/>
  <c r="N140" i="5"/>
  <c r="E141" i="5"/>
  <c r="F141" i="5"/>
  <c r="G141" i="5"/>
  <c r="E142" i="5"/>
  <c r="F142" i="5"/>
  <c r="G142" i="5"/>
  <c r="N142" i="5"/>
  <c r="E143" i="5"/>
  <c r="F143" i="5"/>
  <c r="G143" i="5"/>
  <c r="N143" i="5"/>
  <c r="E144" i="5"/>
  <c r="F144" i="5"/>
  <c r="G144" i="5"/>
  <c r="N144" i="5"/>
  <c r="E145" i="5"/>
  <c r="F145" i="5"/>
  <c r="G145" i="5"/>
  <c r="E146" i="5"/>
  <c r="F146" i="5"/>
  <c r="G146" i="5"/>
  <c r="M146" i="5"/>
  <c r="E14" i="5"/>
  <c r="E15" i="5" s="1"/>
  <c r="C17" i="5"/>
  <c r="Q21" i="5"/>
  <c r="Q22" i="5"/>
  <c r="G23" i="5"/>
  <c r="N23" i="5"/>
  <c r="Q23" i="5"/>
  <c r="G24" i="5"/>
  <c r="N24" i="5"/>
  <c r="Q24" i="5"/>
  <c r="Q25" i="5"/>
  <c r="Q26" i="5"/>
  <c r="G27" i="5"/>
  <c r="N27" i="5"/>
  <c r="Q27" i="5"/>
  <c r="G28" i="5"/>
  <c r="N28" i="5"/>
  <c r="Q28" i="5"/>
  <c r="Q29" i="5"/>
  <c r="Q30" i="5"/>
  <c r="G31" i="5"/>
  <c r="N31" i="5"/>
  <c r="Q31" i="5"/>
  <c r="G32" i="5"/>
  <c r="N32" i="5"/>
  <c r="Q32" i="5"/>
  <c r="Q33" i="5"/>
  <c r="Q34" i="5"/>
  <c r="G35" i="5"/>
  <c r="N35" i="5"/>
  <c r="Q35" i="5"/>
  <c r="G36" i="5"/>
  <c r="N36" i="5"/>
  <c r="Q36" i="5"/>
  <c r="Q37" i="5"/>
  <c r="Q38" i="5"/>
  <c r="G39" i="5"/>
  <c r="N39" i="5"/>
  <c r="Q39" i="5"/>
  <c r="G40" i="5"/>
  <c r="N40" i="5"/>
  <c r="Q40" i="5"/>
  <c r="Q41" i="5"/>
  <c r="Q42" i="5"/>
  <c r="G43" i="5"/>
  <c r="N43" i="5"/>
  <c r="Q43" i="5"/>
  <c r="Q44" i="5"/>
  <c r="Q45" i="5"/>
  <c r="G46" i="5"/>
  <c r="N46" i="5"/>
  <c r="Q46" i="5"/>
  <c r="G47" i="5"/>
  <c r="N47" i="5"/>
  <c r="Q47" i="5"/>
  <c r="Q48" i="5"/>
  <c r="Q49" i="5"/>
  <c r="G50" i="5"/>
  <c r="N50" i="5"/>
  <c r="Q50" i="5"/>
  <c r="G51" i="5"/>
  <c r="N51" i="5"/>
  <c r="Q51" i="5"/>
  <c r="Q52" i="5"/>
  <c r="G53" i="5"/>
  <c r="N53" i="5"/>
  <c r="Q53" i="5"/>
  <c r="Q54" i="5"/>
  <c r="G55" i="5"/>
  <c r="N55" i="5"/>
  <c r="Q55" i="5"/>
  <c r="Q56" i="5"/>
  <c r="G57" i="5"/>
  <c r="N57" i="5"/>
  <c r="Q57" i="5"/>
  <c r="Q58" i="5"/>
  <c r="Q59" i="5"/>
  <c r="Q60" i="5"/>
  <c r="G61" i="5"/>
  <c r="N61" i="5"/>
  <c r="Q61" i="5"/>
  <c r="G62" i="5"/>
  <c r="N62" i="5"/>
  <c r="Q62" i="5"/>
  <c r="G63" i="5"/>
  <c r="N63" i="5"/>
  <c r="Q63" i="5"/>
  <c r="Q64" i="5"/>
  <c r="G65" i="5"/>
  <c r="N65" i="5"/>
  <c r="Q65" i="5"/>
  <c r="G66" i="5"/>
  <c r="N66" i="5"/>
  <c r="Q66" i="5"/>
  <c r="Q67" i="5"/>
  <c r="Q68" i="5"/>
  <c r="I69" i="5"/>
  <c r="Q69" i="5"/>
  <c r="Q70" i="5"/>
  <c r="Q71" i="5"/>
  <c r="Q72" i="5"/>
  <c r="Q73" i="5"/>
  <c r="Q74" i="5"/>
  <c r="Q75" i="5"/>
  <c r="Q76" i="5"/>
  <c r="I77" i="5"/>
  <c r="Q77" i="5"/>
  <c r="Q78" i="5"/>
  <c r="Q79" i="5"/>
  <c r="Q80" i="5"/>
  <c r="Q81" i="5"/>
  <c r="Q82" i="5"/>
  <c r="Q83" i="5"/>
  <c r="Q84" i="5"/>
  <c r="I85" i="5"/>
  <c r="Q85" i="5"/>
  <c r="Q86" i="5"/>
  <c r="Q87" i="5"/>
  <c r="Q88" i="5"/>
  <c r="Q89" i="5"/>
  <c r="Q90" i="5"/>
  <c r="Q91" i="5"/>
  <c r="Q92" i="5"/>
  <c r="I93" i="5"/>
  <c r="Q93" i="5"/>
  <c r="Q94" i="5"/>
  <c r="Q95" i="5"/>
  <c r="Q96" i="5"/>
  <c r="Q97" i="5"/>
  <c r="Q98" i="5"/>
  <c r="Q99" i="5"/>
  <c r="Q100" i="5"/>
  <c r="M101" i="5"/>
  <c r="Q101" i="5"/>
  <c r="Q102" i="5"/>
  <c r="Q103" i="5"/>
  <c r="Q104" i="5"/>
  <c r="Q105" i="5"/>
  <c r="Q106" i="5"/>
  <c r="Q107" i="5"/>
  <c r="Q108" i="5"/>
  <c r="M109" i="5"/>
  <c r="Q109" i="5"/>
  <c r="Q110" i="5"/>
  <c r="Q111" i="5"/>
  <c r="Q112" i="5"/>
  <c r="N113" i="5"/>
  <c r="Q113" i="5"/>
  <c r="Q114" i="5"/>
  <c r="Q115" i="5"/>
  <c r="Q116" i="5"/>
  <c r="N117" i="5"/>
  <c r="Q117" i="5"/>
  <c r="Q118" i="5"/>
  <c r="Q119" i="5"/>
  <c r="Q120" i="5"/>
  <c r="M121" i="5"/>
  <c r="Q121" i="5"/>
  <c r="Q122" i="5"/>
  <c r="Q123" i="5"/>
  <c r="Q124" i="5"/>
  <c r="N125" i="5"/>
  <c r="Q125" i="5"/>
  <c r="Q126" i="5"/>
  <c r="Q127" i="5"/>
  <c r="Q128" i="5"/>
  <c r="N129" i="5"/>
  <c r="Q129" i="5"/>
  <c r="Q130" i="5"/>
  <c r="Q131" i="5"/>
  <c r="Q132" i="5"/>
  <c r="M133" i="5"/>
  <c r="Q133" i="5"/>
  <c r="Q134" i="5"/>
  <c r="Q135" i="5"/>
  <c r="Q136" i="5"/>
  <c r="M137" i="5"/>
  <c r="Q137" i="5"/>
  <c r="Q138" i="5"/>
  <c r="Q139" i="5"/>
  <c r="Q140" i="5"/>
  <c r="N141" i="5"/>
  <c r="Q141" i="5"/>
  <c r="Q142" i="5"/>
  <c r="Q143" i="5"/>
  <c r="Q144" i="5"/>
  <c r="M145" i="5"/>
  <c r="Q145" i="5"/>
  <c r="Q146" i="5"/>
  <c r="G11" i="1"/>
  <c r="F1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71" i="1"/>
  <c r="Q79" i="1"/>
  <c r="Q80" i="1"/>
  <c r="Q88" i="1"/>
  <c r="Q89" i="1"/>
  <c r="Q91" i="1"/>
  <c r="Q95" i="1"/>
  <c r="Q100" i="1"/>
  <c r="Q107" i="1"/>
  <c r="Q112" i="1"/>
  <c r="Q117" i="1"/>
  <c r="Q118" i="1"/>
  <c r="Q119" i="1"/>
  <c r="Q126" i="1"/>
  <c r="Q127" i="1"/>
  <c r="Q129" i="1"/>
  <c r="Q132" i="1"/>
  <c r="Q139" i="1"/>
  <c r="Q140" i="1"/>
  <c r="Q141" i="1"/>
  <c r="Q142" i="1"/>
  <c r="Q143" i="1"/>
  <c r="Q144" i="1"/>
  <c r="Q134" i="1"/>
  <c r="Q136" i="1"/>
  <c r="Q137" i="1"/>
  <c r="Q146" i="1"/>
  <c r="Q125" i="1"/>
  <c r="E14" i="1"/>
  <c r="E15" i="1" s="1"/>
  <c r="F44" i="1"/>
  <c r="C17" i="1"/>
  <c r="Q21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2" i="1"/>
  <c r="Q73" i="1"/>
  <c r="Q74" i="1"/>
  <c r="Q75" i="1"/>
  <c r="Q76" i="1"/>
  <c r="Q77" i="1"/>
  <c r="Q78" i="1"/>
  <c r="Q81" i="1"/>
  <c r="Q82" i="1"/>
  <c r="Q83" i="1"/>
  <c r="Q84" i="1"/>
  <c r="Q85" i="1"/>
  <c r="Q86" i="1"/>
  <c r="Q87" i="1"/>
  <c r="Q90" i="1"/>
  <c r="Q92" i="1"/>
  <c r="Q93" i="1"/>
  <c r="Q94" i="1"/>
  <c r="Q96" i="1"/>
  <c r="Q97" i="1"/>
  <c r="Q98" i="1"/>
  <c r="Q99" i="1"/>
  <c r="Q101" i="1"/>
  <c r="Q102" i="1"/>
  <c r="Q103" i="1"/>
  <c r="Q104" i="1"/>
  <c r="Q105" i="1"/>
  <c r="Q106" i="1"/>
  <c r="Q108" i="1"/>
  <c r="Q109" i="1"/>
  <c r="Q110" i="1"/>
  <c r="Q111" i="1"/>
  <c r="Q113" i="1"/>
  <c r="Q114" i="1"/>
  <c r="Q115" i="1"/>
  <c r="Q116" i="1"/>
  <c r="Q120" i="1"/>
  <c r="Q121" i="1"/>
  <c r="Q122" i="1"/>
  <c r="Q123" i="1"/>
  <c r="Q124" i="1"/>
  <c r="Q128" i="1"/>
  <c r="Q130" i="1"/>
  <c r="Q131" i="1"/>
  <c r="Q133" i="1"/>
  <c r="Q135" i="1"/>
  <c r="Q138" i="1"/>
  <c r="Q145" i="1"/>
  <c r="E58" i="5"/>
  <c r="F58" i="5"/>
  <c r="G58" i="5"/>
  <c r="N58" i="5"/>
  <c r="E54" i="5"/>
  <c r="F54" i="5"/>
  <c r="G54" i="5"/>
  <c r="N54" i="5"/>
  <c r="E45" i="1"/>
  <c r="E65" i="1"/>
  <c r="E63" i="1"/>
  <c r="E61" i="1"/>
  <c r="E59" i="1"/>
  <c r="E57" i="1"/>
  <c r="E55" i="1"/>
  <c r="E53" i="1"/>
  <c r="E51" i="1"/>
  <c r="E49" i="1"/>
  <c r="E47" i="1"/>
  <c r="E67" i="1"/>
  <c r="E96" i="1"/>
  <c r="F96" i="1"/>
  <c r="E93" i="1"/>
  <c r="E90" i="1"/>
  <c r="E86" i="1"/>
  <c r="E84" i="1"/>
  <c r="E82" i="1"/>
  <c r="E78" i="1"/>
  <c r="E76" i="1"/>
  <c r="E74" i="1"/>
  <c r="E99" i="1"/>
  <c r="E113" i="1"/>
  <c r="F113" i="1"/>
  <c r="E127" i="1"/>
  <c r="E73" i="1"/>
  <c r="E97" i="1"/>
  <c r="E131" i="1"/>
  <c r="F131" i="1"/>
  <c r="E135" i="1"/>
  <c r="Y97" i="9"/>
  <c r="K97" i="9"/>
  <c r="Y90" i="9"/>
  <c r="I90" i="9"/>
  <c r="Y39" i="9"/>
  <c r="H39" i="9"/>
  <c r="P12" i="10"/>
  <c r="P13" i="10"/>
  <c r="E91" i="1"/>
  <c r="E106" i="1"/>
  <c r="F106" i="1"/>
  <c r="E141" i="1"/>
  <c r="F141" i="1"/>
  <c r="E118" i="1"/>
  <c r="F118" i="1"/>
  <c r="E69" i="1"/>
  <c r="E125" i="1"/>
  <c r="E128" i="1"/>
  <c r="F128" i="1"/>
  <c r="Y132" i="9"/>
  <c r="E80" i="1"/>
  <c r="E103" i="1"/>
  <c r="F103" i="1"/>
  <c r="G103" i="1"/>
  <c r="K103" i="1"/>
  <c r="E132" i="1"/>
  <c r="E111" i="1"/>
  <c r="E109" i="1"/>
  <c r="E137" i="1"/>
  <c r="E144" i="1"/>
  <c r="Y103" i="9"/>
  <c r="K103" i="9"/>
  <c r="E21" i="1"/>
  <c r="E42" i="1"/>
  <c r="E40" i="1"/>
  <c r="E38" i="1"/>
  <c r="E36" i="1"/>
  <c r="E34" i="1"/>
  <c r="E32" i="1"/>
  <c r="E30" i="1"/>
  <c r="E28" i="1"/>
  <c r="E26" i="1"/>
  <c r="E24" i="1"/>
  <c r="E22" i="1"/>
  <c r="E100" i="1"/>
  <c r="G79" i="1"/>
  <c r="I79" i="1"/>
  <c r="E114" i="1"/>
  <c r="G102" i="1"/>
  <c r="K102" i="1"/>
  <c r="E143" i="1"/>
  <c r="F143" i="1"/>
  <c r="G143" i="1"/>
  <c r="K143" i="1"/>
  <c r="G129" i="1"/>
  <c r="K129" i="1"/>
  <c r="E126" i="1"/>
  <c r="G107" i="1"/>
  <c r="K107" i="1"/>
  <c r="E72" i="1"/>
  <c r="G98" i="1"/>
  <c r="K98" i="1"/>
  <c r="E124" i="1"/>
  <c r="G130" i="1"/>
  <c r="K130" i="1"/>
  <c r="E146" i="1"/>
  <c r="G138" i="1"/>
  <c r="K138" i="1"/>
  <c r="E115" i="1"/>
  <c r="Y65" i="9"/>
  <c r="I65" i="9"/>
  <c r="E60" i="5"/>
  <c r="F60" i="5"/>
  <c r="G60" i="5"/>
  <c r="N60" i="5"/>
  <c r="E66" i="1"/>
  <c r="E64" i="1"/>
  <c r="E62" i="1"/>
  <c r="E60" i="1"/>
  <c r="E58" i="1"/>
  <c r="E56" i="1"/>
  <c r="E54" i="1"/>
  <c r="E52" i="1"/>
  <c r="E50" i="1"/>
  <c r="E48" i="1"/>
  <c r="E46" i="1"/>
  <c r="E71" i="1"/>
  <c r="E94" i="1"/>
  <c r="E92" i="1"/>
  <c r="E87" i="1"/>
  <c r="E85" i="1"/>
  <c r="E83" i="1"/>
  <c r="E81" i="1"/>
  <c r="E77" i="1"/>
  <c r="E75" i="1"/>
  <c r="E89" i="1"/>
  <c r="E105" i="1"/>
  <c r="F105" i="1"/>
  <c r="G105" i="1"/>
  <c r="K105" i="1"/>
  <c r="E140" i="1"/>
  <c r="F140" i="1"/>
  <c r="G140" i="1"/>
  <c r="K140" i="1"/>
  <c r="E117" i="1"/>
  <c r="E68" i="1"/>
  <c r="E136" i="1"/>
  <c r="E122" i="1"/>
  <c r="Y143" i="9"/>
  <c r="K143" i="9"/>
  <c r="Y116" i="9"/>
  <c r="K116" i="9"/>
  <c r="E121" i="1"/>
  <c r="E133" i="1"/>
  <c r="E120" i="1"/>
  <c r="E123" i="1"/>
  <c r="Y71" i="9"/>
  <c r="R71" i="9"/>
  <c r="T71" i="9" s="1"/>
  <c r="G96" i="1"/>
  <c r="I96" i="1"/>
  <c r="E95" i="1"/>
  <c r="E110" i="1"/>
  <c r="G113" i="1"/>
  <c r="K113" i="1"/>
  <c r="E142" i="1"/>
  <c r="F142" i="1"/>
  <c r="G142" i="1"/>
  <c r="K142" i="1"/>
  <c r="E119" i="1"/>
  <c r="F119" i="1"/>
  <c r="G119" i="1"/>
  <c r="K119" i="1"/>
  <c r="E70" i="1"/>
  <c r="E101" i="1"/>
  <c r="G131" i="1"/>
  <c r="K131" i="1"/>
  <c r="E134" i="1"/>
  <c r="Y84" i="9"/>
  <c r="E43" i="1"/>
  <c r="F43" i="1"/>
  <c r="G43" i="1"/>
  <c r="H43" i="1"/>
  <c r="E41" i="1"/>
  <c r="E39" i="1"/>
  <c r="E37" i="1"/>
  <c r="E35" i="1"/>
  <c r="E33" i="1"/>
  <c r="E31" i="1"/>
  <c r="E29" i="1"/>
  <c r="E27" i="1"/>
  <c r="E25" i="1"/>
  <c r="E23" i="1"/>
  <c r="E88" i="1"/>
  <c r="G106" i="1"/>
  <c r="K106" i="1"/>
  <c r="E104" i="1"/>
  <c r="F104" i="1"/>
  <c r="G104" i="1"/>
  <c r="K104" i="1"/>
  <c r="G141" i="1"/>
  <c r="K141" i="1"/>
  <c r="E139" i="1"/>
  <c r="F139" i="1"/>
  <c r="G139" i="1"/>
  <c r="K139" i="1"/>
  <c r="G118" i="1"/>
  <c r="K118" i="1"/>
  <c r="E112" i="1"/>
  <c r="E108" i="1"/>
  <c r="E116" i="1"/>
  <c r="G128" i="1"/>
  <c r="K128" i="1"/>
  <c r="E145" i="1"/>
  <c r="Y127" i="9"/>
  <c r="K127" i="9"/>
  <c r="I78" i="9"/>
  <c r="V43" i="9"/>
  <c r="X43" i="9" s="1"/>
  <c r="K133" i="9"/>
  <c r="I87" i="9"/>
  <c r="I49" i="9"/>
  <c r="Y135" i="9"/>
  <c r="Y119" i="9"/>
  <c r="Y23" i="9"/>
  <c r="D13" i="10"/>
  <c r="D12" i="10"/>
  <c r="K140" i="9"/>
  <c r="K117" i="9"/>
  <c r="K104" i="9"/>
  <c r="O12" i="10"/>
  <c r="O13" i="10"/>
  <c r="E13" i="10"/>
  <c r="L12" i="10"/>
  <c r="L13" i="10"/>
  <c r="N12" i="10"/>
  <c r="G13" i="10"/>
  <c r="G12" i="10"/>
  <c r="I13" i="10"/>
  <c r="I12" i="10"/>
  <c r="H13" i="10"/>
  <c r="H12" i="10"/>
  <c r="K142" i="10"/>
  <c r="K134" i="10"/>
  <c r="K126" i="10"/>
  <c r="K118" i="10"/>
  <c r="K110" i="10"/>
  <c r="K102" i="10"/>
  <c r="K94" i="10"/>
  <c r="K86" i="10"/>
  <c r="K78" i="10"/>
  <c r="K70" i="10"/>
  <c r="G138" i="10"/>
  <c r="G130" i="10"/>
  <c r="G122" i="10"/>
  <c r="G114" i="10"/>
  <c r="G106" i="10"/>
  <c r="G98" i="10"/>
  <c r="G90" i="10"/>
  <c r="G82" i="10"/>
  <c r="G74" i="10"/>
  <c r="G66" i="10"/>
  <c r="F60" i="10"/>
  <c r="N12" i="11"/>
  <c r="N13" i="11"/>
  <c r="K140" i="10"/>
  <c r="K132" i="10"/>
  <c r="K124" i="10"/>
  <c r="K116" i="10"/>
  <c r="K108" i="10"/>
  <c r="K100" i="10"/>
  <c r="K92" i="10"/>
  <c r="K84" i="10"/>
  <c r="K76" i="10"/>
  <c r="K68" i="10"/>
  <c r="K60" i="10"/>
  <c r="K52" i="10"/>
  <c r="K44" i="10"/>
  <c r="K36" i="10"/>
  <c r="K28" i="10"/>
  <c r="J12" i="10"/>
  <c r="G144" i="10"/>
  <c r="G136" i="10"/>
  <c r="G128" i="10"/>
  <c r="G120" i="10"/>
  <c r="G112" i="10"/>
  <c r="G104" i="10"/>
  <c r="G96" i="10"/>
  <c r="G88" i="10"/>
  <c r="G80" i="10"/>
  <c r="G72" i="10"/>
  <c r="G64" i="10"/>
  <c r="G56" i="10"/>
  <c r="G48" i="10"/>
  <c r="G40" i="10"/>
  <c r="G32" i="10"/>
  <c r="G24" i="10"/>
  <c r="AD18" i="9"/>
  <c r="AD6" i="9"/>
  <c r="W105" i="9"/>
  <c r="Y105" i="9"/>
  <c r="W137" i="9"/>
  <c r="Y137" i="9"/>
  <c r="AD30" i="9"/>
  <c r="AD17" i="9"/>
  <c r="AD3" i="9"/>
  <c r="AD11" i="9"/>
  <c r="AD19" i="9"/>
  <c r="AD27" i="9"/>
  <c r="AD4" i="9"/>
  <c r="AD12" i="9"/>
  <c r="AD20" i="9"/>
  <c r="AD28" i="9"/>
  <c r="AD7" i="9"/>
  <c r="AD15" i="9"/>
  <c r="AD23" i="9"/>
  <c r="AD2" i="9"/>
  <c r="F12" i="10"/>
  <c r="W51" i="9"/>
  <c r="Y51" i="9"/>
  <c r="W54" i="9"/>
  <c r="W67" i="9"/>
  <c r="W81" i="9"/>
  <c r="W113" i="9"/>
  <c r="Y113" i="9"/>
  <c r="AD26" i="9"/>
  <c r="AD14" i="9"/>
  <c r="M13" i="11"/>
  <c r="W42" i="9"/>
  <c r="Y42" i="9"/>
  <c r="W48" i="9"/>
  <c r="W82" i="9"/>
  <c r="Y82" i="9"/>
  <c r="W85" i="9"/>
  <c r="Y85" i="9"/>
  <c r="W92" i="9"/>
  <c r="Y92" i="9"/>
  <c r="W110" i="9"/>
  <c r="W114" i="9"/>
  <c r="Y114" i="9"/>
  <c r="W117" i="9"/>
  <c r="Y117" i="9"/>
  <c r="W124" i="9"/>
  <c r="Y124" i="9"/>
  <c r="W142" i="9"/>
  <c r="Y142" i="9"/>
  <c r="AD25" i="9"/>
  <c r="AD13" i="9"/>
  <c r="W89" i="9"/>
  <c r="W121" i="9"/>
  <c r="Y121" i="9"/>
  <c r="AD24" i="9"/>
  <c r="AD10" i="9"/>
  <c r="AD22" i="9"/>
  <c r="AD9" i="9"/>
  <c r="AF14" i="9"/>
  <c r="J13" i="11"/>
  <c r="J12" i="11"/>
  <c r="I12" i="11"/>
  <c r="E13" i="11"/>
  <c r="E12" i="11"/>
  <c r="G12" i="11"/>
  <c r="G13" i="11"/>
  <c r="Y146" i="9"/>
  <c r="O12" i="11"/>
  <c r="W146" i="9"/>
  <c r="G145" i="9"/>
  <c r="W145" i="9"/>
  <c r="F12" i="11"/>
  <c r="G44" i="11"/>
  <c r="G36" i="11"/>
  <c r="G28" i="11"/>
  <c r="F108" i="1"/>
  <c r="G108" i="1"/>
  <c r="K108" i="1"/>
  <c r="E91" i="6"/>
  <c r="F88" i="1"/>
  <c r="G88" i="1"/>
  <c r="I88" i="1"/>
  <c r="E77" i="6"/>
  <c r="F35" i="1"/>
  <c r="G35" i="1"/>
  <c r="H35" i="1"/>
  <c r="E25" i="6"/>
  <c r="F77" i="1"/>
  <c r="G77" i="1"/>
  <c r="I77" i="1"/>
  <c r="E66" i="6"/>
  <c r="F46" i="1"/>
  <c r="G46" i="1"/>
  <c r="I46" i="1"/>
  <c r="E35" i="6"/>
  <c r="F62" i="1"/>
  <c r="G62" i="1"/>
  <c r="I62" i="1"/>
  <c r="E51" i="6"/>
  <c r="E24" i="6"/>
  <c r="F34" i="1"/>
  <c r="G34" i="1"/>
  <c r="H34" i="1"/>
  <c r="F93" i="1"/>
  <c r="G93" i="1"/>
  <c r="I93" i="1"/>
  <c r="E82" i="6"/>
  <c r="F57" i="1"/>
  <c r="G57" i="1"/>
  <c r="I57" i="1"/>
  <c r="E46" i="6"/>
  <c r="F37" i="1"/>
  <c r="G37" i="1"/>
  <c r="H37" i="1"/>
  <c r="E27" i="6"/>
  <c r="F134" i="1"/>
  <c r="G134" i="1"/>
  <c r="K134" i="1"/>
  <c r="E112" i="6"/>
  <c r="F122" i="1"/>
  <c r="G122" i="1"/>
  <c r="K122" i="1"/>
  <c r="E102" i="6"/>
  <c r="F81" i="1"/>
  <c r="G81" i="1"/>
  <c r="I81" i="1"/>
  <c r="E70" i="6"/>
  <c r="E37" i="6"/>
  <c r="F48" i="1"/>
  <c r="G48" i="1"/>
  <c r="I48" i="1"/>
  <c r="E53" i="6"/>
  <c r="F64" i="1"/>
  <c r="G64" i="1"/>
  <c r="I64" i="1"/>
  <c r="F72" i="1"/>
  <c r="G72" i="1"/>
  <c r="I72" i="1"/>
  <c r="E61" i="6"/>
  <c r="E88" i="6"/>
  <c r="F100" i="1"/>
  <c r="G100" i="1"/>
  <c r="I100" i="1"/>
  <c r="E26" i="6"/>
  <c r="F36" i="1"/>
  <c r="G36" i="1"/>
  <c r="H36" i="1"/>
  <c r="E117" i="6"/>
  <c r="F144" i="1"/>
  <c r="G144" i="1"/>
  <c r="K144" i="1"/>
  <c r="E110" i="6"/>
  <c r="F132" i="1"/>
  <c r="G132" i="1"/>
  <c r="K132" i="1"/>
  <c r="F73" i="1"/>
  <c r="G73" i="1"/>
  <c r="I73" i="1"/>
  <c r="E62" i="6"/>
  <c r="F74" i="1"/>
  <c r="G74" i="1"/>
  <c r="I74" i="1"/>
  <c r="E63" i="6"/>
  <c r="F59" i="1"/>
  <c r="G59" i="1"/>
  <c r="I59" i="1"/>
  <c r="E48" i="6"/>
  <c r="Y110" i="9"/>
  <c r="Y48" i="9"/>
  <c r="F112" i="1"/>
  <c r="G112" i="1"/>
  <c r="K112" i="1"/>
  <c r="E95" i="6"/>
  <c r="F23" i="1"/>
  <c r="G23" i="1"/>
  <c r="H23" i="1"/>
  <c r="E13" i="6"/>
  <c r="F39" i="1"/>
  <c r="G39" i="1"/>
  <c r="H39" i="1"/>
  <c r="E29" i="6"/>
  <c r="E72" i="6"/>
  <c r="F83" i="1"/>
  <c r="G83" i="1"/>
  <c r="I83" i="1"/>
  <c r="E39" i="6"/>
  <c r="F50" i="1"/>
  <c r="G50" i="1"/>
  <c r="I50" i="1"/>
  <c r="E55" i="6"/>
  <c r="F66" i="1"/>
  <c r="G66" i="1"/>
  <c r="I66" i="1"/>
  <c r="F22" i="1"/>
  <c r="G22" i="1"/>
  <c r="H22" i="1"/>
  <c r="E12" i="6"/>
  <c r="F38" i="1"/>
  <c r="G38" i="1"/>
  <c r="H38" i="1"/>
  <c r="E28" i="6"/>
  <c r="F76" i="1"/>
  <c r="G76" i="1"/>
  <c r="I76" i="1"/>
  <c r="E65" i="6"/>
  <c r="F67" i="1"/>
  <c r="G67" i="1"/>
  <c r="E56" i="6"/>
  <c r="F61" i="1"/>
  <c r="G61" i="1"/>
  <c r="I61" i="1"/>
  <c r="E50" i="6"/>
  <c r="Y145" i="9"/>
  <c r="K145" i="9"/>
  <c r="Y54" i="9"/>
  <c r="F25" i="1"/>
  <c r="G25" i="1"/>
  <c r="H25" i="1"/>
  <c r="E15" i="6"/>
  <c r="F41" i="1"/>
  <c r="G41" i="1"/>
  <c r="H41" i="1"/>
  <c r="E31" i="6"/>
  <c r="F101" i="1"/>
  <c r="G101" i="1"/>
  <c r="K101" i="1"/>
  <c r="E89" i="6"/>
  <c r="E93" i="6"/>
  <c r="F110" i="1"/>
  <c r="G110" i="1"/>
  <c r="K110" i="1"/>
  <c r="F123" i="1"/>
  <c r="G123" i="1"/>
  <c r="K123" i="1"/>
  <c r="E103" i="6"/>
  <c r="F136" i="1"/>
  <c r="G136" i="1"/>
  <c r="K136" i="1"/>
  <c r="E114" i="6"/>
  <c r="E74" i="6"/>
  <c r="F85" i="1"/>
  <c r="G85" i="1"/>
  <c r="I85" i="1"/>
  <c r="F52" i="1"/>
  <c r="G52" i="1"/>
  <c r="I52" i="1"/>
  <c r="E41" i="6"/>
  <c r="E97" i="6"/>
  <c r="F115" i="1"/>
  <c r="G115" i="1"/>
  <c r="K115" i="1"/>
  <c r="E106" i="6"/>
  <c r="F126" i="1"/>
  <c r="G126" i="1"/>
  <c r="K126" i="1"/>
  <c r="E14" i="6"/>
  <c r="F24" i="1"/>
  <c r="G24" i="1"/>
  <c r="H24" i="1"/>
  <c r="E30" i="6"/>
  <c r="F40" i="1"/>
  <c r="G40" i="1"/>
  <c r="H40" i="1"/>
  <c r="E115" i="6"/>
  <c r="F137" i="1"/>
  <c r="G137" i="1"/>
  <c r="K137" i="1"/>
  <c r="Y89" i="9"/>
  <c r="F135" i="1"/>
  <c r="G135" i="1"/>
  <c r="K135" i="1"/>
  <c r="E113" i="6"/>
  <c r="F127" i="1"/>
  <c r="G127" i="1"/>
  <c r="K127" i="1"/>
  <c r="E107" i="6"/>
  <c r="F78" i="1"/>
  <c r="G78" i="1"/>
  <c r="I78" i="1"/>
  <c r="E67" i="6"/>
  <c r="F47" i="1"/>
  <c r="G47" i="1"/>
  <c r="I47" i="1"/>
  <c r="E36" i="6"/>
  <c r="F63" i="1"/>
  <c r="G63" i="1"/>
  <c r="I63" i="1"/>
  <c r="E52" i="6"/>
  <c r="Y67" i="9"/>
  <c r="F145" i="1"/>
  <c r="G145" i="1"/>
  <c r="K145" i="1"/>
  <c r="E118" i="6"/>
  <c r="F27" i="1"/>
  <c r="G27" i="1"/>
  <c r="H27" i="1"/>
  <c r="E17" i="6"/>
  <c r="E100" i="6"/>
  <c r="F120" i="1"/>
  <c r="G120" i="1"/>
  <c r="K120" i="1"/>
  <c r="F87" i="1"/>
  <c r="G87" i="1"/>
  <c r="I87" i="1"/>
  <c r="E76" i="6"/>
  <c r="F54" i="1"/>
  <c r="G54" i="1"/>
  <c r="I54" i="1"/>
  <c r="E43" i="6"/>
  <c r="E16" i="6"/>
  <c r="F26" i="1"/>
  <c r="G26" i="1"/>
  <c r="H26" i="1"/>
  <c r="E32" i="6"/>
  <c r="F42" i="1"/>
  <c r="G42" i="1"/>
  <c r="H42" i="1"/>
  <c r="F82" i="1"/>
  <c r="G82" i="1"/>
  <c r="I82" i="1"/>
  <c r="E71" i="6"/>
  <c r="F49" i="1"/>
  <c r="G49" i="1"/>
  <c r="I49" i="1"/>
  <c r="E38" i="6"/>
  <c r="F65" i="1"/>
  <c r="G65" i="1"/>
  <c r="I65" i="1"/>
  <c r="E54" i="6"/>
  <c r="Y81" i="9"/>
  <c r="F29" i="1"/>
  <c r="G29" i="1"/>
  <c r="H29" i="1"/>
  <c r="E19" i="6"/>
  <c r="F70" i="1"/>
  <c r="G70" i="1"/>
  <c r="I70" i="1"/>
  <c r="E59" i="6"/>
  <c r="F95" i="1"/>
  <c r="G95" i="1"/>
  <c r="I95" i="1"/>
  <c r="E84" i="6"/>
  <c r="F133" i="1"/>
  <c r="G133" i="1"/>
  <c r="K133" i="1"/>
  <c r="E111" i="6"/>
  <c r="F68" i="1"/>
  <c r="G68" i="1"/>
  <c r="I68" i="1"/>
  <c r="E57" i="6"/>
  <c r="F89" i="1"/>
  <c r="G89" i="1"/>
  <c r="I89" i="1"/>
  <c r="E78" i="6"/>
  <c r="E81" i="6"/>
  <c r="F92" i="1"/>
  <c r="G92" i="1"/>
  <c r="I92" i="1"/>
  <c r="E45" i="6"/>
  <c r="F56" i="1"/>
  <c r="G56" i="1"/>
  <c r="I56" i="1"/>
  <c r="F146" i="1"/>
  <c r="G146" i="1"/>
  <c r="K146" i="1"/>
  <c r="E119" i="6"/>
  <c r="E18" i="6"/>
  <c r="F28" i="1"/>
  <c r="G28" i="1"/>
  <c r="H28" i="1"/>
  <c r="E11" i="6"/>
  <c r="F21" i="1"/>
  <c r="G21" i="1"/>
  <c r="H21" i="1"/>
  <c r="E92" i="6"/>
  <c r="F109" i="1"/>
  <c r="G109" i="1"/>
  <c r="K109" i="1"/>
  <c r="E69" i="6"/>
  <c r="F80" i="1"/>
  <c r="G80" i="1"/>
  <c r="I80" i="1"/>
  <c r="F125" i="1"/>
  <c r="G125" i="1"/>
  <c r="K125" i="1"/>
  <c r="E105" i="6"/>
  <c r="F84" i="1"/>
  <c r="G84" i="1"/>
  <c r="I84" i="1"/>
  <c r="E73" i="6"/>
  <c r="F51" i="1"/>
  <c r="G51" i="1"/>
  <c r="I51" i="1"/>
  <c r="E40" i="6"/>
  <c r="F45" i="1"/>
  <c r="G45" i="1"/>
  <c r="I45" i="1"/>
  <c r="E34" i="6"/>
  <c r="F116" i="1"/>
  <c r="G116" i="1"/>
  <c r="K116" i="1"/>
  <c r="E98" i="6"/>
  <c r="F31" i="1"/>
  <c r="G31" i="1"/>
  <c r="H31" i="1"/>
  <c r="E21" i="6"/>
  <c r="E101" i="6"/>
  <c r="F121" i="1"/>
  <c r="G121" i="1"/>
  <c r="K121" i="1"/>
  <c r="E83" i="6"/>
  <c r="F94" i="1"/>
  <c r="G94" i="1"/>
  <c r="I94" i="1"/>
  <c r="E47" i="6"/>
  <c r="F58" i="1"/>
  <c r="G58" i="1"/>
  <c r="I58" i="1"/>
  <c r="F30" i="1"/>
  <c r="G30" i="1"/>
  <c r="H30" i="1"/>
  <c r="E20" i="6"/>
  <c r="F86" i="1"/>
  <c r="G86" i="1"/>
  <c r="I86" i="1"/>
  <c r="E75" i="6"/>
  <c r="F53" i="1"/>
  <c r="G53" i="1"/>
  <c r="I53" i="1"/>
  <c r="E42" i="6"/>
  <c r="F33" i="1"/>
  <c r="G33" i="1"/>
  <c r="H33" i="1"/>
  <c r="E23" i="6"/>
  <c r="F117" i="1"/>
  <c r="G117" i="1"/>
  <c r="K117" i="1"/>
  <c r="E99" i="6"/>
  <c r="E64" i="6"/>
  <c r="F75" i="1"/>
  <c r="G75" i="1"/>
  <c r="I75" i="1"/>
  <c r="F71" i="1"/>
  <c r="G71" i="1"/>
  <c r="I71" i="1"/>
  <c r="E60" i="6"/>
  <c r="F60" i="1"/>
  <c r="G60" i="1"/>
  <c r="I60" i="1"/>
  <c r="E49" i="6"/>
  <c r="F124" i="1"/>
  <c r="G124" i="1"/>
  <c r="K124" i="1"/>
  <c r="E104" i="6"/>
  <c r="E96" i="6"/>
  <c r="F114" i="1"/>
  <c r="G114" i="1"/>
  <c r="K114" i="1"/>
  <c r="E22" i="6"/>
  <c r="F32" i="1"/>
  <c r="G32" i="1"/>
  <c r="H32" i="1"/>
  <c r="E94" i="6"/>
  <c r="F111" i="1"/>
  <c r="G111" i="1"/>
  <c r="K111" i="1"/>
  <c r="E58" i="6"/>
  <c r="F69" i="1"/>
  <c r="G69" i="1"/>
  <c r="I69" i="1"/>
  <c r="E80" i="6"/>
  <c r="F91" i="1"/>
  <c r="G91" i="1"/>
  <c r="I91" i="1"/>
  <c r="F97" i="1"/>
  <c r="G97" i="1"/>
  <c r="K97" i="1"/>
  <c r="E85" i="6"/>
  <c r="F99" i="1"/>
  <c r="G99" i="1"/>
  <c r="K99" i="1"/>
  <c r="E87" i="6"/>
  <c r="F90" i="1"/>
  <c r="G90" i="1"/>
  <c r="I90" i="1"/>
  <c r="E79" i="6"/>
  <c r="F55" i="1"/>
  <c r="G55" i="1"/>
  <c r="I55" i="1"/>
  <c r="E44" i="6"/>
  <c r="I67" i="1"/>
  <c r="D18" i="11"/>
  <c r="C11" i="1"/>
  <c r="H18" i="10"/>
  <c r="L18" i="10"/>
  <c r="C11" i="9"/>
  <c r="C12" i="8"/>
  <c r="C12" i="9"/>
  <c r="C12" i="1"/>
  <c r="G18" i="10"/>
  <c r="C11" i="8"/>
  <c r="E18" i="11"/>
  <c r="D18" i="10"/>
  <c r="E18" i="10"/>
  <c r="C11" i="5"/>
  <c r="I18" i="10"/>
  <c r="C12" i="5"/>
  <c r="G47" i="11" l="1"/>
  <c r="H47" i="11"/>
  <c r="AF26" i="9"/>
  <c r="AF6" i="9"/>
  <c r="R60" i="9"/>
  <c r="T60" i="9" s="1"/>
  <c r="R32" i="9"/>
  <c r="T32" i="9" s="1"/>
  <c r="P142" i="9"/>
  <c r="P137" i="9"/>
  <c r="P131" i="9"/>
  <c r="P125" i="9"/>
  <c r="P120" i="9"/>
  <c r="P109" i="9"/>
  <c r="P104" i="9"/>
  <c r="P99" i="9"/>
  <c r="P93" i="9"/>
  <c r="P87" i="9"/>
  <c r="P70" i="9"/>
  <c r="P64" i="9"/>
  <c r="P59" i="9"/>
  <c r="P53" i="9"/>
  <c r="P48" i="9"/>
  <c r="P26" i="9"/>
  <c r="AE28" i="9"/>
  <c r="AE20" i="9"/>
  <c r="AE12" i="9"/>
  <c r="AE4" i="9"/>
  <c r="F40" i="11"/>
  <c r="H40" i="11" s="1"/>
  <c r="AF18" i="9"/>
  <c r="V143" i="9"/>
  <c r="X143" i="9" s="1"/>
  <c r="P136" i="9"/>
  <c r="P119" i="9"/>
  <c r="P114" i="9"/>
  <c r="P103" i="9"/>
  <c r="P98" i="9"/>
  <c r="P86" i="9"/>
  <c r="P81" i="9"/>
  <c r="P76" i="9"/>
  <c r="P58" i="9"/>
  <c r="P42" i="9"/>
  <c r="P36" i="9"/>
  <c r="P31" i="9"/>
  <c r="P25" i="9"/>
  <c r="AE27" i="9"/>
  <c r="AE19" i="9"/>
  <c r="AE11" i="9"/>
  <c r="AE3" i="9"/>
  <c r="AF10" i="9"/>
  <c r="AF13" i="9"/>
  <c r="AF3" i="9"/>
  <c r="R138" i="9"/>
  <c r="T138" i="9" s="1"/>
  <c r="R115" i="9"/>
  <c r="T115" i="9" s="1"/>
  <c r="R65" i="9"/>
  <c r="T65" i="9" s="1"/>
  <c r="P144" i="9"/>
  <c r="P141" i="9"/>
  <c r="P135" i="9"/>
  <c r="P130" i="9"/>
  <c r="P124" i="9"/>
  <c r="P113" i="9"/>
  <c r="P108" i="9"/>
  <c r="P97" i="9"/>
  <c r="P92" i="9"/>
  <c r="P85" i="9"/>
  <c r="P80" i="9"/>
  <c r="P75" i="9"/>
  <c r="P69" i="9"/>
  <c r="P63" i="9"/>
  <c r="P52" i="9"/>
  <c r="P47" i="9"/>
  <c r="P41" i="9"/>
  <c r="P35" i="9"/>
  <c r="P30" i="9"/>
  <c r="P24" i="9"/>
  <c r="AE26" i="9"/>
  <c r="AE18" i="9"/>
  <c r="AE10" i="9"/>
  <c r="AF21" i="9"/>
  <c r="AF16" i="9"/>
  <c r="R126" i="9"/>
  <c r="T126" i="9" s="1"/>
  <c r="R82" i="9"/>
  <c r="T82" i="9" s="1"/>
  <c r="P129" i="9"/>
  <c r="P123" i="9"/>
  <c r="P118" i="9"/>
  <c r="P107" i="9"/>
  <c r="P102" i="9"/>
  <c r="P96" i="9"/>
  <c r="P91" i="9"/>
  <c r="P74" i="9"/>
  <c r="P68" i="9"/>
  <c r="P57" i="9"/>
  <c r="P51" i="9"/>
  <c r="P46" i="9"/>
  <c r="P29" i="9"/>
  <c r="P23" i="9"/>
  <c r="AE25" i="9"/>
  <c r="AE17" i="9"/>
  <c r="AE9" i="9"/>
  <c r="AF17" i="9"/>
  <c r="H22" i="11"/>
  <c r="AF25" i="9"/>
  <c r="AF15" i="9"/>
  <c r="AF5" i="9"/>
  <c r="AF8" i="9"/>
  <c r="P140" i="9"/>
  <c r="P134" i="9"/>
  <c r="P117" i="9"/>
  <c r="P112" i="9"/>
  <c r="P90" i="9"/>
  <c r="P84" i="9"/>
  <c r="P79" i="9"/>
  <c r="P67" i="9"/>
  <c r="P62" i="9"/>
  <c r="P45" i="9"/>
  <c r="P40" i="9"/>
  <c r="P34" i="9"/>
  <c r="AE24" i="9"/>
  <c r="AE16" i="9"/>
  <c r="AE8" i="9"/>
  <c r="AF9" i="9"/>
  <c r="AF2" i="9"/>
  <c r="AF7" i="9"/>
  <c r="AF19" i="9"/>
  <c r="AF20" i="9"/>
  <c r="R77" i="9"/>
  <c r="T77" i="9" s="1"/>
  <c r="R49" i="9"/>
  <c r="T49" i="9" s="1"/>
  <c r="P146" i="9"/>
  <c r="P139" i="9"/>
  <c r="P133" i="9"/>
  <c r="P128" i="9"/>
  <c r="P122" i="9"/>
  <c r="P116" i="9"/>
  <c r="P106" i="9"/>
  <c r="P101" i="9"/>
  <c r="P95" i="9"/>
  <c r="P83" i="9"/>
  <c r="P73" i="9"/>
  <c r="P61" i="9"/>
  <c r="P56" i="9"/>
  <c r="P50" i="9"/>
  <c r="P39" i="9"/>
  <c r="P33" i="9"/>
  <c r="P28" i="9"/>
  <c r="P22" i="9"/>
  <c r="AE2" i="9"/>
  <c r="AE23" i="9"/>
  <c r="AE15" i="9"/>
  <c r="AE7" i="9"/>
  <c r="AF23" i="9"/>
  <c r="AF22" i="9"/>
  <c r="R88" i="9"/>
  <c r="T88" i="9" s="1"/>
  <c r="R121" i="9"/>
  <c r="T121" i="9" s="1"/>
  <c r="P145" i="9"/>
  <c r="P132" i="9"/>
  <c r="P127" i="9"/>
  <c r="P111" i="9"/>
  <c r="P100" i="9"/>
  <c r="P94" i="9"/>
  <c r="P89" i="9"/>
  <c r="P78" i="9"/>
  <c r="P72" i="9"/>
  <c r="P66" i="9"/>
  <c r="P55" i="9"/>
  <c r="P44" i="9"/>
  <c r="P38" i="9"/>
  <c r="P27" i="9"/>
  <c r="P21" i="9"/>
  <c r="AE30" i="9"/>
  <c r="AE22" i="9"/>
  <c r="AE14" i="9"/>
  <c r="AE6" i="9"/>
  <c r="O95" i="9"/>
  <c r="O127" i="9"/>
  <c r="O80" i="9"/>
  <c r="O112" i="9"/>
  <c r="O93" i="9"/>
  <c r="O125" i="9"/>
  <c r="O78" i="9"/>
  <c r="O110" i="9"/>
  <c r="O124" i="9"/>
  <c r="C15" i="9"/>
  <c r="O67" i="9"/>
  <c r="O99" i="9"/>
  <c r="O131" i="9"/>
  <c r="O84" i="9"/>
  <c r="O116" i="9"/>
  <c r="O97" i="9"/>
  <c r="O129" i="9"/>
  <c r="O82" i="9"/>
  <c r="O114" i="9"/>
  <c r="O140" i="9"/>
  <c r="O132" i="9"/>
  <c r="O75" i="9"/>
  <c r="O107" i="9"/>
  <c r="O139" i="9"/>
  <c r="O92" i="9"/>
  <c r="O73" i="9"/>
  <c r="O105" i="9"/>
  <c r="O137" i="9"/>
  <c r="O90" i="9"/>
  <c r="O122" i="9"/>
  <c r="O146" i="9"/>
  <c r="O79" i="9"/>
  <c r="O111" i="9"/>
  <c r="O143" i="9"/>
  <c r="O96" i="9"/>
  <c r="O77" i="9"/>
  <c r="O109" i="9"/>
  <c r="O141" i="9"/>
  <c r="O94" i="9"/>
  <c r="O138" i="9"/>
  <c r="O120" i="9"/>
  <c r="O83" i="9"/>
  <c r="O115" i="9"/>
  <c r="O68" i="9"/>
  <c r="O100" i="9"/>
  <c r="O81" i="9"/>
  <c r="O113" i="9"/>
  <c r="O145" i="9"/>
  <c r="O98" i="9"/>
  <c r="O128" i="9"/>
  <c r="O136" i="9"/>
  <c r="O119" i="9"/>
  <c r="O69" i="9"/>
  <c r="O74" i="9"/>
  <c r="O126" i="9"/>
  <c r="O123" i="9"/>
  <c r="O85" i="9"/>
  <c r="O86" i="9"/>
  <c r="O142" i="9"/>
  <c r="O135" i="9"/>
  <c r="O89" i="9"/>
  <c r="O102" i="9"/>
  <c r="O72" i="9"/>
  <c r="O101" i="9"/>
  <c r="O106" i="9"/>
  <c r="O71" i="9"/>
  <c r="O76" i="9"/>
  <c r="O117" i="9"/>
  <c r="O118" i="9"/>
  <c r="O91" i="9"/>
  <c r="O104" i="9"/>
  <c r="O133" i="9"/>
  <c r="O134" i="9"/>
  <c r="O108" i="9"/>
  <c r="O121" i="9"/>
  <c r="O70" i="9"/>
  <c r="O144" i="9"/>
  <c r="O130" i="9"/>
  <c r="O87" i="9"/>
  <c r="O103" i="9"/>
  <c r="O88" i="9"/>
  <c r="C16" i="9"/>
  <c r="D18" i="9" s="1"/>
  <c r="O83" i="1"/>
  <c r="O68" i="1"/>
  <c r="O109" i="1"/>
  <c r="O126" i="1"/>
  <c r="O136" i="1"/>
  <c r="O103" i="1"/>
  <c r="O97" i="1"/>
  <c r="O141" i="1"/>
  <c r="O114" i="1"/>
  <c r="O131" i="1"/>
  <c r="O91" i="1"/>
  <c r="O84" i="1"/>
  <c r="O70" i="1"/>
  <c r="O134" i="1"/>
  <c r="O73" i="1"/>
  <c r="O111" i="1"/>
  <c r="O113" i="1"/>
  <c r="O89" i="1"/>
  <c r="O122" i="1"/>
  <c r="O76" i="1"/>
  <c r="O123" i="1"/>
  <c r="O116" i="1"/>
  <c r="O86" i="1"/>
  <c r="C15" i="1"/>
  <c r="O129" i="1"/>
  <c r="O127" i="1"/>
  <c r="O72" i="1"/>
  <c r="O74" i="1"/>
  <c r="O138" i="1"/>
  <c r="O108" i="1"/>
  <c r="O139" i="1"/>
  <c r="O140" i="1"/>
  <c r="O94" i="1"/>
  <c r="O80" i="1"/>
  <c r="O71" i="1"/>
  <c r="O135" i="1"/>
  <c r="O88" i="1"/>
  <c r="O82" i="1"/>
  <c r="O146" i="1"/>
  <c r="O132" i="1"/>
  <c r="O124" i="1"/>
  <c r="O93" i="1"/>
  <c r="O102" i="1"/>
  <c r="O96" i="1"/>
  <c r="O79" i="1"/>
  <c r="O143" i="1"/>
  <c r="O112" i="1"/>
  <c r="O90" i="1"/>
  <c r="O75" i="1"/>
  <c r="O77" i="1"/>
  <c r="O69" i="1"/>
  <c r="O87" i="1"/>
  <c r="O121" i="1"/>
  <c r="O133" i="1"/>
  <c r="O78" i="1"/>
  <c r="O95" i="1"/>
  <c r="O98" i="1"/>
  <c r="O67" i="1"/>
  <c r="O110" i="1"/>
  <c r="O119" i="1"/>
  <c r="O106" i="1"/>
  <c r="O107" i="1"/>
  <c r="O118" i="1"/>
  <c r="O128" i="1"/>
  <c r="O130" i="1"/>
  <c r="O85" i="1"/>
  <c r="O142" i="1"/>
  <c r="O81" i="1"/>
  <c r="O99" i="1"/>
  <c r="O100" i="1"/>
  <c r="O120" i="1"/>
  <c r="O144" i="1"/>
  <c r="O92" i="1"/>
  <c r="O115" i="1"/>
  <c r="O101" i="1"/>
  <c r="O125" i="1"/>
  <c r="O117" i="1"/>
  <c r="O104" i="1"/>
  <c r="O105" i="1"/>
  <c r="O145" i="1"/>
  <c r="O137" i="1"/>
  <c r="C16" i="5"/>
  <c r="D18" i="5" s="1"/>
  <c r="O71" i="8"/>
  <c r="O135" i="8"/>
  <c r="O114" i="8"/>
  <c r="O91" i="8"/>
  <c r="O78" i="8"/>
  <c r="O142" i="8"/>
  <c r="O96" i="8"/>
  <c r="O128" i="8"/>
  <c r="O81" i="8"/>
  <c r="O113" i="8"/>
  <c r="O145" i="8"/>
  <c r="O87" i="8"/>
  <c r="C15" i="8"/>
  <c r="O130" i="8"/>
  <c r="O107" i="8"/>
  <c r="O94" i="8"/>
  <c r="O72" i="8"/>
  <c r="O104" i="8"/>
  <c r="O136" i="8"/>
  <c r="O89" i="8"/>
  <c r="O121" i="8"/>
  <c r="O95" i="8"/>
  <c r="O74" i="8"/>
  <c r="O138" i="8"/>
  <c r="O115" i="8"/>
  <c r="O102" i="8"/>
  <c r="O76" i="8"/>
  <c r="O108" i="8"/>
  <c r="O140" i="8"/>
  <c r="O93" i="8"/>
  <c r="O125" i="8"/>
  <c r="O119" i="8"/>
  <c r="O98" i="8"/>
  <c r="O75" i="8"/>
  <c r="O139" i="8"/>
  <c r="O126" i="8"/>
  <c r="O88" i="8"/>
  <c r="O120" i="8"/>
  <c r="O73" i="8"/>
  <c r="O105" i="8"/>
  <c r="O137" i="8"/>
  <c r="O103" i="8"/>
  <c r="O146" i="8"/>
  <c r="O110" i="8"/>
  <c r="O112" i="8"/>
  <c r="O97" i="8"/>
  <c r="O111" i="8"/>
  <c r="O67" i="8"/>
  <c r="O118" i="8"/>
  <c r="O116" i="8"/>
  <c r="O101" i="8"/>
  <c r="O143" i="8"/>
  <c r="O99" i="8"/>
  <c r="O68" i="8"/>
  <c r="O132" i="8"/>
  <c r="O117" i="8"/>
  <c r="O82" i="8"/>
  <c r="O123" i="8"/>
  <c r="O80" i="8"/>
  <c r="O144" i="8"/>
  <c r="O129" i="8"/>
  <c r="O90" i="8"/>
  <c r="O131" i="8"/>
  <c r="O84" i="8"/>
  <c r="O69" i="8"/>
  <c r="O133" i="8"/>
  <c r="O106" i="8"/>
  <c r="O70" i="8"/>
  <c r="O92" i="8"/>
  <c r="O77" i="8"/>
  <c r="O141" i="8"/>
  <c r="O134" i="8"/>
  <c r="O100" i="8"/>
  <c r="O124" i="8"/>
  <c r="O79" i="8"/>
  <c r="O85" i="8"/>
  <c r="O127" i="8"/>
  <c r="O109" i="8"/>
  <c r="O122" i="8"/>
  <c r="O83" i="8"/>
  <c r="O86" i="8"/>
  <c r="C16" i="1"/>
  <c r="D18" i="1" s="1"/>
  <c r="C16" i="8"/>
  <c r="D18" i="8" s="1"/>
  <c r="O124" i="5"/>
  <c r="O111" i="5"/>
  <c r="O77" i="5"/>
  <c r="O141" i="5"/>
  <c r="O112" i="5"/>
  <c r="O83" i="5"/>
  <c r="O70" i="5"/>
  <c r="O81" i="5"/>
  <c r="O145" i="5"/>
  <c r="O146" i="5"/>
  <c r="O76" i="5"/>
  <c r="O106" i="5"/>
  <c r="O127" i="5"/>
  <c r="O93" i="5"/>
  <c r="O118" i="5"/>
  <c r="O128" i="5"/>
  <c r="O99" i="5"/>
  <c r="O86" i="5"/>
  <c r="O97" i="5"/>
  <c r="O140" i="5"/>
  <c r="O84" i="5"/>
  <c r="O71" i="5"/>
  <c r="O135" i="5"/>
  <c r="O101" i="5"/>
  <c r="O72" i="5"/>
  <c r="O136" i="5"/>
  <c r="O107" i="5"/>
  <c r="O102" i="5"/>
  <c r="O105" i="5"/>
  <c r="O82" i="5"/>
  <c r="O108" i="5"/>
  <c r="O95" i="5"/>
  <c r="O130" i="5"/>
  <c r="O125" i="5"/>
  <c r="O96" i="5"/>
  <c r="O67" i="5"/>
  <c r="O131" i="5"/>
  <c r="O134" i="5"/>
  <c r="O129" i="5"/>
  <c r="O122" i="5"/>
  <c r="O92" i="5"/>
  <c r="O143" i="5"/>
  <c r="O80" i="5"/>
  <c r="O115" i="5"/>
  <c r="O113" i="5"/>
  <c r="O100" i="5"/>
  <c r="O98" i="5"/>
  <c r="O88" i="5"/>
  <c r="O123" i="5"/>
  <c r="O121" i="5"/>
  <c r="C15" i="5"/>
  <c r="O74" i="5"/>
  <c r="O85" i="5"/>
  <c r="O120" i="5"/>
  <c r="O78" i="5"/>
  <c r="O132" i="5"/>
  <c r="O79" i="5"/>
  <c r="O109" i="5"/>
  <c r="O144" i="5"/>
  <c r="O126" i="5"/>
  <c r="O90" i="5"/>
  <c r="O87" i="5"/>
  <c r="O117" i="5"/>
  <c r="O142" i="5"/>
  <c r="O94" i="5"/>
  <c r="O114" i="5"/>
  <c r="O103" i="5"/>
  <c r="O133" i="5"/>
  <c r="O75" i="5"/>
  <c r="O73" i="5"/>
  <c r="O138" i="5"/>
  <c r="O69" i="5"/>
  <c r="O110" i="5"/>
  <c r="O104" i="5"/>
  <c r="O91" i="5"/>
  <c r="O139" i="5"/>
  <c r="O68" i="5"/>
  <c r="O89" i="5"/>
  <c r="O116" i="5"/>
  <c r="O137" i="5"/>
  <c r="O119" i="5"/>
  <c r="V37" i="9"/>
  <c r="X37" i="9" s="1"/>
  <c r="R37" i="9"/>
  <c r="T37" i="9" s="1"/>
  <c r="V129" i="9"/>
  <c r="X129" i="9" s="1"/>
  <c r="R129" i="9"/>
  <c r="T129" i="9" s="1"/>
  <c r="V96" i="9"/>
  <c r="X96" i="9" s="1"/>
  <c r="R96" i="9"/>
  <c r="T96" i="9" s="1"/>
  <c r="G48" i="11"/>
  <c r="H48" i="11"/>
  <c r="I32" i="11"/>
  <c r="J32" i="11" s="1"/>
  <c r="F32" i="11"/>
  <c r="H32" i="11" s="1"/>
  <c r="G32" i="11"/>
  <c r="I25" i="11"/>
  <c r="Q13" i="10"/>
  <c r="J13" i="10"/>
  <c r="K13" i="10"/>
  <c r="F13" i="10"/>
  <c r="N13" i="10"/>
  <c r="M13" i="10"/>
  <c r="F46" i="11"/>
  <c r="H46" i="11" s="1"/>
  <c r="G39" i="11"/>
  <c r="V41" i="9"/>
  <c r="X41" i="9" s="1"/>
  <c r="R41" i="9"/>
  <c r="T41" i="9" s="1"/>
  <c r="G38" i="11"/>
  <c r="H38" i="11"/>
  <c r="G30" i="11"/>
  <c r="F23" i="11"/>
  <c r="G23" i="11" s="1"/>
  <c r="V94" i="9"/>
  <c r="X94" i="9" s="1"/>
  <c r="R94" i="9"/>
  <c r="T94" i="9" s="1"/>
  <c r="V35" i="9"/>
  <c r="X35" i="9" s="1"/>
  <c r="R35" i="9"/>
  <c r="T35" i="9" s="1"/>
  <c r="F37" i="11"/>
  <c r="H37" i="11" s="1"/>
  <c r="G37" i="11"/>
  <c r="R109" i="9"/>
  <c r="T109" i="9" s="1"/>
  <c r="V109" i="9"/>
  <c r="X109" i="9" s="1"/>
  <c r="V61" i="9"/>
  <c r="X61" i="9" s="1"/>
  <c r="R61" i="9"/>
  <c r="T61" i="9" s="1"/>
  <c r="H51" i="11"/>
  <c r="G51" i="11"/>
  <c r="G43" i="11"/>
  <c r="H43" i="11"/>
  <c r="C13" i="10"/>
  <c r="H42" i="11"/>
  <c r="G42" i="11"/>
  <c r="G34" i="11"/>
  <c r="H34" i="11"/>
  <c r="V54" i="9"/>
  <c r="X54" i="9" s="1"/>
  <c r="R54" i="9"/>
  <c r="T54" i="9" s="1"/>
  <c r="H33" i="11"/>
  <c r="G33" i="11"/>
  <c r="F25" i="11"/>
  <c r="H25" i="11" s="1"/>
  <c r="V86" i="9"/>
  <c r="X86" i="9" s="1"/>
  <c r="R86" i="9"/>
  <c r="T86" i="9" s="1"/>
  <c r="V70" i="9"/>
  <c r="X70" i="9" s="1"/>
  <c r="R70" i="9"/>
  <c r="T70" i="9" s="1"/>
  <c r="B15" i="10"/>
  <c r="H24" i="11"/>
  <c r="G24" i="11"/>
  <c r="AF11" i="9"/>
  <c r="AF4" i="9"/>
  <c r="V110" i="9"/>
  <c r="X110" i="9" s="1"/>
  <c r="AF24" i="9"/>
  <c r="K18" i="10"/>
  <c r="F18" i="10"/>
  <c r="F18" i="11"/>
  <c r="I18" i="11"/>
  <c r="C18" i="10"/>
  <c r="J18" i="10"/>
  <c r="V74" i="9" l="1"/>
  <c r="X74" i="9" s="1"/>
  <c r="R74" i="9"/>
  <c r="T74" i="9" s="1"/>
  <c r="V119" i="9"/>
  <c r="X119" i="9" s="1"/>
  <c r="R119" i="9"/>
  <c r="T119" i="9" s="1"/>
  <c r="R93" i="9"/>
  <c r="T93" i="9" s="1"/>
  <c r="V93" i="9"/>
  <c r="X93" i="9" s="1"/>
  <c r="V78" i="9"/>
  <c r="X78" i="9" s="1"/>
  <c r="R78" i="9"/>
  <c r="T78" i="9" s="1"/>
  <c r="V22" i="9"/>
  <c r="X22" i="9" s="1"/>
  <c r="R22" i="9"/>
  <c r="T22" i="9" s="1"/>
  <c r="V83" i="9"/>
  <c r="X83" i="9" s="1"/>
  <c r="R83" i="9"/>
  <c r="T83" i="9" s="1"/>
  <c r="V139" i="9"/>
  <c r="X139" i="9" s="1"/>
  <c r="R139" i="9"/>
  <c r="T139" i="9" s="1"/>
  <c r="V67" i="9"/>
  <c r="X67" i="9" s="1"/>
  <c r="R67" i="9"/>
  <c r="T67" i="9" s="1"/>
  <c r="R91" i="9"/>
  <c r="T91" i="9" s="1"/>
  <c r="V91" i="9"/>
  <c r="X91" i="9" s="1"/>
  <c r="R85" i="9"/>
  <c r="T85" i="9" s="1"/>
  <c r="V85" i="9"/>
  <c r="X85" i="9" s="1"/>
  <c r="R141" i="9"/>
  <c r="T141" i="9" s="1"/>
  <c r="V141" i="9"/>
  <c r="X141" i="9" s="1"/>
  <c r="V58" i="9"/>
  <c r="X58" i="9" s="1"/>
  <c r="R58" i="9"/>
  <c r="T58" i="9" s="1"/>
  <c r="V136" i="9"/>
  <c r="X136" i="9" s="1"/>
  <c r="R136" i="9"/>
  <c r="T136" i="9" s="1"/>
  <c r="R26" i="9"/>
  <c r="T26" i="9" s="1"/>
  <c r="V26" i="9"/>
  <c r="X26" i="9" s="1"/>
  <c r="R99" i="9"/>
  <c r="T99" i="9" s="1"/>
  <c r="V99" i="9"/>
  <c r="X99" i="9" s="1"/>
  <c r="R73" i="9"/>
  <c r="T73" i="9" s="1"/>
  <c r="V73" i="9"/>
  <c r="X73" i="9" s="1"/>
  <c r="R62" i="9"/>
  <c r="T62" i="9" s="1"/>
  <c r="V62" i="9"/>
  <c r="X62" i="9" s="1"/>
  <c r="R140" i="9"/>
  <c r="T140" i="9" s="1"/>
  <c r="V140" i="9"/>
  <c r="X140" i="9" s="1"/>
  <c r="V142" i="9"/>
  <c r="X142" i="9" s="1"/>
  <c r="R142" i="9"/>
  <c r="T142" i="9" s="1"/>
  <c r="G46" i="11"/>
  <c r="V21" i="9"/>
  <c r="X21" i="9" s="1"/>
  <c r="AA7" i="9" s="1"/>
  <c r="R21" i="9"/>
  <c r="T21" i="9" s="1"/>
  <c r="V89" i="9"/>
  <c r="X89" i="9" s="1"/>
  <c r="R89" i="9"/>
  <c r="T89" i="9" s="1"/>
  <c r="V28" i="9"/>
  <c r="X28" i="9" s="1"/>
  <c r="R28" i="9"/>
  <c r="T28" i="9" s="1"/>
  <c r="R95" i="9"/>
  <c r="T95" i="9" s="1"/>
  <c r="V95" i="9"/>
  <c r="X95" i="9" s="1"/>
  <c r="V146" i="9"/>
  <c r="X146" i="9" s="1"/>
  <c r="R146" i="9"/>
  <c r="T146" i="9" s="1"/>
  <c r="R79" i="9"/>
  <c r="T79" i="9" s="1"/>
  <c r="V79" i="9"/>
  <c r="X79" i="9" s="1"/>
  <c r="V23" i="9"/>
  <c r="X23" i="9" s="1"/>
  <c r="R23" i="9"/>
  <c r="T23" i="9" s="1"/>
  <c r="R92" i="9"/>
  <c r="T92" i="9" s="1"/>
  <c r="V92" i="9"/>
  <c r="X92" i="9" s="1"/>
  <c r="V76" i="9"/>
  <c r="X76" i="9" s="1"/>
  <c r="R76" i="9"/>
  <c r="T76" i="9" s="1"/>
  <c r="V48" i="9"/>
  <c r="X48" i="9" s="1"/>
  <c r="R48" i="9"/>
  <c r="T48" i="9" s="1"/>
  <c r="R104" i="9"/>
  <c r="T104" i="9" s="1"/>
  <c r="V104" i="9"/>
  <c r="X104" i="9" s="1"/>
  <c r="V145" i="9"/>
  <c r="X145" i="9" s="1"/>
  <c r="R145" i="9"/>
  <c r="T145" i="9" s="1"/>
  <c r="V27" i="9"/>
  <c r="X27" i="9" s="1"/>
  <c r="R27" i="9"/>
  <c r="T27" i="9" s="1"/>
  <c r="V33" i="9"/>
  <c r="X33" i="9" s="1"/>
  <c r="R33" i="9"/>
  <c r="T33" i="9" s="1"/>
  <c r="V101" i="9"/>
  <c r="X101" i="9" s="1"/>
  <c r="R101" i="9"/>
  <c r="T101" i="9" s="1"/>
  <c r="R84" i="9"/>
  <c r="T84" i="9" s="1"/>
  <c r="V84" i="9"/>
  <c r="X84" i="9" s="1"/>
  <c r="V29" i="9"/>
  <c r="X29" i="9" s="1"/>
  <c r="R29" i="9"/>
  <c r="T29" i="9" s="1"/>
  <c r="V102" i="9"/>
  <c r="X102" i="9" s="1"/>
  <c r="R102" i="9"/>
  <c r="T102" i="9" s="1"/>
  <c r="V47" i="9"/>
  <c r="X47" i="9" s="1"/>
  <c r="R47" i="9"/>
  <c r="T47" i="9" s="1"/>
  <c r="R97" i="9"/>
  <c r="T97" i="9" s="1"/>
  <c r="V97" i="9"/>
  <c r="X97" i="9" s="1"/>
  <c r="R81" i="9"/>
  <c r="T81" i="9" s="1"/>
  <c r="V81" i="9"/>
  <c r="X81" i="9" s="1"/>
  <c r="R53" i="9"/>
  <c r="T53" i="9" s="1"/>
  <c r="V53" i="9"/>
  <c r="X53" i="9" s="1"/>
  <c r="V30" i="9"/>
  <c r="X30" i="9" s="1"/>
  <c r="R30" i="9"/>
  <c r="T30" i="9" s="1"/>
  <c r="V38" i="9"/>
  <c r="X38" i="9" s="1"/>
  <c r="R38" i="9"/>
  <c r="T38" i="9" s="1"/>
  <c r="R100" i="9"/>
  <c r="T100" i="9" s="1"/>
  <c r="V100" i="9"/>
  <c r="X100" i="9" s="1"/>
  <c r="V39" i="9"/>
  <c r="X39" i="9" s="1"/>
  <c r="R39" i="9"/>
  <c r="T39" i="9" s="1"/>
  <c r="R106" i="9"/>
  <c r="T106" i="9" s="1"/>
  <c r="V106" i="9"/>
  <c r="X106" i="9" s="1"/>
  <c r="V90" i="9"/>
  <c r="X90" i="9" s="1"/>
  <c r="R90" i="9"/>
  <c r="T90" i="9" s="1"/>
  <c r="V46" i="9"/>
  <c r="X46" i="9" s="1"/>
  <c r="R46" i="9"/>
  <c r="T46" i="9" s="1"/>
  <c r="R107" i="9"/>
  <c r="T107" i="9" s="1"/>
  <c r="V107" i="9"/>
  <c r="X107" i="9" s="1"/>
  <c r="V52" i="9"/>
  <c r="X52" i="9" s="1"/>
  <c r="R52" i="9"/>
  <c r="T52" i="9" s="1"/>
  <c r="V108" i="9"/>
  <c r="X108" i="9" s="1"/>
  <c r="R108" i="9"/>
  <c r="T108" i="9" s="1"/>
  <c r="R59" i="9"/>
  <c r="T59" i="9" s="1"/>
  <c r="V59" i="9"/>
  <c r="X59" i="9" s="1"/>
  <c r="V120" i="9"/>
  <c r="X120" i="9" s="1"/>
  <c r="R120" i="9"/>
  <c r="T120" i="9" s="1"/>
  <c r="R42" i="9"/>
  <c r="T42" i="9" s="1"/>
  <c r="V42" i="9"/>
  <c r="X42" i="9" s="1"/>
  <c r="V44" i="9"/>
  <c r="X44" i="9" s="1"/>
  <c r="R44" i="9"/>
  <c r="T44" i="9" s="1"/>
  <c r="V111" i="9"/>
  <c r="X111" i="9" s="1"/>
  <c r="R111" i="9"/>
  <c r="T111" i="9" s="1"/>
  <c r="V50" i="9"/>
  <c r="X50" i="9" s="1"/>
  <c r="R50" i="9"/>
  <c r="T50" i="9" s="1"/>
  <c r="R116" i="9"/>
  <c r="T116" i="9" s="1"/>
  <c r="V116" i="9"/>
  <c r="X116" i="9" s="1"/>
  <c r="R34" i="9"/>
  <c r="T34" i="9" s="1"/>
  <c r="V34" i="9"/>
  <c r="X34" i="9" s="1"/>
  <c r="V112" i="9"/>
  <c r="X112" i="9" s="1"/>
  <c r="R112" i="9"/>
  <c r="T112" i="9" s="1"/>
  <c r="V51" i="9"/>
  <c r="X51" i="9" s="1"/>
  <c r="R51" i="9"/>
  <c r="T51" i="9" s="1"/>
  <c r="V118" i="9"/>
  <c r="X118" i="9" s="1"/>
  <c r="R118" i="9"/>
  <c r="T118" i="9" s="1"/>
  <c r="V63" i="9"/>
  <c r="X63" i="9" s="1"/>
  <c r="R63" i="9"/>
  <c r="T63" i="9" s="1"/>
  <c r="V113" i="9"/>
  <c r="X113" i="9" s="1"/>
  <c r="R113" i="9"/>
  <c r="T113" i="9" s="1"/>
  <c r="V25" i="9"/>
  <c r="X25" i="9" s="1"/>
  <c r="R25" i="9"/>
  <c r="T25" i="9" s="1"/>
  <c r="V98" i="9"/>
  <c r="X98" i="9" s="1"/>
  <c r="R98" i="9"/>
  <c r="T98" i="9" s="1"/>
  <c r="V64" i="9"/>
  <c r="X64" i="9" s="1"/>
  <c r="R64" i="9"/>
  <c r="T64" i="9" s="1"/>
  <c r="V125" i="9"/>
  <c r="X125" i="9" s="1"/>
  <c r="R125" i="9"/>
  <c r="T125" i="9" s="1"/>
  <c r="G40" i="11"/>
  <c r="R72" i="9"/>
  <c r="T72" i="9" s="1"/>
  <c r="V72" i="9"/>
  <c r="X72" i="9" s="1"/>
  <c r="V133" i="9"/>
  <c r="X133" i="9" s="1"/>
  <c r="R133" i="9"/>
  <c r="T133" i="9" s="1"/>
  <c r="V135" i="9"/>
  <c r="X135" i="9" s="1"/>
  <c r="R135" i="9"/>
  <c r="T135" i="9" s="1"/>
  <c r="V55" i="9"/>
  <c r="X55" i="9" s="1"/>
  <c r="R55" i="9"/>
  <c r="T55" i="9" s="1"/>
  <c r="V127" i="9"/>
  <c r="X127" i="9" s="1"/>
  <c r="R127" i="9"/>
  <c r="T127" i="9" s="1"/>
  <c r="V56" i="9"/>
  <c r="X56" i="9" s="1"/>
  <c r="R56" i="9"/>
  <c r="T56" i="9" s="1"/>
  <c r="V122" i="9"/>
  <c r="X122" i="9" s="1"/>
  <c r="R122" i="9"/>
  <c r="T122" i="9" s="1"/>
  <c r="R40" i="9"/>
  <c r="T40" i="9" s="1"/>
  <c r="V40" i="9"/>
  <c r="X40" i="9" s="1"/>
  <c r="V117" i="9"/>
  <c r="X117" i="9" s="1"/>
  <c r="R117" i="9"/>
  <c r="T117" i="9" s="1"/>
  <c r="V57" i="9"/>
  <c r="X57" i="9" s="1"/>
  <c r="R57" i="9"/>
  <c r="T57" i="9" s="1"/>
  <c r="V123" i="9"/>
  <c r="X123" i="9" s="1"/>
  <c r="R123" i="9"/>
  <c r="T123" i="9" s="1"/>
  <c r="V69" i="9"/>
  <c r="X69" i="9" s="1"/>
  <c r="R69" i="9"/>
  <c r="T69" i="9" s="1"/>
  <c r="V124" i="9"/>
  <c r="X124" i="9" s="1"/>
  <c r="R124" i="9"/>
  <c r="T124" i="9" s="1"/>
  <c r="V31" i="9"/>
  <c r="X31" i="9" s="1"/>
  <c r="R31" i="9"/>
  <c r="T31" i="9" s="1"/>
  <c r="R103" i="9"/>
  <c r="T103" i="9" s="1"/>
  <c r="V103" i="9"/>
  <c r="X103" i="9" s="1"/>
  <c r="V131" i="9"/>
  <c r="X131" i="9" s="1"/>
  <c r="R131" i="9"/>
  <c r="T131" i="9" s="1"/>
  <c r="V80" i="9"/>
  <c r="X80" i="9" s="1"/>
  <c r="R80" i="9"/>
  <c r="T80" i="9" s="1"/>
  <c r="V66" i="9"/>
  <c r="X66" i="9" s="1"/>
  <c r="R66" i="9"/>
  <c r="T66" i="9" s="1"/>
  <c r="R132" i="9"/>
  <c r="T132" i="9" s="1"/>
  <c r="V132" i="9"/>
  <c r="X132" i="9" s="1"/>
  <c r="R128" i="9"/>
  <c r="T128" i="9" s="1"/>
  <c r="V128" i="9"/>
  <c r="X128" i="9" s="1"/>
  <c r="V45" i="9"/>
  <c r="X45" i="9" s="1"/>
  <c r="R45" i="9"/>
  <c r="T45" i="9" s="1"/>
  <c r="R134" i="9"/>
  <c r="T134" i="9" s="1"/>
  <c r="V134" i="9"/>
  <c r="X134" i="9" s="1"/>
  <c r="R68" i="9"/>
  <c r="T68" i="9" s="1"/>
  <c r="V68" i="9"/>
  <c r="X68" i="9" s="1"/>
  <c r="V24" i="9"/>
  <c r="X24" i="9" s="1"/>
  <c r="R24" i="9"/>
  <c r="T24" i="9" s="1"/>
  <c r="E14" i="9" s="1"/>
  <c r="R75" i="9"/>
  <c r="T75" i="9" s="1"/>
  <c r="V75" i="9"/>
  <c r="X75" i="9" s="1"/>
  <c r="R130" i="9"/>
  <c r="T130" i="9" s="1"/>
  <c r="V130" i="9"/>
  <c r="X130" i="9" s="1"/>
  <c r="R36" i="9"/>
  <c r="T36" i="9" s="1"/>
  <c r="V36" i="9"/>
  <c r="X36" i="9" s="1"/>
  <c r="R114" i="9"/>
  <c r="T114" i="9" s="1"/>
  <c r="V114" i="9"/>
  <c r="X114" i="9" s="1"/>
  <c r="R87" i="9"/>
  <c r="T87" i="9" s="1"/>
  <c r="V87" i="9"/>
  <c r="X87" i="9" s="1"/>
  <c r="V137" i="9"/>
  <c r="X137" i="9" s="1"/>
  <c r="R137" i="9"/>
  <c r="T137" i="9" s="1"/>
  <c r="O4" i="10"/>
  <c r="O6" i="10"/>
  <c r="O5" i="10"/>
  <c r="M6" i="11"/>
  <c r="O2" i="10"/>
  <c r="O3" i="10"/>
  <c r="O1" i="10"/>
  <c r="J25" i="11"/>
  <c r="H23" i="11"/>
  <c r="C18" i="1"/>
  <c r="E16" i="1"/>
  <c r="E17" i="1" s="1"/>
  <c r="F18" i="9"/>
  <c r="F19" i="9" s="1"/>
  <c r="C18" i="9"/>
  <c r="E16" i="8"/>
  <c r="E17" i="8" s="1"/>
  <c r="C18" i="8"/>
  <c r="C18" i="5"/>
  <c r="E16" i="5"/>
  <c r="E17" i="5" s="1"/>
  <c r="G25" i="11"/>
  <c r="J18" i="11"/>
  <c r="H18" i="11"/>
  <c r="G18" i="11"/>
  <c r="O7" i="10" l="1"/>
  <c r="M5" i="11"/>
  <c r="M3" i="11"/>
  <c r="M4" i="11"/>
  <c r="M2" i="11"/>
  <c r="M1" i="11"/>
  <c r="P1185" i="10"/>
  <c r="P1153" i="10"/>
  <c r="P1183" i="10"/>
  <c r="P1151" i="10"/>
  <c r="P1136" i="10"/>
  <c r="P1104" i="10"/>
  <c r="P1072" i="10"/>
  <c r="P1040" i="10"/>
  <c r="P1008" i="10"/>
  <c r="P976" i="10"/>
  <c r="P1181" i="10"/>
  <c r="P1149" i="10"/>
  <c r="P1179" i="10"/>
  <c r="P1147" i="10"/>
  <c r="P1132" i="10"/>
  <c r="P1100" i="10"/>
  <c r="P1068" i="10"/>
  <c r="P1036" i="10"/>
  <c r="P1004" i="10"/>
  <c r="P972" i="10"/>
  <c r="P1152" i="10"/>
  <c r="P1113" i="10"/>
  <c r="P1081" i="10"/>
  <c r="P1142" i="10"/>
  <c r="P1110" i="10"/>
  <c r="P1078" i="10"/>
  <c r="P1046" i="10"/>
  <c r="P1014" i="10"/>
  <c r="P982" i="10"/>
  <c r="P1146" i="10"/>
  <c r="P989" i="10"/>
  <c r="P936" i="10"/>
  <c r="P904" i="10"/>
  <c r="P872" i="10"/>
  <c r="P993" i="10"/>
  <c r="P1107" i="10"/>
  <c r="P1029" i="10"/>
  <c r="P945" i="10"/>
  <c r="P913" i="10"/>
  <c r="P1065" i="10"/>
  <c r="P1039" i="10"/>
  <c r="P950" i="10"/>
  <c r="P918" i="10"/>
  <c r="P886" i="10"/>
  <c r="P1041" i="10"/>
  <c r="P1119" i="10"/>
  <c r="P1045" i="10"/>
  <c r="P955" i="10"/>
  <c r="P923" i="10"/>
  <c r="P1174" i="10"/>
  <c r="P875" i="10"/>
  <c r="P837" i="10"/>
  <c r="P805" i="10"/>
  <c r="P773" i="10"/>
  <c r="P741" i="10"/>
  <c r="P709" i="10"/>
  <c r="P866" i="10"/>
  <c r="P834" i="10"/>
  <c r="P802" i="10"/>
  <c r="P770" i="10"/>
  <c r="P738" i="10"/>
  <c r="P1173" i="10"/>
  <c r="P1203" i="10"/>
  <c r="P1171" i="10"/>
  <c r="P1188" i="10"/>
  <c r="P1124" i="10"/>
  <c r="P1092" i="10"/>
  <c r="P1060" i="10"/>
  <c r="P1028" i="10"/>
  <c r="P996" i="10"/>
  <c r="P964" i="10"/>
  <c r="P1193" i="10"/>
  <c r="P1161" i="10"/>
  <c r="P1191" i="10"/>
  <c r="P1159" i="10"/>
  <c r="P1144" i="10"/>
  <c r="P1112" i="10"/>
  <c r="P1080" i="10"/>
  <c r="P1048" i="10"/>
  <c r="P1016" i="10"/>
  <c r="P984" i="10"/>
  <c r="P1200" i="10"/>
  <c r="P1125" i="10"/>
  <c r="P1093" i="10"/>
  <c r="P1180" i="10"/>
  <c r="P1122" i="10"/>
  <c r="P1090" i="10"/>
  <c r="P1058" i="10"/>
  <c r="P1026" i="10"/>
  <c r="P994" i="10"/>
  <c r="P1194" i="10"/>
  <c r="P1023" i="10"/>
  <c r="P948" i="10"/>
  <c r="P916" i="10"/>
  <c r="P884" i="10"/>
  <c r="P1027" i="10"/>
  <c r="P1131" i="10"/>
  <c r="P1063" i="10"/>
  <c r="P957" i="10"/>
  <c r="P925" i="10"/>
  <c r="P893" i="10"/>
  <c r="P969" i="10"/>
  <c r="P962" i="10"/>
  <c r="P930" i="10"/>
  <c r="P898" i="10"/>
  <c r="P1182" i="10"/>
  <c r="P1143" i="10"/>
  <c r="P1079" i="10"/>
  <c r="P979" i="10"/>
  <c r="P935" i="10"/>
  <c r="P903" i="10"/>
  <c r="P987" i="10"/>
  <c r="P849" i="10"/>
  <c r="P817" i="10"/>
  <c r="P785" i="10"/>
  <c r="P753" i="10"/>
  <c r="P721" i="10"/>
  <c r="P873" i="10"/>
  <c r="P846" i="10"/>
  <c r="P814" i="10"/>
  <c r="P782" i="10"/>
  <c r="P750" i="10"/>
  <c r="P1169" i="10"/>
  <c r="P1167" i="10"/>
  <c r="P1120" i="10"/>
  <c r="P1056" i="10"/>
  <c r="P992" i="10"/>
  <c r="P1141" i="10"/>
  <c r="P1101" i="10"/>
  <c r="P1164" i="10"/>
  <c r="P1106" i="10"/>
  <c r="P1066" i="10"/>
  <c r="P1022" i="10"/>
  <c r="P978" i="10"/>
  <c r="P1055" i="10"/>
  <c r="P944" i="10"/>
  <c r="P900" i="10"/>
  <c r="P1059" i="10"/>
  <c r="P1123" i="10"/>
  <c r="P999" i="10"/>
  <c r="P933" i="10"/>
  <c r="P1158" i="10"/>
  <c r="P1037" i="10"/>
  <c r="P938" i="10"/>
  <c r="P894" i="10"/>
  <c r="P1011" i="10"/>
  <c r="P1095" i="10"/>
  <c r="P963" i="10"/>
  <c r="P919" i="10"/>
  <c r="P1019" i="10"/>
  <c r="P845" i="10"/>
  <c r="P801" i="10"/>
  <c r="P761" i="10"/>
  <c r="P717" i="10"/>
  <c r="P862" i="10"/>
  <c r="P822" i="10"/>
  <c r="P778" i="10"/>
  <c r="P734" i="10"/>
  <c r="P891" i="10"/>
  <c r="P843" i="10"/>
  <c r="P811" i="10"/>
  <c r="P779" i="10"/>
  <c r="P747" i="10"/>
  <c r="P715" i="10"/>
  <c r="P879" i="10"/>
  <c r="P836" i="10"/>
  <c r="P804" i="10"/>
  <c r="P772" i="10"/>
  <c r="P740" i="10"/>
  <c r="P877" i="10"/>
  <c r="P657" i="10"/>
  <c r="P625" i="10"/>
  <c r="P593" i="10"/>
  <c r="P561" i="10"/>
  <c r="P529" i="10"/>
  <c r="P497" i="10"/>
  <c r="P704" i="10"/>
  <c r="P666" i="10"/>
  <c r="P634" i="10"/>
  <c r="P602" i="10"/>
  <c r="P570" i="10"/>
  <c r="P538" i="10"/>
  <c r="P506" i="10"/>
  <c r="P691" i="10"/>
  <c r="P647" i="10"/>
  <c r="P615" i="10"/>
  <c r="P583" i="10"/>
  <c r="P551" i="10"/>
  <c r="P519" i="10"/>
  <c r="P487" i="10"/>
  <c r="P682" i="10"/>
  <c r="P656" i="10"/>
  <c r="P624" i="10"/>
  <c r="P592" i="10"/>
  <c r="P560" i="10"/>
  <c r="P528" i="10"/>
  <c r="P702" i="10"/>
  <c r="P465" i="10"/>
  <c r="P433" i="10"/>
  <c r="P401" i="10"/>
  <c r="P369" i="10"/>
  <c r="P337" i="10"/>
  <c r="P305" i="10"/>
  <c r="P482" i="10"/>
  <c r="P442" i="10"/>
  <c r="P410" i="10"/>
  <c r="P378" i="10"/>
  <c r="P346" i="10"/>
  <c r="P314" i="10"/>
  <c r="P282" i="10"/>
  <c r="P459" i="10"/>
  <c r="P427" i="10"/>
  <c r="P395" i="10"/>
  <c r="P363" i="10"/>
  <c r="P331" i="10"/>
  <c r="P299" i="10"/>
  <c r="P478" i="10"/>
  <c r="P444" i="10"/>
  <c r="P412" i="10"/>
  <c r="P380" i="10"/>
  <c r="P348" i="10"/>
  <c r="P316" i="10"/>
  <c r="P284" i="10"/>
  <c r="P130" i="10"/>
  <c r="P66" i="10"/>
  <c r="P243" i="10"/>
  <c r="P211" i="10"/>
  <c r="P179" i="10"/>
  <c r="P147" i="10"/>
  <c r="P87" i="10"/>
  <c r="P35" i="10"/>
  <c r="P271" i="10"/>
  <c r="P92" i="10"/>
  <c r="P268" i="10"/>
  <c r="P232" i="10"/>
  <c r="P200" i="10"/>
  <c r="P168" i="10"/>
  <c r="P1165" i="10"/>
  <c r="P1163" i="10"/>
  <c r="P1116" i="10"/>
  <c r="P1052" i="10"/>
  <c r="P988" i="10"/>
  <c r="P1137" i="10"/>
  <c r="P1097" i="10"/>
  <c r="P1148" i="10"/>
  <c r="P1102" i="10"/>
  <c r="P1062" i="10"/>
  <c r="P1018" i="10"/>
  <c r="P974" i="10"/>
  <c r="P1053" i="10"/>
  <c r="P940" i="10"/>
  <c r="P896" i="10"/>
  <c r="P1057" i="10"/>
  <c r="P1115" i="10"/>
  <c r="P997" i="10"/>
  <c r="P929" i="10"/>
  <c r="P1067" i="10"/>
  <c r="P1007" i="10"/>
  <c r="P934" i="10"/>
  <c r="P890" i="10"/>
  <c r="P1009" i="10"/>
  <c r="P1087" i="10"/>
  <c r="P959" i="10"/>
  <c r="P915" i="10"/>
  <c r="P1017" i="10"/>
  <c r="P841" i="10"/>
  <c r="P797" i="10"/>
  <c r="P757" i="10"/>
  <c r="P713" i="10"/>
  <c r="P858" i="10"/>
  <c r="P818" i="10"/>
  <c r="P774" i="10"/>
  <c r="P730" i="10"/>
  <c r="P883" i="10"/>
  <c r="P839" i="10"/>
  <c r="P807" i="10"/>
  <c r="P775" i="10"/>
  <c r="P743" i="10"/>
  <c r="P711" i="10"/>
  <c r="P864" i="10"/>
  <c r="P832" i="10"/>
  <c r="P800" i="10"/>
  <c r="P768" i="10"/>
  <c r="P736" i="10"/>
  <c r="P708" i="10"/>
  <c r="P653" i="10"/>
  <c r="P621" i="10"/>
  <c r="P589" i="10"/>
  <c r="P557" i="10"/>
  <c r="P525" i="10"/>
  <c r="P493" i="10"/>
  <c r="P696" i="10"/>
  <c r="P662" i="10"/>
  <c r="P630" i="10"/>
  <c r="P598" i="10"/>
  <c r="P566" i="10"/>
  <c r="P534" i="10"/>
  <c r="P502" i="10"/>
  <c r="P684" i="10"/>
  <c r="P643" i="10"/>
  <c r="P611" i="10"/>
  <c r="P579" i="10"/>
  <c r="P547" i="10"/>
  <c r="P515" i="10"/>
  <c r="P483" i="10"/>
  <c r="P673" i="10"/>
  <c r="P652" i="10"/>
  <c r="P620" i="10"/>
  <c r="P588" i="10"/>
  <c r="P556" i="10"/>
  <c r="P524" i="10"/>
  <c r="P694" i="10"/>
  <c r="P461" i="10"/>
  <c r="P429" i="10"/>
  <c r="P397" i="10"/>
  <c r="P365" i="10"/>
  <c r="P333" i="10"/>
  <c r="P301" i="10"/>
  <c r="P474" i="10"/>
  <c r="P438" i="10"/>
  <c r="P406" i="10"/>
  <c r="P374" i="10"/>
  <c r="P342" i="10"/>
  <c r="P310" i="10"/>
  <c r="P278" i="10"/>
  <c r="P455" i="10"/>
  <c r="P423" i="10"/>
  <c r="P391" i="10"/>
  <c r="P359" i="10"/>
  <c r="P327" i="10"/>
  <c r="P295" i="10"/>
  <c r="P470" i="10"/>
  <c r="P440" i="10"/>
  <c r="P408" i="10"/>
  <c r="P376" i="10"/>
  <c r="P344" i="10"/>
  <c r="P312" i="10"/>
  <c r="P280" i="10"/>
  <c r="P122" i="10"/>
  <c r="P58" i="10"/>
  <c r="P239" i="10"/>
  <c r="P207" i="10"/>
  <c r="P175" i="10"/>
  <c r="P143" i="10"/>
  <c r="P79" i="10"/>
  <c r="P33" i="10"/>
  <c r="P263" i="10"/>
  <c r="P84" i="10"/>
  <c r="P260" i="10"/>
  <c r="P228" i="10"/>
  <c r="P196" i="10"/>
  <c r="P164" i="10"/>
  <c r="P121" i="10"/>
  <c r="P57" i="10"/>
  <c r="P118" i="10"/>
  <c r="P54" i="10"/>
  <c r="P237" i="10"/>
  <c r="P205" i="10"/>
  <c r="P173" i="10"/>
  <c r="P131" i="10"/>
  <c r="P67" i="10"/>
  <c r="P30" i="10"/>
  <c r="P144" i="10"/>
  <c r="P80" i="10"/>
  <c r="P254" i="10"/>
  <c r="P222" i="10"/>
  <c r="P190" i="10"/>
  <c r="P158" i="10"/>
  <c r="P109" i="10"/>
  <c r="P45" i="10"/>
  <c r="P1157" i="10"/>
  <c r="P1155" i="10"/>
  <c r="P1108" i="10"/>
  <c r="P1044" i="10"/>
  <c r="P980" i="10"/>
  <c r="P1133" i="10"/>
  <c r="P1089" i="10"/>
  <c r="P1138" i="10"/>
  <c r="P1098" i="10"/>
  <c r="P1054" i="10"/>
  <c r="P1010" i="10"/>
  <c r="P970" i="10"/>
  <c r="P1021" i="10"/>
  <c r="P932" i="10"/>
  <c r="P892" i="10"/>
  <c r="P1025" i="10"/>
  <c r="P1099" i="10"/>
  <c r="P971" i="10"/>
  <c r="P921" i="10"/>
  <c r="P1035" i="10"/>
  <c r="P1005" i="10"/>
  <c r="P926" i="10"/>
  <c r="P882" i="10"/>
  <c r="P965" i="10"/>
  <c r="P1071" i="10"/>
  <c r="P951" i="10"/>
  <c r="P911" i="10"/>
  <c r="P985" i="10"/>
  <c r="P833" i="10"/>
  <c r="P793" i="10"/>
  <c r="P749" i="10"/>
  <c r="P705" i="10"/>
  <c r="P854" i="10"/>
  <c r="P810" i="10"/>
  <c r="P766" i="10"/>
  <c r="P726" i="10"/>
  <c r="P867" i="10"/>
  <c r="P835" i="10"/>
  <c r="P803" i="10"/>
  <c r="P771" i="10"/>
  <c r="P739" i="10"/>
  <c r="P707" i="10"/>
  <c r="P860" i="10"/>
  <c r="P828" i="10"/>
  <c r="P796" i="10"/>
  <c r="P1145" i="10"/>
  <c r="P1204" i="10"/>
  <c r="P1096" i="10"/>
  <c r="P1032" i="10"/>
  <c r="P968" i="10"/>
  <c r="P1129" i="10"/>
  <c r="P1085" i="10"/>
  <c r="P1134" i="10"/>
  <c r="P1094" i="10"/>
  <c r="P1050" i="10"/>
  <c r="P1006" i="10"/>
  <c r="P966" i="10"/>
  <c r="P991" i="10"/>
  <c r="P928" i="10"/>
  <c r="P888" i="10"/>
  <c r="P995" i="10"/>
  <c r="P1091" i="10"/>
  <c r="P961" i="10"/>
  <c r="P917" i="10"/>
  <c r="P1033" i="10"/>
  <c r="P967" i="10"/>
  <c r="P922" i="10"/>
  <c r="P878" i="10"/>
  <c r="P1160" i="10"/>
  <c r="P1047" i="10"/>
  <c r="P947" i="10"/>
  <c r="P907" i="10"/>
  <c r="P887" i="10"/>
  <c r="P829" i="10"/>
  <c r="P789" i="10"/>
  <c r="P745" i="10"/>
  <c r="P701" i="10"/>
  <c r="P850" i="10"/>
  <c r="P806" i="10"/>
  <c r="P762" i="10"/>
  <c r="P722" i="10"/>
  <c r="P863" i="10"/>
  <c r="P831" i="10"/>
  <c r="P799" i="10"/>
  <c r="P767" i="10"/>
  <c r="P735" i="10"/>
  <c r="P703" i="10"/>
  <c r="P856" i="10"/>
  <c r="P824" i="10"/>
  <c r="P792" i="10"/>
  <c r="P760" i="10"/>
  <c r="P728" i="10"/>
  <c r="P683" i="10"/>
  <c r="P645" i="10"/>
  <c r="P613" i="10"/>
  <c r="P581" i="10"/>
  <c r="P549" i="10"/>
  <c r="P517" i="10"/>
  <c r="P485" i="10"/>
  <c r="P681" i="10"/>
  <c r="P654" i="10"/>
  <c r="P622" i="10"/>
  <c r="P590" i="10"/>
  <c r="P558" i="10"/>
  <c r="P526" i="10"/>
  <c r="P698" i="10"/>
  <c r="P667" i="10"/>
  <c r="P635" i="10"/>
  <c r="P603" i="10"/>
  <c r="P571" i="10"/>
  <c r="P539" i="10"/>
  <c r="P507" i="10"/>
  <c r="P475" i="10"/>
  <c r="P680" i="10"/>
  <c r="P644" i="10"/>
  <c r="P612" i="10"/>
  <c r="P580" i="10"/>
  <c r="P548" i="10"/>
  <c r="P516" i="10"/>
  <c r="P678" i="10"/>
  <c r="P453" i="10"/>
  <c r="P421" i="10"/>
  <c r="P389" i="10"/>
  <c r="P357" i="10"/>
  <c r="P325" i="10"/>
  <c r="P293" i="10"/>
  <c r="P462" i="10"/>
  <c r="P430" i="10"/>
  <c r="P398" i="10"/>
  <c r="P366" i="10"/>
  <c r="P334" i="10"/>
  <c r="P302" i="10"/>
  <c r="P492" i="10"/>
  <c r="P447" i="10"/>
  <c r="P415" i="10"/>
  <c r="P383" i="10"/>
  <c r="P351" i="10"/>
  <c r="P319" i="10"/>
  <c r="P287" i="10"/>
  <c r="P464" i="10"/>
  <c r="P432" i="10"/>
  <c r="P400" i="10"/>
  <c r="P368" i="10"/>
  <c r="P336" i="10"/>
  <c r="P304" i="10"/>
  <c r="P272" i="10"/>
  <c r="P106" i="10"/>
  <c r="P42" i="10"/>
  <c r="P231" i="10"/>
  <c r="P199" i="10"/>
  <c r="P167" i="10"/>
  <c r="P127" i="10"/>
  <c r="P63" i="10"/>
  <c r="P29" i="10"/>
  <c r="P132" i="10"/>
  <c r="P68" i="10"/>
  <c r="P252" i="10"/>
  <c r="P220" i="10"/>
  <c r="P188" i="10"/>
  <c r="P156" i="10"/>
  <c r="P105" i="10"/>
  <c r="P41" i="10"/>
  <c r="P102" i="10"/>
  <c r="P270" i="10"/>
  <c r="P229" i="10"/>
  <c r="P197" i="10"/>
  <c r="P165" i="10"/>
  <c r="P115" i="10"/>
  <c r="P51" i="10"/>
  <c r="P26" i="10"/>
  <c r="P128" i="10"/>
  <c r="P64" i="10"/>
  <c r="P246" i="10"/>
  <c r="P214" i="10"/>
  <c r="P182" i="10"/>
  <c r="P150" i="10"/>
  <c r="P93" i="10"/>
  <c r="P1201" i="10"/>
  <c r="P1199" i="10"/>
  <c r="P1172" i="10"/>
  <c r="P1088" i="10"/>
  <c r="P1024" i="10"/>
  <c r="P1202" i="10"/>
  <c r="P1121" i="10"/>
  <c r="P1077" i="10"/>
  <c r="P1130" i="10"/>
  <c r="P1086" i="10"/>
  <c r="P1042" i="10"/>
  <c r="P1002" i="10"/>
  <c r="P1178" i="10"/>
  <c r="P975" i="10"/>
  <c r="P924" i="10"/>
  <c r="P880" i="10"/>
  <c r="P973" i="10"/>
  <c r="P1083" i="10"/>
  <c r="P953" i="10"/>
  <c r="P909" i="10"/>
  <c r="P1003" i="10"/>
  <c r="P958" i="10"/>
  <c r="P914" i="10"/>
  <c r="P874" i="10"/>
  <c r="P1135" i="10"/>
  <c r="P1015" i="10"/>
  <c r="P943" i="10"/>
  <c r="P899" i="10"/>
  <c r="P865" i="10"/>
  <c r="P825" i="10"/>
  <c r="P781" i="10"/>
  <c r="P737" i="10"/>
  <c r="P697" i="10"/>
  <c r="P842" i="10"/>
  <c r="P798" i="10"/>
  <c r="P758" i="10"/>
  <c r="P718" i="10"/>
  <c r="P859" i="10"/>
  <c r="P827" i="10"/>
  <c r="P795" i="10"/>
  <c r="P763" i="10"/>
  <c r="P731" i="10"/>
  <c r="P699" i="10"/>
  <c r="P852" i="10"/>
  <c r="P820" i="10"/>
  <c r="P788" i="10"/>
  <c r="P756" i="10"/>
  <c r="P724" i="10"/>
  <c r="P676" i="10"/>
  <c r="P641" i="10"/>
  <c r="P609" i="10"/>
  <c r="P577" i="10"/>
  <c r="P545" i="10"/>
  <c r="P513" i="10"/>
  <c r="P481" i="10"/>
  <c r="P674" i="10"/>
  <c r="P650" i="10"/>
  <c r="P618" i="10"/>
  <c r="P586" i="10"/>
  <c r="P554" i="10"/>
  <c r="P522" i="10"/>
  <c r="P693" i="10"/>
  <c r="P663" i="10"/>
  <c r="P631" i="10"/>
  <c r="P599" i="10"/>
  <c r="P567" i="10"/>
  <c r="P535" i="10"/>
  <c r="P503" i="10"/>
  <c r="P471" i="10"/>
  <c r="P671" i="10"/>
  <c r="P640" i="10"/>
  <c r="P608" i="10"/>
  <c r="P576" i="10"/>
  <c r="P544" i="10"/>
  <c r="P512" i="10"/>
  <c r="P496" i="10"/>
  <c r="P449" i="10"/>
  <c r="P417" i="10"/>
  <c r="P385" i="10"/>
  <c r="P353" i="10"/>
  <c r="P321" i="10"/>
  <c r="P289" i="10"/>
  <c r="P458" i="10"/>
  <c r="P426" i="10"/>
  <c r="P394" i="10"/>
  <c r="P362" i="10"/>
  <c r="P330" i="10"/>
  <c r="P298" i="10"/>
  <c r="P484" i="10"/>
  <c r="P443" i="10"/>
  <c r="P411" i="10"/>
  <c r="P379" i="10"/>
  <c r="P347" i="10"/>
  <c r="P315" i="10"/>
  <c r="P283" i="10"/>
  <c r="P460" i="10"/>
  <c r="P428" i="10"/>
  <c r="P396" i="10"/>
  <c r="P364" i="10"/>
  <c r="P332" i="10"/>
  <c r="P300" i="10"/>
  <c r="P277" i="10"/>
  <c r="P98" i="10"/>
  <c r="P266" i="10"/>
  <c r="P227" i="10"/>
  <c r="P195" i="10"/>
  <c r="P163" i="10"/>
  <c r="P119" i="10"/>
  <c r="P55" i="10"/>
  <c r="P27" i="10"/>
  <c r="P124" i="10"/>
  <c r="P60" i="10"/>
  <c r="P248" i="10"/>
  <c r="P216" i="10"/>
  <c r="P184" i="10"/>
  <c r="P152" i="10"/>
  <c r="P97" i="10"/>
  <c r="P265" i="10"/>
  <c r="P94" i="10"/>
  <c r="P262" i="10"/>
  <c r="P225" i="10"/>
  <c r="P1197" i="10"/>
  <c r="P1195" i="10"/>
  <c r="P1156" i="10"/>
  <c r="P1084" i="10"/>
  <c r="P1020" i="10"/>
  <c r="P1186" i="10"/>
  <c r="P1117" i="10"/>
  <c r="P1073" i="10"/>
  <c r="P1126" i="10"/>
  <c r="P1082" i="10"/>
  <c r="P1038" i="10"/>
  <c r="P998" i="10"/>
  <c r="P1162" i="10"/>
  <c r="P960" i="10"/>
  <c r="P920" i="10"/>
  <c r="P876" i="10"/>
  <c r="P1198" i="10"/>
  <c r="P1075" i="10"/>
  <c r="P949" i="10"/>
  <c r="P905" i="10"/>
  <c r="P1001" i="10"/>
  <c r="P954" i="10"/>
  <c r="P910" i="10"/>
  <c r="P870" i="10"/>
  <c r="P1127" i="10"/>
  <c r="P1013" i="10"/>
  <c r="P939" i="10"/>
  <c r="P895" i="10"/>
  <c r="P861" i="10"/>
  <c r="P821" i="10"/>
  <c r="P777" i="10"/>
  <c r="P733" i="10"/>
  <c r="P977" i="10"/>
  <c r="P838" i="10"/>
  <c r="P794" i="10"/>
  <c r="P754" i="10"/>
  <c r="P714" i="10"/>
  <c r="P855" i="10"/>
  <c r="P823" i="10"/>
  <c r="P791" i="10"/>
  <c r="P759" i="10"/>
  <c r="P727" i="10"/>
  <c r="P695" i="10"/>
  <c r="P848" i="10"/>
  <c r="P816" i="10"/>
  <c r="P784" i="10"/>
  <c r="P752" i="10"/>
  <c r="P720" i="10"/>
  <c r="P669" i="10"/>
  <c r="P637" i="10"/>
  <c r="P605" i="10"/>
  <c r="P573" i="10"/>
  <c r="P541" i="10"/>
  <c r="P509" i="10"/>
  <c r="P477" i="10"/>
  <c r="P688" i="10"/>
  <c r="P646" i="10"/>
  <c r="P614" i="10"/>
  <c r="P582" i="10"/>
  <c r="P550" i="10"/>
  <c r="P518" i="10"/>
  <c r="P686" i="10"/>
  <c r="P659" i="10"/>
  <c r="P627" i="10"/>
  <c r="P595" i="10"/>
  <c r="P563" i="10"/>
  <c r="P531" i="10"/>
  <c r="P499" i="10"/>
  <c r="P706" i="10"/>
  <c r="P668" i="10"/>
  <c r="P636" i="10"/>
  <c r="P604" i="10"/>
  <c r="P572" i="10"/>
  <c r="P540" i="10"/>
  <c r="P508" i="10"/>
  <c r="P488" i="10"/>
  <c r="P445" i="10"/>
  <c r="P413" i="10"/>
  <c r="P381" i="10"/>
  <c r="P349" i="10"/>
  <c r="P317" i="10"/>
  <c r="P285" i="10"/>
  <c r="P454" i="10"/>
  <c r="P422" i="10"/>
  <c r="P390" i="10"/>
  <c r="P358" i="10"/>
  <c r="P326" i="10"/>
  <c r="P294" i="10"/>
  <c r="P476" i="10"/>
  <c r="P439" i="10"/>
  <c r="P407" i="10"/>
  <c r="P375" i="10"/>
  <c r="P343" i="10"/>
  <c r="P311" i="10"/>
  <c r="P279" i="10"/>
  <c r="P456" i="10"/>
  <c r="P424" i="10"/>
  <c r="P392" i="10"/>
  <c r="P360" i="10"/>
  <c r="P328" i="10"/>
  <c r="P296" i="10"/>
  <c r="P269" i="10"/>
  <c r="P90" i="10"/>
  <c r="P255" i="10"/>
  <c r="P223" i="10"/>
  <c r="P191" i="10"/>
  <c r="P159" i="10"/>
  <c r="P111" i="10"/>
  <c r="P47" i="10"/>
  <c r="P25" i="10"/>
  <c r="P116" i="10"/>
  <c r="P52" i="10"/>
  <c r="P244" i="10"/>
  <c r="P212" i="10"/>
  <c r="P180" i="10"/>
  <c r="P148" i="10"/>
  <c r="P89" i="10"/>
  <c r="P256" i="10"/>
  <c r="P86" i="10"/>
  <c r="P253" i="10"/>
  <c r="P221" i="10"/>
  <c r="P189" i="10"/>
  <c r="P157" i="10"/>
  <c r="P99" i="10"/>
  <c r="P38" i="10"/>
  <c r="P22" i="10"/>
  <c r="P112" i="10"/>
  <c r="P48" i="10"/>
  <c r="P238" i="10"/>
  <c r="P206" i="10"/>
  <c r="P174" i="10"/>
  <c r="P141" i="10"/>
  <c r="P77" i="10"/>
  <c r="P1189" i="10"/>
  <c r="P1187" i="10"/>
  <c r="P1140" i="10"/>
  <c r="P1076" i="10"/>
  <c r="P1012" i="10"/>
  <c r="P1184" i="10"/>
  <c r="P1109" i="10"/>
  <c r="P1069" i="10"/>
  <c r="P1118" i="10"/>
  <c r="P1074" i="10"/>
  <c r="P1034" i="10"/>
  <c r="P990" i="10"/>
  <c r="P1190" i="10"/>
  <c r="P956" i="10"/>
  <c r="P912" i="10"/>
  <c r="P868" i="10"/>
  <c r="P1176" i="10"/>
  <c r="P1061" i="10"/>
  <c r="P941" i="10"/>
  <c r="P901" i="10"/>
  <c r="P1192" i="10"/>
  <c r="P946" i="10"/>
  <c r="P906" i="10"/>
  <c r="P1150" i="10"/>
  <c r="P1111" i="10"/>
  <c r="P983" i="10"/>
  <c r="P931" i="10"/>
  <c r="P1051" i="10"/>
  <c r="P857" i="10"/>
  <c r="P813" i="10"/>
  <c r="P769" i="10"/>
  <c r="P729" i="10"/>
  <c r="P889" i="10"/>
  <c r="P830" i="10"/>
  <c r="P790" i="10"/>
  <c r="P746" i="10"/>
  <c r="P710" i="10"/>
  <c r="P851" i="10"/>
  <c r="P819" i="10"/>
  <c r="P787" i="10"/>
  <c r="P755" i="10"/>
  <c r="P723" i="10"/>
  <c r="P881" i="10"/>
  <c r="P844" i="10"/>
  <c r="P812" i="10"/>
  <c r="P780" i="10"/>
  <c r="P748" i="10"/>
  <c r="P716" i="10"/>
  <c r="P665" i="10"/>
  <c r="P633" i="10"/>
  <c r="P601" i="10"/>
  <c r="P569" i="10"/>
  <c r="P537" i="10"/>
  <c r="P505" i="10"/>
  <c r="P473" i="10"/>
  <c r="P679" i="10"/>
  <c r="P642" i="10"/>
  <c r="P610" i="10"/>
  <c r="P578" i="10"/>
  <c r="P546" i="10"/>
  <c r="P514" i="10"/>
  <c r="P677" i="10"/>
  <c r="P655" i="10"/>
  <c r="P623" i="10"/>
  <c r="P591" i="10"/>
  <c r="P559" i="10"/>
  <c r="P527" i="10"/>
  <c r="P495" i="10"/>
  <c r="P700" i="10"/>
  <c r="P664" i="10"/>
  <c r="P632" i="10"/>
  <c r="P600" i="10"/>
  <c r="P568" i="10"/>
  <c r="P536" i="10"/>
  <c r="P504" i="10"/>
  <c r="P480" i="10"/>
  <c r="P441" i="10"/>
  <c r="P409" i="10"/>
  <c r="P377" i="10"/>
  <c r="P345" i="10"/>
  <c r="P313" i="10"/>
  <c r="P281" i="10"/>
  <c r="P450" i="10"/>
  <c r="P418" i="10"/>
  <c r="P386" i="10"/>
  <c r="P354" i="10"/>
  <c r="P322" i="10"/>
  <c r="P290" i="10"/>
  <c r="P467" i="10"/>
  <c r="P435" i="10"/>
  <c r="P403" i="10"/>
  <c r="P371" i="10"/>
  <c r="P339" i="10"/>
  <c r="P307" i="10"/>
  <c r="P494" i="10"/>
  <c r="P452" i="10"/>
  <c r="P420" i="10"/>
  <c r="P388" i="10"/>
  <c r="P356" i="10"/>
  <c r="P324" i="10"/>
  <c r="P292" i="10"/>
  <c r="P261" i="10"/>
  <c r="P82" i="10"/>
  <c r="P251" i="10"/>
  <c r="P219" i="10"/>
  <c r="P187" i="10"/>
  <c r="P155" i="10"/>
  <c r="P103" i="10"/>
  <c r="P39" i="10"/>
  <c r="P23" i="10"/>
  <c r="P108" i="10"/>
  <c r="P44" i="10"/>
  <c r="P240" i="10"/>
  <c r="P208" i="10"/>
  <c r="P176" i="10"/>
  <c r="P145" i="10"/>
  <c r="P81" i="10"/>
  <c r="P142" i="10"/>
  <c r="P78" i="10"/>
  <c r="P249" i="10"/>
  <c r="P217" i="10"/>
  <c r="P185" i="10"/>
  <c r="P153" i="10"/>
  <c r="P91" i="10"/>
  <c r="P36" i="10"/>
  <c r="P273" i="10"/>
  <c r="P104" i="10"/>
  <c r="P40" i="10"/>
  <c r="P234" i="10"/>
  <c r="P202" i="10"/>
  <c r="P170" i="10"/>
  <c r="P133" i="10"/>
  <c r="P69" i="10"/>
  <c r="P1000" i="10"/>
  <c r="P1170" i="10"/>
  <c r="P1154" i="10"/>
  <c r="P853" i="10"/>
  <c r="P869" i="10"/>
  <c r="P808" i="10"/>
  <c r="P649" i="10"/>
  <c r="P521" i="10"/>
  <c r="P626" i="10"/>
  <c r="P498" i="10"/>
  <c r="P575" i="10"/>
  <c r="P687" i="10"/>
  <c r="P552" i="10"/>
  <c r="P425" i="10"/>
  <c r="P297" i="10"/>
  <c r="P370" i="10"/>
  <c r="P451" i="10"/>
  <c r="P323" i="10"/>
  <c r="P404" i="10"/>
  <c r="P276" i="10"/>
  <c r="P203" i="10"/>
  <c r="P31" i="10"/>
  <c r="P224" i="10"/>
  <c r="P73" i="10"/>
  <c r="P46" i="10"/>
  <c r="P181" i="10"/>
  <c r="P83" i="10"/>
  <c r="P267" i="10"/>
  <c r="P264" i="10"/>
  <c r="P198" i="10"/>
  <c r="P125" i="10"/>
  <c r="P1168" i="10"/>
  <c r="P952" i="10"/>
  <c r="P942" i="10"/>
  <c r="P809" i="10"/>
  <c r="P847" i="10"/>
  <c r="P776" i="10"/>
  <c r="P629" i="10"/>
  <c r="P501" i="10"/>
  <c r="P606" i="10"/>
  <c r="P670" i="10"/>
  <c r="P555" i="10"/>
  <c r="P660" i="10"/>
  <c r="P532" i="10"/>
  <c r="P405" i="10"/>
  <c r="P490" i="10"/>
  <c r="P350" i="10"/>
  <c r="P431" i="10"/>
  <c r="P303" i="10"/>
  <c r="P384" i="10"/>
  <c r="P138" i="10"/>
  <c r="P183" i="10"/>
  <c r="P21" i="10"/>
  <c r="P204" i="10"/>
  <c r="P65" i="10"/>
  <c r="P245" i="10"/>
  <c r="P177" i="10"/>
  <c r="P75" i="10"/>
  <c r="P259" i="10"/>
  <c r="P257" i="10"/>
  <c r="P194" i="10"/>
  <c r="P117" i="10"/>
  <c r="P1105" i="10"/>
  <c r="P908" i="10"/>
  <c r="P902" i="10"/>
  <c r="P765" i="10"/>
  <c r="P815" i="10"/>
  <c r="P764" i="10"/>
  <c r="P617" i="10"/>
  <c r="P489" i="10"/>
  <c r="P594" i="10"/>
  <c r="P675" i="10"/>
  <c r="P543" i="10"/>
  <c r="P648" i="10"/>
  <c r="P520" i="10"/>
  <c r="P393" i="10"/>
  <c r="P466" i="10"/>
  <c r="P338" i="10"/>
  <c r="P419" i="10"/>
  <c r="P291" i="10"/>
  <c r="P372" i="10"/>
  <c r="P114" i="10"/>
  <c r="P171" i="10"/>
  <c r="P140" i="10"/>
  <c r="P192" i="10"/>
  <c r="P49" i="10"/>
  <c r="P241" i="10"/>
  <c r="P169" i="10"/>
  <c r="P59" i="10"/>
  <c r="P136" i="10"/>
  <c r="P250" i="10"/>
  <c r="P186" i="10"/>
  <c r="P101" i="10"/>
  <c r="P1196" i="10"/>
  <c r="P1166" i="10"/>
  <c r="P1043" i="10"/>
  <c r="P725" i="10"/>
  <c r="P783" i="10"/>
  <c r="P744" i="10"/>
  <c r="P597" i="10"/>
  <c r="P469" i="10"/>
  <c r="P574" i="10"/>
  <c r="P651" i="10"/>
  <c r="P523" i="10"/>
  <c r="P628" i="10"/>
  <c r="P500" i="10"/>
  <c r="P373" i="10"/>
  <c r="P446" i="10"/>
  <c r="P318" i="10"/>
  <c r="P399" i="10"/>
  <c r="P486" i="10"/>
  <c r="P352" i="10"/>
  <c r="P74" i="10"/>
  <c r="P151" i="10"/>
  <c r="P100" i="10"/>
  <c r="P172" i="10"/>
  <c r="P134" i="10"/>
  <c r="P233" i="10"/>
  <c r="P161" i="10"/>
  <c r="P43" i="10"/>
  <c r="P120" i="10"/>
  <c r="P242" i="10"/>
  <c r="P178" i="10"/>
  <c r="P85" i="10"/>
  <c r="P1177" i="10"/>
  <c r="P1114" i="10"/>
  <c r="P1139" i="10"/>
  <c r="P1103" i="10"/>
  <c r="P871" i="10"/>
  <c r="P751" i="10"/>
  <c r="P732" i="10"/>
  <c r="P585" i="10"/>
  <c r="P690" i="10"/>
  <c r="P562" i="10"/>
  <c r="P639" i="10"/>
  <c r="P511" i="10"/>
  <c r="P616" i="10"/>
  <c r="P685" i="10"/>
  <c r="P361" i="10"/>
  <c r="P434" i="10"/>
  <c r="P306" i="10"/>
  <c r="P387" i="10"/>
  <c r="P468" i="10"/>
  <c r="P340" i="10"/>
  <c r="P50" i="10"/>
  <c r="P135" i="10"/>
  <c r="P76" i="10"/>
  <c r="P160" i="10"/>
  <c r="P126" i="10"/>
  <c r="P213" i="10"/>
  <c r="P149" i="10"/>
  <c r="P34" i="10"/>
  <c r="P96" i="10"/>
  <c r="P230" i="10"/>
  <c r="P166" i="10"/>
  <c r="P61" i="10"/>
  <c r="P1175" i="10"/>
  <c r="P1070" i="10"/>
  <c r="P1031" i="10"/>
  <c r="P981" i="10"/>
  <c r="P826" i="10"/>
  <c r="P719" i="10"/>
  <c r="P712" i="10"/>
  <c r="P565" i="10"/>
  <c r="P672" i="10"/>
  <c r="P542" i="10"/>
  <c r="P619" i="10"/>
  <c r="P491" i="10"/>
  <c r="P596" i="10"/>
  <c r="P472" i="10"/>
  <c r="P341" i="10"/>
  <c r="P414" i="10"/>
  <c r="P286" i="10"/>
  <c r="P367" i="10"/>
  <c r="P448" i="10"/>
  <c r="P320" i="10"/>
  <c r="P247" i="10"/>
  <c r="P95" i="10"/>
  <c r="P275" i="10"/>
  <c r="P137" i="10"/>
  <c r="P110" i="10"/>
  <c r="P209" i="10"/>
  <c r="P139" i="10"/>
  <c r="P32" i="10"/>
  <c r="P88" i="10"/>
  <c r="P226" i="10"/>
  <c r="P162" i="10"/>
  <c r="P53" i="10"/>
  <c r="P937" i="10"/>
  <c r="P692" i="10"/>
  <c r="P607" i="10"/>
  <c r="P329" i="10"/>
  <c r="P436" i="10"/>
  <c r="P258" i="10"/>
  <c r="P123" i="10"/>
  <c r="P154" i="10"/>
  <c r="P897" i="10"/>
  <c r="P661" i="10"/>
  <c r="P587" i="10"/>
  <c r="P309" i="10"/>
  <c r="P416" i="10"/>
  <c r="P236" i="10"/>
  <c r="P107" i="10"/>
  <c r="P146" i="10"/>
  <c r="P927" i="10"/>
  <c r="P553" i="10"/>
  <c r="P479" i="10"/>
  <c r="P402" i="10"/>
  <c r="P308" i="10"/>
  <c r="P129" i="10"/>
  <c r="P28" i="10"/>
  <c r="P1049" i="10"/>
  <c r="P533" i="10"/>
  <c r="P689" i="10"/>
  <c r="P382" i="10"/>
  <c r="P288" i="10"/>
  <c r="P113" i="10"/>
  <c r="P24" i="10"/>
  <c r="P1128" i="10"/>
  <c r="P786" i="10"/>
  <c r="P658" i="10"/>
  <c r="P584" i="10"/>
  <c r="P274" i="10"/>
  <c r="P235" i="10"/>
  <c r="P70" i="10"/>
  <c r="P72" i="10"/>
  <c r="P1064" i="10"/>
  <c r="P742" i="10"/>
  <c r="P638" i="10"/>
  <c r="P564" i="10"/>
  <c r="P463" i="10"/>
  <c r="P215" i="10"/>
  <c r="P62" i="10"/>
  <c r="P56" i="10"/>
  <c r="P1030" i="10"/>
  <c r="P885" i="10"/>
  <c r="P530" i="10"/>
  <c r="P457" i="10"/>
  <c r="P355" i="10"/>
  <c r="P71" i="10"/>
  <c r="P201" i="10"/>
  <c r="P218" i="10"/>
  <c r="P840" i="10"/>
  <c r="P510" i="10"/>
  <c r="P437" i="10"/>
  <c r="P335" i="10"/>
  <c r="P37" i="10"/>
  <c r="P193" i="10"/>
  <c r="P210" i="10"/>
  <c r="P986" i="10"/>
  <c r="E5" i="10"/>
  <c r="Q40" i="10"/>
  <c r="Q104" i="10"/>
  <c r="Q41" i="10"/>
  <c r="Q105" i="10"/>
  <c r="Q42" i="10"/>
  <c r="Q106" i="10"/>
  <c r="Q51" i="10"/>
  <c r="Q115" i="10"/>
  <c r="Q60" i="10"/>
  <c r="Q124" i="10"/>
  <c r="Q61" i="10"/>
  <c r="Q125" i="10"/>
  <c r="Q62" i="10"/>
  <c r="Q126" i="10"/>
  <c r="Q63" i="10"/>
  <c r="Q127" i="10"/>
  <c r="Q1163" i="10"/>
  <c r="Q1182" i="10"/>
  <c r="Q1187" i="10"/>
  <c r="Q1185" i="10"/>
  <c r="Q1131" i="10"/>
  <c r="Q1099" i="10"/>
  <c r="Q1067" i="10"/>
  <c r="Q1035" i="10"/>
  <c r="Q1003" i="10"/>
  <c r="Q1177" i="10"/>
  <c r="Q1089" i="10"/>
  <c r="Q1006" i="10"/>
  <c r="Q1142" i="10"/>
  <c r="Q1078" i="10"/>
  <c r="Q997" i="10"/>
  <c r="Q945" i="10"/>
  <c r="Q913" i="10"/>
  <c r="Q1158" i="10"/>
  <c r="Q1001" i="10"/>
  <c r="Q1165" i="10"/>
  <c r="Q1088" i="10"/>
  <c r="Q1005" i="10"/>
  <c r="Q950" i="10"/>
  <c r="Q918" i="10"/>
  <c r="Q1125" i="10"/>
  <c r="Q1056" i="10"/>
  <c r="Q48" i="10"/>
  <c r="Q112" i="10"/>
  <c r="Q49" i="10"/>
  <c r="Q113" i="10"/>
  <c r="Q50" i="10"/>
  <c r="Q114" i="10"/>
  <c r="Q59" i="10"/>
  <c r="Q123" i="10"/>
  <c r="Q68" i="10"/>
  <c r="Q132" i="10"/>
  <c r="Q69" i="10"/>
  <c r="Q133" i="10"/>
  <c r="Q70" i="10"/>
  <c r="Q134" i="10"/>
  <c r="Q71" i="10"/>
  <c r="Q135" i="10"/>
  <c r="Q1154" i="10"/>
  <c r="Q1175" i="10"/>
  <c r="Q1178" i="10"/>
  <c r="Q1176" i="10"/>
  <c r="Q1127" i="10"/>
  <c r="Q1095" i="10"/>
  <c r="Q1063" i="10"/>
  <c r="Q1031" i="10"/>
  <c r="Q999" i="10"/>
  <c r="Q1152" i="10"/>
  <c r="Q1081" i="10"/>
  <c r="Q993" i="10"/>
  <c r="Q1134" i="10"/>
  <c r="Q1070" i="10"/>
  <c r="Q980" i="10"/>
  <c r="Q56" i="10"/>
  <c r="Q120" i="10"/>
  <c r="Q57" i="10"/>
  <c r="Q121" i="10"/>
  <c r="Q58" i="10"/>
  <c r="Q122" i="10"/>
  <c r="Q67" i="10"/>
  <c r="Q131" i="10"/>
  <c r="Q76" i="10"/>
  <c r="Q140" i="10"/>
  <c r="Q77" i="10"/>
  <c r="Q141" i="10"/>
  <c r="Q78" i="10"/>
  <c r="Q142" i="10"/>
  <c r="Q79" i="10"/>
  <c r="Q143" i="10"/>
  <c r="Q1147" i="10"/>
  <c r="Q1166" i="10"/>
  <c r="Q1171" i="10"/>
  <c r="Q1169" i="10"/>
  <c r="Q1123" i="10"/>
  <c r="Q1091" i="10"/>
  <c r="Q1059" i="10"/>
  <c r="Q1027" i="10"/>
  <c r="Q995" i="10"/>
  <c r="Q1137" i="10"/>
  <c r="Q1073" i="10"/>
  <c r="Q973" i="10"/>
  <c r="Q1126" i="10"/>
  <c r="Q1061" i="10"/>
  <c r="Q971" i="10"/>
  <c r="Q937" i="10"/>
  <c r="Q905" i="10"/>
  <c r="Q1065" i="10"/>
  <c r="Q982" i="10"/>
  <c r="Q1136" i="10"/>
  <c r="Q1072" i="10"/>
  <c r="Q986" i="10"/>
  <c r="Q942" i="10"/>
  <c r="Q910" i="10"/>
  <c r="Q1109" i="10"/>
  <c r="Q1041" i="10"/>
  <c r="Q80" i="10"/>
  <c r="Q144" i="10"/>
  <c r="Q81" i="10"/>
  <c r="Q145" i="10"/>
  <c r="Q82" i="10"/>
  <c r="Q27" i="10"/>
  <c r="Q91" i="10"/>
  <c r="Q36" i="10"/>
  <c r="Q100" i="10"/>
  <c r="Q37" i="10"/>
  <c r="Q101" i="10"/>
  <c r="Q38" i="10"/>
  <c r="Q102" i="10"/>
  <c r="Q39" i="10"/>
  <c r="Q103" i="10"/>
  <c r="Q1186" i="10"/>
  <c r="Q1184" i="10"/>
  <c r="Q1145" i="10"/>
  <c r="Q1146" i="10"/>
  <c r="Q1143" i="10"/>
  <c r="Q1111" i="10"/>
  <c r="Q1079" i="10"/>
  <c r="Q1047" i="10"/>
  <c r="Q1015" i="10"/>
  <c r="Q983" i="10"/>
  <c r="Q1113" i="10"/>
  <c r="Q1038" i="10"/>
  <c r="Q1180" i="10"/>
  <c r="Q1102" i="10"/>
  <c r="Q1029" i="10"/>
  <c r="Q24" i="10"/>
  <c r="Q25" i="10"/>
  <c r="Q26" i="10"/>
  <c r="Q35" i="10"/>
  <c r="Q44" i="10"/>
  <c r="Q45" i="10"/>
  <c r="Q46" i="10"/>
  <c r="Q47" i="10"/>
  <c r="Q1179" i="10"/>
  <c r="Q1203" i="10"/>
  <c r="Q1139" i="10"/>
  <c r="Q1075" i="10"/>
  <c r="Q1011" i="10"/>
  <c r="Q1105" i="10"/>
  <c r="Q1173" i="10"/>
  <c r="Q1012" i="10"/>
  <c r="Q933" i="10"/>
  <c r="Q893" i="10"/>
  <c r="Q1014" i="10"/>
  <c r="Q1128" i="10"/>
  <c r="Q1037" i="10"/>
  <c r="Q954" i="10"/>
  <c r="Q1197" i="10"/>
  <c r="Q1085" i="10"/>
  <c r="Q990" i="10"/>
  <c r="Q1122" i="10"/>
  <c r="Q1058" i="10"/>
  <c r="Q979" i="10"/>
  <c r="Q939" i="10"/>
  <c r="Q907" i="10"/>
  <c r="Q1167" i="10"/>
  <c r="Q998" i="10"/>
  <c r="Q1140" i="10"/>
  <c r="Q1076" i="10"/>
  <c r="Q1002" i="10"/>
  <c r="Q898" i="10"/>
  <c r="Q850" i="10"/>
  <c r="Q818" i="10"/>
  <c r="Q786" i="10"/>
  <c r="Q754" i="10"/>
  <c r="Q722" i="10"/>
  <c r="Q960" i="10"/>
  <c r="Q855" i="10"/>
  <c r="Q823" i="10"/>
  <c r="Q791" i="10"/>
  <c r="Q759" i="10"/>
  <c r="Q727" i="10"/>
  <c r="Q695" i="10"/>
  <c r="Q916" i="10"/>
  <c r="Q872" i="10"/>
  <c r="Q836" i="10"/>
  <c r="Q804" i="10"/>
  <c r="Q772" i="10"/>
  <c r="Q740" i="10"/>
  <c r="Q708" i="10"/>
  <c r="Q944" i="10"/>
  <c r="Q857" i="10"/>
  <c r="Q825" i="10"/>
  <c r="Q793" i="10"/>
  <c r="Q761" i="10"/>
  <c r="Q729" i="10"/>
  <c r="Q32" i="10"/>
  <c r="Q33" i="10"/>
  <c r="Q34" i="10"/>
  <c r="Q43" i="10"/>
  <c r="Q52" i="10"/>
  <c r="Q53" i="10"/>
  <c r="Q54" i="10"/>
  <c r="Q55" i="10"/>
  <c r="Q1170" i="10"/>
  <c r="Q1194" i="10"/>
  <c r="Q1135" i="10"/>
  <c r="Q1071" i="10"/>
  <c r="Q1007" i="10"/>
  <c r="Q1097" i="10"/>
  <c r="Q1148" i="10"/>
  <c r="Q1010" i="10"/>
  <c r="Q929" i="10"/>
  <c r="Q889" i="10"/>
  <c r="Q984" i="10"/>
  <c r="Q1120" i="10"/>
  <c r="Q1020" i="10"/>
  <c r="Q946" i="10"/>
  <c r="Q1168" i="10"/>
  <c r="Q1077" i="10"/>
  <c r="Q974" i="10"/>
  <c r="Q1114" i="10"/>
  <c r="Q1045" i="10"/>
  <c r="Q972" i="10"/>
  <c r="Q935" i="10"/>
  <c r="Q903" i="10"/>
  <c r="Q1064" i="10"/>
  <c r="Q985" i="10"/>
  <c r="Q1132" i="10"/>
  <c r="Q1068" i="10"/>
  <c r="Q989" i="10"/>
  <c r="Q884" i="10"/>
  <c r="Q846" i="10"/>
  <c r="Q814" i="10"/>
  <c r="Q782" i="10"/>
  <c r="Q750" i="10"/>
  <c r="Q718" i="10"/>
  <c r="Q928" i="10"/>
  <c r="Q851" i="10"/>
  <c r="Q819" i="10"/>
  <c r="Q787" i="10"/>
  <c r="Q755" i="10"/>
  <c r="Q723" i="10"/>
  <c r="Q691" i="10"/>
  <c r="Q896" i="10"/>
  <c r="Q864" i="10"/>
  <c r="Q832" i="10"/>
  <c r="Q800" i="10"/>
  <c r="Q768" i="10"/>
  <c r="Q736" i="10"/>
  <c r="Q704" i="10"/>
  <c r="Q912" i="10"/>
  <c r="Q853" i="10"/>
  <c r="Q821" i="10"/>
  <c r="Q789" i="10"/>
  <c r="Q757" i="10"/>
  <c r="Q725" i="10"/>
  <c r="Q693" i="10"/>
  <c r="Q674" i="10"/>
  <c r="Q650" i="10"/>
  <c r="Q618" i="10"/>
  <c r="Q586" i="10"/>
  <c r="Q554" i="10"/>
  <c r="Q522" i="10"/>
  <c r="Q686" i="10"/>
  <c r="Q647" i="10"/>
  <c r="Q615" i="10"/>
  <c r="Q64" i="10"/>
  <c r="Q65" i="10"/>
  <c r="Q66" i="10"/>
  <c r="Q75" i="10"/>
  <c r="Q84" i="10"/>
  <c r="Q85" i="10"/>
  <c r="Q86" i="10"/>
  <c r="Q87" i="10"/>
  <c r="Q1200" i="10"/>
  <c r="Q1162" i="10"/>
  <c r="Q1119" i="10"/>
  <c r="Q1055" i="10"/>
  <c r="Q991" i="10"/>
  <c r="Q1057" i="10"/>
  <c r="Q1118" i="10"/>
  <c r="Q964" i="10"/>
  <c r="Q925" i="10"/>
  <c r="Q885" i="10"/>
  <c r="Q978" i="10"/>
  <c r="Q1112" i="10"/>
  <c r="Q1018" i="10"/>
  <c r="Q938" i="10"/>
  <c r="Q1161" i="10"/>
  <c r="Q1069" i="10"/>
  <c r="Q965" i="10"/>
  <c r="Q1106" i="10"/>
  <c r="Q1028" i="10"/>
  <c r="Q963" i="10"/>
  <c r="Q931" i="10"/>
  <c r="Q899" i="10"/>
  <c r="Q1062" i="10"/>
  <c r="Q977" i="10"/>
  <c r="Q1124" i="10"/>
  <c r="Q1066" i="10"/>
  <c r="Q932" i="10"/>
  <c r="Q880" i="10"/>
  <c r="Q842" i="10"/>
  <c r="Q810" i="10"/>
  <c r="Q778" i="10"/>
  <c r="Q746" i="10"/>
  <c r="Q975" i="10"/>
  <c r="Q902" i="10"/>
  <c r="Q847" i="10"/>
  <c r="Q815" i="10"/>
  <c r="Q783" i="10"/>
  <c r="Q751" i="10"/>
  <c r="Q719" i="10"/>
  <c r="Q687" i="10"/>
  <c r="Q881" i="10"/>
  <c r="Q860" i="10"/>
  <c r="Q828" i="10"/>
  <c r="Q796" i="10"/>
  <c r="Q764" i="10"/>
  <c r="Q732" i="10"/>
  <c r="Q968" i="10"/>
  <c r="Q894" i="10"/>
  <c r="Q849" i="10"/>
  <c r="Q817" i="10"/>
  <c r="Q785" i="10"/>
  <c r="Q753" i="10"/>
  <c r="Q721" i="10"/>
  <c r="Q689" i="10"/>
  <c r="Q714" i="10"/>
  <c r="Q646" i="10"/>
  <c r="Q614" i="10"/>
  <c r="Q582" i="10"/>
  <c r="Q550" i="10"/>
  <c r="Q518" i="10"/>
  <c r="Q670" i="10"/>
  <c r="Q643" i="10"/>
  <c r="Q611" i="10"/>
  <c r="Q579" i="10"/>
  <c r="Q547" i="10"/>
  <c r="Q515" i="10"/>
  <c r="Q483" i="10"/>
  <c r="Q72" i="10"/>
  <c r="Q73" i="10"/>
  <c r="Q74" i="10"/>
  <c r="Q83" i="10"/>
  <c r="Q92" i="10"/>
  <c r="Q93" i="10"/>
  <c r="Q94" i="10"/>
  <c r="Q95" i="10"/>
  <c r="Q1193" i="10"/>
  <c r="Q1155" i="10"/>
  <c r="Q1115" i="10"/>
  <c r="Q1051" i="10"/>
  <c r="Q987" i="10"/>
  <c r="Q1040" i="10"/>
  <c r="Q1110" i="10"/>
  <c r="Q961" i="10"/>
  <c r="Q921" i="10"/>
  <c r="Q1151" i="10"/>
  <c r="Q969" i="10"/>
  <c r="Q1104" i="10"/>
  <c r="Q988" i="10"/>
  <c r="Q934" i="10"/>
  <c r="Q1141" i="10"/>
  <c r="Q1054" i="10"/>
  <c r="Q1196" i="10"/>
  <c r="Q1098" i="10"/>
  <c r="Q1026" i="10"/>
  <c r="Q959" i="10"/>
  <c r="Q927" i="10"/>
  <c r="Q895" i="10"/>
  <c r="Q1049" i="10"/>
  <c r="Q970" i="10"/>
  <c r="Q1116" i="10"/>
  <c r="Q1053" i="10"/>
  <c r="Q904" i="10"/>
  <c r="Q871" i="10"/>
  <c r="Q838" i="10"/>
  <c r="Q806" i="10"/>
  <c r="Q774" i="10"/>
  <c r="Q742" i="10"/>
  <c r="Q940" i="10"/>
  <c r="Q886" i="10"/>
  <c r="Q843" i="10"/>
  <c r="Q811" i="10"/>
  <c r="Q779" i="10"/>
  <c r="Q747" i="10"/>
  <c r="Q715" i="10"/>
  <c r="Q88" i="10"/>
  <c r="Q89" i="10"/>
  <c r="Q90" i="10"/>
  <c r="Q99" i="10"/>
  <c r="Q108" i="10"/>
  <c r="Q109" i="10"/>
  <c r="Q110" i="10"/>
  <c r="Q111" i="10"/>
  <c r="Q1198" i="10"/>
  <c r="Q1201" i="10"/>
  <c r="Q1107" i="10"/>
  <c r="Q1043" i="10"/>
  <c r="Q1204" i="10"/>
  <c r="Q1025" i="10"/>
  <c r="Q1094" i="10"/>
  <c r="Q957" i="10"/>
  <c r="Q917" i="10"/>
  <c r="Q1048" i="10"/>
  <c r="Q1188" i="10"/>
  <c r="Q1096" i="10"/>
  <c r="Q976" i="10"/>
  <c r="Q930" i="10"/>
  <c r="Q1133" i="10"/>
  <c r="Q1024" i="10"/>
  <c r="Q1164" i="10"/>
  <c r="Q1090" i="10"/>
  <c r="Q1013" i="10"/>
  <c r="Q955" i="10"/>
  <c r="Q923" i="10"/>
  <c r="Q891" i="10"/>
  <c r="Q1032" i="10"/>
  <c r="Q1190" i="10"/>
  <c r="Q1108" i="10"/>
  <c r="Q1036" i="10"/>
  <c r="Q882" i="10"/>
  <c r="Q866" i="10"/>
  <c r="Q834" i="10"/>
  <c r="Q802" i="10"/>
  <c r="Q770" i="10"/>
  <c r="Q738" i="10"/>
  <c r="Q908" i="10"/>
  <c r="Q876" i="10"/>
  <c r="Q839" i="10"/>
  <c r="Q807" i="10"/>
  <c r="Q775" i="10"/>
  <c r="Q743" i="10"/>
  <c r="Q711" i="10"/>
  <c r="Q679" i="10"/>
  <c r="Q936" i="10"/>
  <c r="Q852" i="10"/>
  <c r="Q820" i="10"/>
  <c r="Q788" i="10"/>
  <c r="Q756" i="10"/>
  <c r="Q724" i="10"/>
  <c r="Q924" i="10"/>
  <c r="Q875" i="10"/>
  <c r="Q841" i="10"/>
  <c r="Q809" i="10"/>
  <c r="Q777" i="10"/>
  <c r="Q745" i="10"/>
  <c r="Q713" i="10"/>
  <c r="Q96" i="10"/>
  <c r="Q97" i="10"/>
  <c r="Q98" i="10"/>
  <c r="Q107" i="10"/>
  <c r="Q116" i="10"/>
  <c r="Q117" i="10"/>
  <c r="Q118" i="10"/>
  <c r="Q119" i="10"/>
  <c r="Q1191" i="10"/>
  <c r="Q1192" i="10"/>
  <c r="Q1103" i="10"/>
  <c r="Q1039" i="10"/>
  <c r="Q1199" i="10"/>
  <c r="Q1008" i="10"/>
  <c r="Q1086" i="10"/>
  <c r="Q953" i="10"/>
  <c r="Q909" i="10"/>
  <c r="Q1046" i="10"/>
  <c r="Q1183" i="10"/>
  <c r="Q1080" i="10"/>
  <c r="Q967" i="10"/>
  <c r="Q926" i="10"/>
  <c r="Q1117" i="10"/>
  <c r="Q1022" i="10"/>
  <c r="Q1157" i="10"/>
  <c r="Q1082" i="10"/>
  <c r="Q996" i="10"/>
  <c r="Q951" i="10"/>
  <c r="Q919" i="10"/>
  <c r="Q887" i="10"/>
  <c r="Q1030" i="10"/>
  <c r="Q1181" i="10"/>
  <c r="Q1100" i="10"/>
  <c r="Q1034" i="10"/>
  <c r="Q873" i="10"/>
  <c r="Q862" i="10"/>
  <c r="Q830" i="10"/>
  <c r="Q798" i="10"/>
  <c r="Q766" i="10"/>
  <c r="Q734" i="10"/>
  <c r="Q892" i="10"/>
  <c r="Q867" i="10"/>
  <c r="Q835" i="10"/>
  <c r="Q803" i="10"/>
  <c r="Q771" i="10"/>
  <c r="Q739" i="10"/>
  <c r="Q707" i="10"/>
  <c r="Q675" i="10"/>
  <c r="Q906" i="10"/>
  <c r="Q848" i="10"/>
  <c r="Q816" i="10"/>
  <c r="Q784" i="10"/>
  <c r="Q752" i="10"/>
  <c r="Q720" i="10"/>
  <c r="Q900" i="10"/>
  <c r="Q868" i="10"/>
  <c r="Q837" i="10"/>
  <c r="Q805" i="10"/>
  <c r="Q773" i="10"/>
  <c r="Q741" i="10"/>
  <c r="Q709" i="10"/>
  <c r="Q128" i="10"/>
  <c r="Q129" i="10"/>
  <c r="Q130" i="10"/>
  <c r="Q139" i="10"/>
  <c r="Q21" i="10"/>
  <c r="Q22" i="10"/>
  <c r="Q23" i="10"/>
  <c r="Q1202" i="10"/>
  <c r="Q1159" i="10"/>
  <c r="Q1160" i="10"/>
  <c r="Q1087" i="10"/>
  <c r="Q1023" i="10"/>
  <c r="Q1129" i="10"/>
  <c r="Q966" i="10"/>
  <c r="Q1044" i="10"/>
  <c r="Q949" i="10"/>
  <c r="Q901" i="10"/>
  <c r="Q1033" i="10"/>
  <c r="Q1172" i="10"/>
  <c r="Q1052" i="10"/>
  <c r="Q962" i="10"/>
  <c r="Q922" i="10"/>
  <c r="Q1101" i="10"/>
  <c r="Q1009" i="10"/>
  <c r="Q1138" i="10"/>
  <c r="Q1074" i="10"/>
  <c r="Q994" i="10"/>
  <c r="Q947" i="10"/>
  <c r="Q915" i="10"/>
  <c r="Q883" i="10"/>
  <c r="Q1017" i="10"/>
  <c r="Q1156" i="10"/>
  <c r="Q1092" i="10"/>
  <c r="Q1021" i="10"/>
  <c r="Q952" i="10"/>
  <c r="Q858" i="10"/>
  <c r="Q826" i="10"/>
  <c r="Q794" i="10"/>
  <c r="Q762" i="10"/>
  <c r="Q730" i="10"/>
  <c r="Q878" i="10"/>
  <c r="Q863" i="10"/>
  <c r="Q831" i="10"/>
  <c r="Q799" i="10"/>
  <c r="Q767" i="10"/>
  <c r="Q735" i="10"/>
  <c r="Q703" i="10"/>
  <c r="Q671" i="10"/>
  <c r="Q888" i="10"/>
  <c r="Q844" i="10"/>
  <c r="Q812" i="10"/>
  <c r="Q780" i="10"/>
  <c r="Q748" i="10"/>
  <c r="Q716" i="10"/>
  <c r="Q877" i="10"/>
  <c r="Q865" i="10"/>
  <c r="Q833" i="10"/>
  <c r="Q801" i="10"/>
  <c r="Q769" i="10"/>
  <c r="Q737" i="10"/>
  <c r="Q705" i="10"/>
  <c r="Q673" i="10"/>
  <c r="Q662" i="10"/>
  <c r="Q630" i="10"/>
  <c r="Q598" i="10"/>
  <c r="Q566" i="10"/>
  <c r="Q534" i="10"/>
  <c r="Q502" i="10"/>
  <c r="Q659" i="10"/>
  <c r="Q627" i="10"/>
  <c r="Q595" i="10"/>
  <c r="Q563" i="10"/>
  <c r="Q531" i="10"/>
  <c r="Q499" i="10"/>
  <c r="Q710" i="10"/>
  <c r="Q656" i="10"/>
  <c r="Q136" i="10"/>
  <c r="Q137" i="10"/>
  <c r="Q138" i="10"/>
  <c r="Q28" i="10"/>
  <c r="Q29" i="10"/>
  <c r="Q30" i="10"/>
  <c r="Q31" i="10"/>
  <c r="Q1195" i="10"/>
  <c r="Q1150" i="10"/>
  <c r="Q1153" i="10"/>
  <c r="Q1083" i="10"/>
  <c r="Q1019" i="10"/>
  <c r="Q1121" i="10"/>
  <c r="Q1189" i="10"/>
  <c r="Q1042" i="10"/>
  <c r="Q941" i="10"/>
  <c r="Q897" i="10"/>
  <c r="Q1016" i="10"/>
  <c r="Q1144" i="10"/>
  <c r="Q1050" i="10"/>
  <c r="Q958" i="10"/>
  <c r="Q914" i="10"/>
  <c r="Q1093" i="10"/>
  <c r="Q992" i="10"/>
  <c r="Q1130" i="10"/>
  <c r="Q1060" i="10"/>
  <c r="Q981" i="10"/>
  <c r="Q943" i="10"/>
  <c r="Q911" i="10"/>
  <c r="Q1174" i="10"/>
  <c r="Q1000" i="10"/>
  <c r="Q1149" i="10"/>
  <c r="Q1084" i="10"/>
  <c r="Q1004" i="10"/>
  <c r="Q920" i="10"/>
  <c r="Q854" i="10"/>
  <c r="Q822" i="10"/>
  <c r="Q790" i="10"/>
  <c r="Q758" i="10"/>
  <c r="Q726" i="10"/>
  <c r="Q869" i="10"/>
  <c r="Q859" i="10"/>
  <c r="Q827" i="10"/>
  <c r="Q795" i="10"/>
  <c r="Q763" i="10"/>
  <c r="Q731" i="10"/>
  <c r="Q699" i="10"/>
  <c r="Q948" i="10"/>
  <c r="Q879" i="10"/>
  <c r="Q840" i="10"/>
  <c r="Q808" i="10"/>
  <c r="Q776" i="10"/>
  <c r="Q744" i="10"/>
  <c r="Q712" i="10"/>
  <c r="Q870" i="10"/>
  <c r="Q861" i="10"/>
  <c r="Q829" i="10"/>
  <c r="Q797" i="10"/>
  <c r="Q765" i="10"/>
  <c r="Q733" i="10"/>
  <c r="Q701" i="10"/>
  <c r="Q696" i="10"/>
  <c r="Q658" i="10"/>
  <c r="Q626" i="10"/>
  <c r="Q594" i="10"/>
  <c r="Q562" i="10"/>
  <c r="Q530" i="10"/>
  <c r="Q498" i="10"/>
  <c r="Q655" i="10"/>
  <c r="Q623" i="10"/>
  <c r="Q856" i="10"/>
  <c r="Q813" i="10"/>
  <c r="Q690" i="10"/>
  <c r="Q622" i="10"/>
  <c r="Q558" i="10"/>
  <c r="Q698" i="10"/>
  <c r="Q619" i="10"/>
  <c r="Q571" i="10"/>
  <c r="Q527" i="10"/>
  <c r="Q487" i="10"/>
  <c r="Q668" i="10"/>
  <c r="Q632" i="10"/>
  <c r="Q600" i="10"/>
  <c r="Q568" i="10"/>
  <c r="Q536" i="10"/>
  <c r="Q504" i="10"/>
  <c r="Q669" i="10"/>
  <c r="Q637" i="10"/>
  <c r="Q605" i="10"/>
  <c r="Q573" i="10"/>
  <c r="Q541" i="10"/>
  <c r="Q509" i="10"/>
  <c r="Q477" i="10"/>
  <c r="Q441" i="10"/>
  <c r="Q409" i="10"/>
  <c r="Q377" i="10"/>
  <c r="Q345" i="10"/>
  <c r="Q313" i="10"/>
  <c r="Q281" i="10"/>
  <c r="Q482" i="10"/>
  <c r="Q446" i="10"/>
  <c r="Q414" i="10"/>
  <c r="Q382" i="10"/>
  <c r="Q350" i="10"/>
  <c r="Q318" i="10"/>
  <c r="Q286" i="10"/>
  <c r="Q484" i="10"/>
  <c r="Q443" i="10"/>
  <c r="Q411" i="10"/>
  <c r="Q379" i="10"/>
  <c r="Q347" i="10"/>
  <c r="Q315" i="10"/>
  <c r="Q283" i="10"/>
  <c r="Q486" i="10"/>
  <c r="Q448" i="10"/>
  <c r="Q416" i="10"/>
  <c r="Q384" i="10"/>
  <c r="Q352" i="10"/>
  <c r="Q320" i="10"/>
  <c r="Q288" i="10"/>
  <c r="Q488" i="10"/>
  <c r="Q235" i="10"/>
  <c r="Q203" i="10"/>
  <c r="Q171" i="10"/>
  <c r="Q252" i="10"/>
  <c r="Q220" i="10"/>
  <c r="Q188" i="10"/>
  <c r="Q156" i="10"/>
  <c r="Q237" i="10"/>
  <c r="Q205" i="10"/>
  <c r="Q173" i="10"/>
  <c r="Q250" i="10"/>
  <c r="Q218" i="10"/>
  <c r="Q186" i="10"/>
  <c r="Q154" i="10"/>
  <c r="Q824" i="10"/>
  <c r="Q781" i="10"/>
  <c r="Q688" i="10"/>
  <c r="Q610" i="10"/>
  <c r="Q546" i="10"/>
  <c r="Q684" i="10"/>
  <c r="Q607" i="10"/>
  <c r="Q567" i="10"/>
  <c r="Q523" i="10"/>
  <c r="Q479" i="10"/>
  <c r="Q664" i="10"/>
  <c r="Q628" i="10"/>
  <c r="Q596" i="10"/>
  <c r="Q564" i="10"/>
  <c r="Q532" i="10"/>
  <c r="Q500" i="10"/>
  <c r="Q665" i="10"/>
  <c r="Q633" i="10"/>
  <c r="Q601" i="10"/>
  <c r="Q569" i="10"/>
  <c r="Q537" i="10"/>
  <c r="Q505" i="10"/>
  <c r="Q473" i="10"/>
  <c r="Q437" i="10"/>
  <c r="Q405" i="10"/>
  <c r="Q373" i="10"/>
  <c r="Q341" i="10"/>
  <c r="Q309" i="10"/>
  <c r="Q277" i="10"/>
  <c r="Q474" i="10"/>
  <c r="Q442" i="10"/>
  <c r="Q410" i="10"/>
  <c r="Q378" i="10"/>
  <c r="Q346" i="10"/>
  <c r="Q314" i="10"/>
  <c r="Q282" i="10"/>
  <c r="Q476" i="10"/>
  <c r="Q439" i="10"/>
  <c r="Q407" i="10"/>
  <c r="Q375" i="10"/>
  <c r="Q343" i="10"/>
  <c r="Q311" i="10"/>
  <c r="Q279" i="10"/>
  <c r="Q478" i="10"/>
  <c r="Q444" i="10"/>
  <c r="Q412" i="10"/>
  <c r="Q380" i="10"/>
  <c r="Q348" i="10"/>
  <c r="Q316" i="10"/>
  <c r="Q284" i="10"/>
  <c r="Q480" i="10"/>
  <c r="Q231" i="10"/>
  <c r="Q199" i="10"/>
  <c r="Q167" i="10"/>
  <c r="Q248" i="10"/>
  <c r="Q216" i="10"/>
  <c r="Q184" i="10"/>
  <c r="Q152" i="10"/>
  <c r="Q233" i="10"/>
  <c r="Q201" i="10"/>
  <c r="Q169" i="10"/>
  <c r="Q246" i="10"/>
  <c r="Q214" i="10"/>
  <c r="Q182" i="10"/>
  <c r="Q150" i="10"/>
  <c r="Q792" i="10"/>
  <c r="Q749" i="10"/>
  <c r="Q672" i="10"/>
  <c r="Q606" i="10"/>
  <c r="Q542" i="10"/>
  <c r="Q667" i="10"/>
  <c r="Q603" i="10"/>
  <c r="Q559" i="10"/>
  <c r="Q519" i="10"/>
  <c r="Q475" i="10"/>
  <c r="Q660" i="10"/>
  <c r="Q624" i="10"/>
  <c r="Q592" i="10"/>
  <c r="Q560" i="10"/>
  <c r="Q528" i="10"/>
  <c r="Q496" i="10"/>
  <c r="Q661" i="10"/>
  <c r="Q629" i="10"/>
  <c r="Q597" i="10"/>
  <c r="Q565" i="10"/>
  <c r="Q533" i="10"/>
  <c r="Q501" i="10"/>
  <c r="Q465" i="10"/>
  <c r="Q433" i="10"/>
  <c r="Q401" i="10"/>
  <c r="Q369" i="10"/>
  <c r="Q337" i="10"/>
  <c r="Q305" i="10"/>
  <c r="Q273" i="10"/>
  <c r="Q469" i="10"/>
  <c r="Q438" i="10"/>
  <c r="Q406" i="10"/>
  <c r="Q374" i="10"/>
  <c r="Q342" i="10"/>
  <c r="Q310" i="10"/>
  <c r="Q278" i="10"/>
  <c r="Q467" i="10"/>
  <c r="Q435" i="10"/>
  <c r="Q403" i="10"/>
  <c r="Q371" i="10"/>
  <c r="Q339" i="10"/>
  <c r="Q307" i="10"/>
  <c r="Q275" i="10"/>
  <c r="Q470" i="10"/>
  <c r="Q440" i="10"/>
  <c r="Q408" i="10"/>
  <c r="Q376" i="10"/>
  <c r="Q344" i="10"/>
  <c r="Q312" i="10"/>
  <c r="Q280" i="10"/>
  <c r="Q472" i="10"/>
  <c r="Q227" i="10"/>
  <c r="Q195" i="10"/>
  <c r="Q163" i="10"/>
  <c r="Q244" i="10"/>
  <c r="Q212" i="10"/>
  <c r="Q180" i="10"/>
  <c r="Q148" i="10"/>
  <c r="Q229" i="10"/>
  <c r="Q197" i="10"/>
  <c r="Q165" i="10"/>
  <c r="Q242" i="10"/>
  <c r="Q210" i="10"/>
  <c r="Q178" i="10"/>
  <c r="Q146" i="10"/>
  <c r="Q760" i="10"/>
  <c r="Q717" i="10"/>
  <c r="Q666" i="10"/>
  <c r="Q602" i="10"/>
  <c r="Q538" i="10"/>
  <c r="Q663" i="10"/>
  <c r="Q599" i="10"/>
  <c r="Q555" i="10"/>
  <c r="Q511" i="10"/>
  <c r="Q728" i="10"/>
  <c r="Q697" i="10"/>
  <c r="Q654" i="10"/>
  <c r="Q590" i="10"/>
  <c r="Q526" i="10"/>
  <c r="Q651" i="10"/>
  <c r="Q591" i="10"/>
  <c r="Q551" i="10"/>
  <c r="Q507" i="10"/>
  <c r="Q706" i="10"/>
  <c r="Q648" i="10"/>
  <c r="Q616" i="10"/>
  <c r="Q584" i="10"/>
  <c r="Q552" i="10"/>
  <c r="Q520" i="10"/>
  <c r="Q694" i="10"/>
  <c r="Q653" i="10"/>
  <c r="Q621" i="10"/>
  <c r="Q589" i="10"/>
  <c r="Q557" i="10"/>
  <c r="Q525" i="10"/>
  <c r="Q493" i="10"/>
  <c r="Q457" i="10"/>
  <c r="Q425" i="10"/>
  <c r="Q393" i="10"/>
  <c r="Q361" i="10"/>
  <c r="Q329" i="10"/>
  <c r="Q297" i="10"/>
  <c r="Q265" i="10"/>
  <c r="Q462" i="10"/>
  <c r="Q430" i="10"/>
  <c r="Q398" i="10"/>
  <c r="Q366" i="10"/>
  <c r="Q334" i="10"/>
  <c r="Q302" i="10"/>
  <c r="Q270" i="10"/>
  <c r="Q459" i="10"/>
  <c r="Q427" i="10"/>
  <c r="Q395" i="10"/>
  <c r="Q363" i="10"/>
  <c r="Q331" i="10"/>
  <c r="Q299" i="10"/>
  <c r="Q267" i="10"/>
  <c r="Q464" i="10"/>
  <c r="Q432" i="10"/>
  <c r="Q400" i="10"/>
  <c r="Q368" i="10"/>
  <c r="Q336" i="10"/>
  <c r="Q304" i="10"/>
  <c r="Q272" i="10"/>
  <c r="Q251" i="10"/>
  <c r="Q219" i="10"/>
  <c r="Q187" i="10"/>
  <c r="Q155" i="10"/>
  <c r="Q236" i="10"/>
  <c r="Q204" i="10"/>
  <c r="Q172" i="10"/>
  <c r="Q253" i="10"/>
  <c r="Q221" i="10"/>
  <c r="Q189" i="10"/>
  <c r="Q157" i="10"/>
  <c r="Q234" i="10"/>
  <c r="Q202" i="10"/>
  <c r="Q170" i="10"/>
  <c r="Q683" i="10"/>
  <c r="Q890" i="10"/>
  <c r="Q681" i="10"/>
  <c r="Q638" i="10"/>
  <c r="Q574" i="10"/>
  <c r="Q510" i="10"/>
  <c r="Q635" i="10"/>
  <c r="Q583" i="10"/>
  <c r="Q539" i="10"/>
  <c r="Q495" i="10"/>
  <c r="Q682" i="10"/>
  <c r="Q640" i="10"/>
  <c r="Q608" i="10"/>
  <c r="Q576" i="10"/>
  <c r="Q544" i="10"/>
  <c r="Q512" i="10"/>
  <c r="Q692" i="10"/>
  <c r="Q645" i="10"/>
  <c r="Q613" i="10"/>
  <c r="Q581" i="10"/>
  <c r="Q549" i="10"/>
  <c r="Q517" i="10"/>
  <c r="Q485" i="10"/>
  <c r="Q449" i="10"/>
  <c r="Q417" i="10"/>
  <c r="Q385" i="10"/>
  <c r="Q353" i="10"/>
  <c r="Q321" i="10"/>
  <c r="Q289" i="10"/>
  <c r="Q257" i="10"/>
  <c r="Q454" i="10"/>
  <c r="Q422" i="10"/>
  <c r="Q390" i="10"/>
  <c r="Q358" i="10"/>
  <c r="Q326" i="10"/>
  <c r="Q294" i="10"/>
  <c r="Q262" i="10"/>
  <c r="Q451" i="10"/>
  <c r="Q419" i="10"/>
  <c r="Q387" i="10"/>
  <c r="Q355" i="10"/>
  <c r="Q323" i="10"/>
  <c r="Q291" i="10"/>
  <c r="Q259" i="10"/>
  <c r="Q456" i="10"/>
  <c r="Q424" i="10"/>
  <c r="Q392" i="10"/>
  <c r="Q360" i="10"/>
  <c r="Q328" i="10"/>
  <c r="Q296" i="10"/>
  <c r="Q264" i="10"/>
  <c r="Q243" i="10"/>
  <c r="Q211" i="10"/>
  <c r="Q179" i="10"/>
  <c r="Q147" i="10"/>
  <c r="Q228" i="10"/>
  <c r="Q196" i="10"/>
  <c r="Q164" i="10"/>
  <c r="Q245" i="10"/>
  <c r="Q213" i="10"/>
  <c r="Q181" i="10"/>
  <c r="Q149" i="10"/>
  <c r="Q226" i="10"/>
  <c r="Q194" i="10"/>
  <c r="Q162" i="10"/>
  <c r="Q874" i="10"/>
  <c r="Q845" i="10"/>
  <c r="Q677" i="10"/>
  <c r="Q634" i="10"/>
  <c r="Q570" i="10"/>
  <c r="Q506" i="10"/>
  <c r="Q631" i="10"/>
  <c r="Q575" i="10"/>
  <c r="Q535" i="10"/>
  <c r="Q491" i="10"/>
  <c r="Q680" i="10"/>
  <c r="Q636" i="10"/>
  <c r="Q604" i="10"/>
  <c r="Q572" i="10"/>
  <c r="Q540" i="10"/>
  <c r="Q508" i="10"/>
  <c r="Q676" i="10"/>
  <c r="Q641" i="10"/>
  <c r="Q609" i="10"/>
  <c r="Q577" i="10"/>
  <c r="Q545" i="10"/>
  <c r="Q513" i="10"/>
  <c r="Q481" i="10"/>
  <c r="Q445" i="10"/>
  <c r="Q413" i="10"/>
  <c r="Q381" i="10"/>
  <c r="Q349" i="10"/>
  <c r="Q317" i="10"/>
  <c r="Q285" i="10"/>
  <c r="Q490" i="10"/>
  <c r="Q450" i="10"/>
  <c r="Q418" i="10"/>
  <c r="Q386" i="10"/>
  <c r="Q354" i="10"/>
  <c r="Q322" i="10"/>
  <c r="Q290" i="10"/>
  <c r="Q492" i="10"/>
  <c r="Q447" i="10"/>
  <c r="Q415" i="10"/>
  <c r="Q383" i="10"/>
  <c r="Q351" i="10"/>
  <c r="Q319" i="10"/>
  <c r="Q287" i="10"/>
  <c r="Q494" i="10"/>
  <c r="Q452" i="10"/>
  <c r="Q420" i="10"/>
  <c r="Q388" i="10"/>
  <c r="Q356" i="10"/>
  <c r="Q324" i="10"/>
  <c r="Q292" i="10"/>
  <c r="Q260" i="10"/>
  <c r="Q239" i="10"/>
  <c r="Q207" i="10"/>
  <c r="Q175" i="10"/>
  <c r="Q258" i="10"/>
  <c r="Q224" i="10"/>
  <c r="Q192" i="10"/>
  <c r="Q160" i="10"/>
  <c r="Q241" i="10"/>
  <c r="Q209" i="10"/>
  <c r="Q177" i="10"/>
  <c r="Q254" i="10"/>
  <c r="Q222" i="10"/>
  <c r="Q190" i="10"/>
  <c r="Q158" i="10"/>
  <c r="Q642" i="10"/>
  <c r="Q700" i="10"/>
  <c r="Q548" i="10"/>
  <c r="Q617" i="10"/>
  <c r="Q489" i="10"/>
  <c r="Q357" i="10"/>
  <c r="Q458" i="10"/>
  <c r="Q330" i="10"/>
  <c r="Q423" i="10"/>
  <c r="Q295" i="10"/>
  <c r="Q396" i="10"/>
  <c r="Q268" i="10"/>
  <c r="Q151" i="10"/>
  <c r="Q249" i="10"/>
  <c r="Q230" i="10"/>
  <c r="Q578" i="10"/>
  <c r="Q652" i="10"/>
  <c r="Q524" i="10"/>
  <c r="Q593" i="10"/>
  <c r="Q461" i="10"/>
  <c r="Q333" i="10"/>
  <c r="Q434" i="10"/>
  <c r="Q306" i="10"/>
  <c r="Q399" i="10"/>
  <c r="Q271" i="10"/>
  <c r="Q372" i="10"/>
  <c r="Q255" i="10"/>
  <c r="Q240" i="10"/>
  <c r="Q225" i="10"/>
  <c r="Q206" i="10"/>
  <c r="Q514" i="10"/>
  <c r="Q644" i="10"/>
  <c r="Q516" i="10"/>
  <c r="Q585" i="10"/>
  <c r="Q453" i="10"/>
  <c r="Q325" i="10"/>
  <c r="Q426" i="10"/>
  <c r="Q298" i="10"/>
  <c r="Q391" i="10"/>
  <c r="Q263" i="10"/>
  <c r="Q364" i="10"/>
  <c r="Q247" i="10"/>
  <c r="Q232" i="10"/>
  <c r="Q217" i="10"/>
  <c r="Q198" i="10"/>
  <c r="Q639" i="10"/>
  <c r="Q620" i="10"/>
  <c r="Q702" i="10"/>
  <c r="Q561" i="10"/>
  <c r="Q429" i="10"/>
  <c r="Q301" i="10"/>
  <c r="Q402" i="10"/>
  <c r="Q274" i="10"/>
  <c r="Q367" i="10"/>
  <c r="Q468" i="10"/>
  <c r="Q340" i="10"/>
  <c r="Q223" i="10"/>
  <c r="Q208" i="10"/>
  <c r="Q193" i="10"/>
  <c r="Q174" i="10"/>
  <c r="Q587" i="10"/>
  <c r="Q612" i="10"/>
  <c r="Q678" i="10"/>
  <c r="Q553" i="10"/>
  <c r="Q421" i="10"/>
  <c r="Q293" i="10"/>
  <c r="Q394" i="10"/>
  <c r="Q266" i="10"/>
  <c r="Q359" i="10"/>
  <c r="Q460" i="10"/>
  <c r="Q332" i="10"/>
  <c r="Q215" i="10"/>
  <c r="Q200" i="10"/>
  <c r="Q185" i="10"/>
  <c r="Q166" i="10"/>
  <c r="Q956" i="10"/>
  <c r="Q503" i="10"/>
  <c r="Q580" i="10"/>
  <c r="Q649" i="10"/>
  <c r="Q521" i="10"/>
  <c r="Q389" i="10"/>
  <c r="Q261" i="10"/>
  <c r="Q362" i="10"/>
  <c r="Q455" i="10"/>
  <c r="Q327" i="10"/>
  <c r="Q428" i="10"/>
  <c r="Q300" i="10"/>
  <c r="Q183" i="10"/>
  <c r="Q168" i="10"/>
  <c r="Q153" i="10"/>
  <c r="Q685" i="10"/>
  <c r="Q471" i="10"/>
  <c r="Q556" i="10"/>
  <c r="Q625" i="10"/>
  <c r="Q497" i="10"/>
  <c r="Q365" i="10"/>
  <c r="Q466" i="10"/>
  <c r="Q338" i="10"/>
  <c r="Q431" i="10"/>
  <c r="Q303" i="10"/>
  <c r="Q404" i="10"/>
  <c r="Q276" i="10"/>
  <c r="Q159" i="10"/>
  <c r="Q256" i="10"/>
  <c r="Q238" i="10"/>
  <c r="Q657" i="10"/>
  <c r="Q308" i="10"/>
  <c r="Q529" i="10"/>
  <c r="Q191" i="10"/>
  <c r="Q397" i="10"/>
  <c r="Q176" i="10"/>
  <c r="Q269" i="10"/>
  <c r="Q161" i="10"/>
  <c r="Q463" i="10"/>
  <c r="Q543" i="10"/>
  <c r="Q335" i="10"/>
  <c r="Q436" i="10"/>
  <c r="Q588" i="10"/>
  <c r="Q370" i="10"/>
  <c r="E6" i="10"/>
  <c r="E9" i="10" s="1"/>
  <c r="E10" i="10" s="1"/>
  <c r="O1197" i="10"/>
  <c r="O1195" i="10"/>
  <c r="O1174" i="10"/>
  <c r="O1181" i="10"/>
  <c r="O1186" i="10"/>
  <c r="O1173" i="10"/>
  <c r="O1171" i="10"/>
  <c r="O1126" i="10"/>
  <c r="O1094" i="10"/>
  <c r="O1062" i="10"/>
  <c r="O1030" i="10"/>
  <c r="O998" i="10"/>
  <c r="O1140" i="10"/>
  <c r="O1076" i="10"/>
  <c r="O987" i="10"/>
  <c r="O1145" i="10"/>
  <c r="O1081" i="10"/>
  <c r="O991" i="10"/>
  <c r="O944" i="10"/>
  <c r="O912" i="10"/>
  <c r="O1184" i="10"/>
  <c r="O1012" i="10"/>
  <c r="O1139" i="10"/>
  <c r="O1075" i="10"/>
  <c r="O997" i="10"/>
  <c r="O945" i="10"/>
  <c r="O913" i="10"/>
  <c r="O1128" i="10"/>
  <c r="O1067" i="10"/>
  <c r="O988" i="10"/>
  <c r="O1133" i="10"/>
  <c r="O1069" i="10"/>
  <c r="O974" i="10"/>
  <c r="O1165" i="10"/>
  <c r="O1177" i="10"/>
  <c r="O1166" i="10"/>
  <c r="O1164" i="10"/>
  <c r="O1122" i="10"/>
  <c r="O1090" i="10"/>
  <c r="O1058" i="10"/>
  <c r="O1026" i="10"/>
  <c r="O994" i="10"/>
  <c r="O1132" i="10"/>
  <c r="O1068" i="10"/>
  <c r="O985" i="10"/>
  <c r="O1137" i="10"/>
  <c r="O1073" i="10"/>
  <c r="O989" i="10"/>
  <c r="O940" i="10"/>
  <c r="O908" i="10"/>
  <c r="O1169" i="10"/>
  <c r="O995" i="10"/>
  <c r="O1131" i="10"/>
  <c r="O1063" i="10"/>
  <c r="O984" i="10"/>
  <c r="O941" i="10"/>
  <c r="O909" i="10"/>
  <c r="O1120" i="10"/>
  <c r="O1065" i="10"/>
  <c r="O976" i="10"/>
  <c r="O1125" i="10"/>
  <c r="O1056" i="10"/>
  <c r="O967" i="10"/>
  <c r="O934" i="10"/>
  <c r="O902" i="10"/>
  <c r="O1146" i="10"/>
  <c r="O972" i="10"/>
  <c r="O1119" i="10"/>
  <c r="O1047" i="10"/>
  <c r="O943" i="10"/>
  <c r="O887" i="10"/>
  <c r="O845" i="10"/>
  <c r="O813" i="10"/>
  <c r="O781" i="10"/>
  <c r="O749" i="10"/>
  <c r="O951" i="10"/>
  <c r="O878" i="10"/>
  <c r="O842" i="10"/>
  <c r="O810" i="10"/>
  <c r="O778" i="10"/>
  <c r="O746" i="10"/>
  <c r="O714" i="10"/>
  <c r="O682" i="10"/>
  <c r="O869" i="10"/>
  <c r="O867" i="10"/>
  <c r="O835" i="10"/>
  <c r="O803" i="10"/>
  <c r="O771" i="10"/>
  <c r="O739" i="10"/>
  <c r="O707" i="10"/>
  <c r="O905" i="10"/>
  <c r="O848" i="10"/>
  <c r="O816" i="10"/>
  <c r="O1158" i="10"/>
  <c r="O1170" i="10"/>
  <c r="O1157" i="10"/>
  <c r="O1155" i="10"/>
  <c r="O1118" i="10"/>
  <c r="O1086" i="10"/>
  <c r="O1054" i="10"/>
  <c r="O1022" i="10"/>
  <c r="O990" i="10"/>
  <c r="O1124" i="10"/>
  <c r="O1051" i="10"/>
  <c r="O977" i="10"/>
  <c r="O1129" i="10"/>
  <c r="O1055" i="10"/>
  <c r="O975" i="10"/>
  <c r="O936" i="10"/>
  <c r="O904" i="10"/>
  <c r="O1162" i="10"/>
  <c r="O993" i="10"/>
  <c r="O1123" i="10"/>
  <c r="O1061" i="10"/>
  <c r="O978" i="10"/>
  <c r="O937" i="10"/>
  <c r="O1183" i="10"/>
  <c r="O1112" i="10"/>
  <c r="O1052" i="10"/>
  <c r="O969" i="10"/>
  <c r="O1117" i="10"/>
  <c r="O1039" i="10"/>
  <c r="O962" i="10"/>
  <c r="O930" i="10"/>
  <c r="O898" i="10"/>
  <c r="O1060" i="10"/>
  <c r="O965" i="10"/>
  <c r="O1111" i="10"/>
  <c r="O1045" i="10"/>
  <c r="O911" i="10"/>
  <c r="O882" i="10"/>
  <c r="O841" i="10"/>
  <c r="O809" i="10"/>
  <c r="O777" i="10"/>
  <c r="O745" i="10"/>
  <c r="O919" i="10"/>
  <c r="O871" i="10"/>
  <c r="O838" i="10"/>
  <c r="O806" i="10"/>
  <c r="O774" i="10"/>
  <c r="O742" i="10"/>
  <c r="O710" i="10"/>
  <c r="O678" i="10"/>
  <c r="O970" i="10"/>
  <c r="O863" i="10"/>
  <c r="O831" i="10"/>
  <c r="O799" i="10"/>
  <c r="O1149" i="10"/>
  <c r="O1161" i="10"/>
  <c r="O1150" i="10"/>
  <c r="O1148" i="10"/>
  <c r="O1114" i="10"/>
  <c r="O1082" i="10"/>
  <c r="O1050" i="10"/>
  <c r="O1018" i="10"/>
  <c r="O986" i="10"/>
  <c r="O1116" i="10"/>
  <c r="O1049" i="10"/>
  <c r="O968" i="10"/>
  <c r="O1121" i="10"/>
  <c r="O1053" i="10"/>
  <c r="O966" i="10"/>
  <c r="O932" i="10"/>
  <c r="O900" i="10"/>
  <c r="O1059" i="10"/>
  <c r="O980" i="10"/>
  <c r="O1115" i="10"/>
  <c r="O1048" i="10"/>
  <c r="O971" i="10"/>
  <c r="O933" i="10"/>
  <c r="O1179" i="10"/>
  <c r="O1104" i="10"/>
  <c r="O1035" i="10"/>
  <c r="O1201" i="10"/>
  <c r="O1109" i="10"/>
  <c r="O1037" i="10"/>
  <c r="O1188" i="10"/>
  <c r="O1198" i="10"/>
  <c r="O1196" i="10"/>
  <c r="O1138" i="10"/>
  <c r="O1106" i="10"/>
  <c r="O1074" i="10"/>
  <c r="O1042" i="10"/>
  <c r="O1010" i="10"/>
  <c r="O1185" i="10"/>
  <c r="O1100" i="10"/>
  <c r="O1019" i="10"/>
  <c r="O1194" i="10"/>
  <c r="O1105" i="10"/>
  <c r="O1023" i="10"/>
  <c r="O956" i="10"/>
  <c r="O924" i="10"/>
  <c r="O892" i="10"/>
  <c r="O1044" i="10"/>
  <c r="O964" i="10"/>
  <c r="O1099" i="10"/>
  <c r="O1029" i="10"/>
  <c r="O957" i="10"/>
  <c r="O925" i="10"/>
  <c r="O1147" i="10"/>
  <c r="O1088" i="10"/>
  <c r="O1020" i="10"/>
  <c r="O1175" i="10"/>
  <c r="O1093" i="10"/>
  <c r="O1007" i="10"/>
  <c r="O950" i="10"/>
  <c r="O918" i="10"/>
  <c r="O886" i="10"/>
  <c r="O1028" i="10"/>
  <c r="O1160" i="10"/>
  <c r="O1087" i="10"/>
  <c r="O1013" i="10"/>
  <c r="O868" i="10"/>
  <c r="O861" i="10"/>
  <c r="O829" i="10"/>
  <c r="O797" i="10"/>
  <c r="O765" i="10"/>
  <c r="O733" i="10"/>
  <c r="O873" i="10"/>
  <c r="O858" i="10"/>
  <c r="O826" i="10"/>
  <c r="O794" i="10"/>
  <c r="O762" i="10"/>
  <c r="O730" i="10"/>
  <c r="O698" i="10"/>
  <c r="O959" i="10"/>
  <c r="O901" i="10"/>
  <c r="O851" i="10"/>
  <c r="O819" i="10"/>
  <c r="O787" i="10"/>
  <c r="O755" i="10"/>
  <c r="O723" i="10"/>
  <c r="O872" i="10"/>
  <c r="O864" i="10"/>
  <c r="O832" i="10"/>
  <c r="O1202" i="10"/>
  <c r="O1189" i="10"/>
  <c r="O1187" i="10"/>
  <c r="O1134" i="10"/>
  <c r="O1102" i="10"/>
  <c r="O1070" i="10"/>
  <c r="O1038" i="10"/>
  <c r="O1006" i="10"/>
  <c r="O1163" i="10"/>
  <c r="O1092" i="10"/>
  <c r="O1017" i="10"/>
  <c r="O1159" i="10"/>
  <c r="O1097" i="10"/>
  <c r="O1021" i="10"/>
  <c r="O952" i="10"/>
  <c r="O920" i="10"/>
  <c r="O888" i="10"/>
  <c r="O1027" i="10"/>
  <c r="O1176" i="10"/>
  <c r="O1091" i="10"/>
  <c r="O1016" i="10"/>
  <c r="O953" i="10"/>
  <c r="O921" i="10"/>
  <c r="O1144" i="10"/>
  <c r="O1080" i="10"/>
  <c r="O1003" i="10"/>
  <c r="O1168" i="10"/>
  <c r="O1085" i="10"/>
  <c r="O1005" i="10"/>
  <c r="O946" i="10"/>
  <c r="O914" i="10"/>
  <c r="O1191" i="10"/>
  <c r="O1011" i="10"/>
  <c r="O1143" i="10"/>
  <c r="O1079" i="10"/>
  <c r="O1000" i="10"/>
  <c r="O963" i="10"/>
  <c r="O857" i="10"/>
  <c r="O825" i="10"/>
  <c r="O793" i="10"/>
  <c r="O761" i="10"/>
  <c r="O729" i="10"/>
  <c r="O939" i="10"/>
  <c r="O854" i="10"/>
  <c r="O822" i="10"/>
  <c r="O790" i="10"/>
  <c r="O758" i="10"/>
  <c r="O726" i="10"/>
  <c r="O694" i="10"/>
  <c r="O927" i="10"/>
  <c r="O891" i="10"/>
  <c r="O847" i="10"/>
  <c r="O815" i="10"/>
  <c r="O1180" i="10"/>
  <c r="O1034" i="10"/>
  <c r="O1004" i="10"/>
  <c r="O948" i="10"/>
  <c r="O1151" i="10"/>
  <c r="O917" i="10"/>
  <c r="O1141" i="10"/>
  <c r="O938" i="10"/>
  <c r="O1153" i="10"/>
  <c r="O1127" i="10"/>
  <c r="O979" i="10"/>
  <c r="O849" i="10"/>
  <c r="O785" i="10"/>
  <c r="O721" i="10"/>
  <c r="O846" i="10"/>
  <c r="O782" i="10"/>
  <c r="O718" i="10"/>
  <c r="O876" i="10"/>
  <c r="O839" i="10"/>
  <c r="O779" i="10"/>
  <c r="O735" i="10"/>
  <c r="O881" i="10"/>
  <c r="O856" i="10"/>
  <c r="O812" i="10"/>
  <c r="O780" i="10"/>
  <c r="O748" i="10"/>
  <c r="O716" i="10"/>
  <c r="O684" i="10"/>
  <c r="O665" i="10"/>
  <c r="O633" i="10"/>
  <c r="O601" i="10"/>
  <c r="O569" i="10"/>
  <c r="O537" i="10"/>
  <c r="O505" i="10"/>
  <c r="O658" i="10"/>
  <c r="O626" i="10"/>
  <c r="O594" i="10"/>
  <c r="O562" i="10"/>
  <c r="O530" i="10"/>
  <c r="O498" i="10"/>
  <c r="O703" i="10"/>
  <c r="O659" i="10"/>
  <c r="O627" i="10"/>
  <c r="O595" i="10"/>
  <c r="O563" i="10"/>
  <c r="O531" i="10"/>
  <c r="O499" i="10"/>
  <c r="O671" i="10"/>
  <c r="O640" i="10"/>
  <c r="O608" i="10"/>
  <c r="O576" i="10"/>
  <c r="O544" i="10"/>
  <c r="O512" i="10"/>
  <c r="O480" i="10"/>
  <c r="O448" i="10"/>
  <c r="O416" i="10"/>
  <c r="O384" i="10"/>
  <c r="O352" i="10"/>
  <c r="O320" i="10"/>
  <c r="O288" i="10"/>
  <c r="O256" i="10"/>
  <c r="O453" i="10"/>
  <c r="O421" i="10"/>
  <c r="O389" i="10"/>
  <c r="O357" i="10"/>
  <c r="O325" i="10"/>
  <c r="O293" i="10"/>
  <c r="O261" i="10"/>
  <c r="O454" i="10"/>
  <c r="O422" i="10"/>
  <c r="O390" i="10"/>
  <c r="O358" i="10"/>
  <c r="O326" i="10"/>
  <c r="O294" i="10"/>
  <c r="O262" i="10"/>
  <c r="O455" i="10"/>
  <c r="O423" i="10"/>
  <c r="O391" i="10"/>
  <c r="O359" i="10"/>
  <c r="O327" i="10"/>
  <c r="O295" i="10"/>
  <c r="O263" i="10"/>
  <c r="O246" i="10"/>
  <c r="O214" i="10"/>
  <c r="O182" i="10"/>
  <c r="O150" i="10"/>
  <c r="O93" i="10"/>
  <c r="O130" i="10"/>
  <c r="O66" i="10"/>
  <c r="O239" i="10"/>
  <c r="O207" i="10"/>
  <c r="O175" i="10"/>
  <c r="O143" i="10"/>
  <c r="O79" i="10"/>
  <c r="O33" i="10"/>
  <c r="O132" i="10"/>
  <c r="O68" i="10"/>
  <c r="O236" i="10"/>
  <c r="O204" i="10"/>
  <c r="O172" i="10"/>
  <c r="O137" i="10"/>
  <c r="O73" i="10"/>
  <c r="O118" i="10"/>
  <c r="O54" i="10"/>
  <c r="O229" i="10"/>
  <c r="O197" i="10"/>
  <c r="O165" i="10"/>
  <c r="O115" i="10"/>
  <c r="O51" i="10"/>
  <c r="O26" i="10"/>
  <c r="O112" i="10"/>
  <c r="O48" i="10"/>
  <c r="O1142" i="10"/>
  <c r="O1014" i="10"/>
  <c r="O1199" i="10"/>
  <c r="O928" i="10"/>
  <c r="O1107" i="10"/>
  <c r="O1172" i="10"/>
  <c r="O1101" i="10"/>
  <c r="O926" i="10"/>
  <c r="O1043" i="10"/>
  <c r="O1103" i="10"/>
  <c r="O899" i="10"/>
  <c r="O837" i="10"/>
  <c r="O773" i="10"/>
  <c r="O903" i="10"/>
  <c r="O834" i="10"/>
  <c r="O770" i="10"/>
  <c r="O706" i="10"/>
  <c r="O947" i="10"/>
  <c r="O827" i="10"/>
  <c r="O775" i="10"/>
  <c r="O731" i="10"/>
  <c r="O981" i="10"/>
  <c r="O852" i="10"/>
  <c r="O808" i="10"/>
  <c r="O776" i="10"/>
  <c r="O744" i="10"/>
  <c r="O712" i="10"/>
  <c r="O680" i="10"/>
  <c r="O661" i="10"/>
  <c r="O629" i="10"/>
  <c r="O597" i="10"/>
  <c r="O565" i="10"/>
  <c r="O533" i="10"/>
  <c r="O501" i="10"/>
  <c r="O654" i="10"/>
  <c r="O622" i="10"/>
  <c r="O590" i="10"/>
  <c r="O558" i="10"/>
  <c r="O526" i="10"/>
  <c r="O494" i="10"/>
  <c r="O695" i="10"/>
  <c r="O655" i="10"/>
  <c r="O623" i="10"/>
  <c r="O591" i="10"/>
  <c r="O559" i="10"/>
  <c r="O527" i="10"/>
  <c r="O709" i="10"/>
  <c r="O668" i="10"/>
  <c r="O636" i="10"/>
  <c r="O604" i="10"/>
  <c r="O572" i="10"/>
  <c r="O540" i="10"/>
  <c r="O508" i="10"/>
  <c r="O476" i="10"/>
  <c r="O444" i="10"/>
  <c r="O412" i="10"/>
  <c r="O380" i="10"/>
  <c r="O348" i="10"/>
  <c r="O316" i="10"/>
  <c r="O284" i="10"/>
  <c r="O493" i="10"/>
  <c r="O449" i="10"/>
  <c r="O417" i="10"/>
  <c r="O385" i="10"/>
  <c r="O353" i="10"/>
  <c r="O321" i="10"/>
  <c r="O289" i="10"/>
  <c r="O495" i="10"/>
  <c r="O450" i="10"/>
  <c r="O418" i="10"/>
  <c r="O386" i="10"/>
  <c r="O354" i="10"/>
  <c r="O322" i="10"/>
  <c r="O290" i="10"/>
  <c r="O258" i="10"/>
  <c r="O451" i="10"/>
  <c r="O419" i="10"/>
  <c r="O387" i="10"/>
  <c r="O355" i="10"/>
  <c r="O323" i="10"/>
  <c r="O291" i="10"/>
  <c r="O497" i="10"/>
  <c r="O242" i="10"/>
  <c r="O210" i="10"/>
  <c r="O178" i="10"/>
  <c r="O146" i="10"/>
  <c r="O85" i="10"/>
  <c r="O122" i="10"/>
  <c r="O58" i="10"/>
  <c r="O235" i="10"/>
  <c r="O203" i="10"/>
  <c r="O171" i="10"/>
  <c r="O135" i="10"/>
  <c r="O71" i="10"/>
  <c r="O31" i="10"/>
  <c r="O124" i="10"/>
  <c r="O60" i="10"/>
  <c r="O232" i="10"/>
  <c r="O200" i="10"/>
  <c r="O168" i="10"/>
  <c r="O129" i="10"/>
  <c r="O65" i="10"/>
  <c r="O110" i="10"/>
  <c r="O46" i="10"/>
  <c r="O225" i="10"/>
  <c r="O193" i="10"/>
  <c r="O161" i="10"/>
  <c r="O107" i="10"/>
  <c r="O43" i="10"/>
  <c r="O24" i="10"/>
  <c r="O104" i="10"/>
  <c r="O40" i="10"/>
  <c r="O1190" i="10"/>
  <c r="O1130" i="10"/>
  <c r="O1002" i="10"/>
  <c r="O1152" i="10"/>
  <c r="O916" i="10"/>
  <c r="O1083" i="10"/>
  <c r="O1136" i="10"/>
  <c r="O1077" i="10"/>
  <c r="O922" i="10"/>
  <c r="O1041" i="10"/>
  <c r="O1095" i="10"/>
  <c r="O877" i="10"/>
  <c r="O833" i="10"/>
  <c r="O769" i="10"/>
  <c r="O880" i="10"/>
  <c r="O830" i="10"/>
  <c r="O766" i="10"/>
  <c r="O702" i="10"/>
  <c r="O915" i="10"/>
  <c r="O823" i="10"/>
  <c r="O767" i="10"/>
  <c r="O727" i="10"/>
  <c r="O955" i="10"/>
  <c r="O844" i="10"/>
  <c r="O804" i="10"/>
  <c r="O772" i="10"/>
  <c r="O740" i="10"/>
  <c r="O708" i="10"/>
  <c r="O676" i="10"/>
  <c r="O657" i="10"/>
  <c r="O625" i="10"/>
  <c r="O593" i="10"/>
  <c r="O561" i="10"/>
  <c r="O529" i="10"/>
  <c r="O713" i="10"/>
  <c r="O650" i="10"/>
  <c r="O618" i="10"/>
  <c r="O586" i="10"/>
  <c r="O554" i="10"/>
  <c r="O522" i="10"/>
  <c r="O490" i="10"/>
  <c r="O693" i="10"/>
  <c r="O651" i="10"/>
  <c r="O619" i="10"/>
  <c r="O587" i="10"/>
  <c r="O555" i="10"/>
  <c r="O523" i="10"/>
  <c r="O697" i="10"/>
  <c r="O664" i="10"/>
  <c r="O632" i="10"/>
  <c r="O600" i="10"/>
  <c r="O568" i="10"/>
  <c r="O536" i="10"/>
  <c r="O504" i="10"/>
  <c r="O472" i="10"/>
  <c r="O440" i="10"/>
  <c r="O408" i="10"/>
  <c r="O376" i="10"/>
  <c r="O344" i="10"/>
  <c r="O312" i="10"/>
  <c r="O1204" i="10"/>
  <c r="O1110" i="10"/>
  <c r="O982" i="10"/>
  <c r="O1113" i="10"/>
  <c r="O896" i="10"/>
  <c r="O1031" i="10"/>
  <c r="O1096" i="10"/>
  <c r="O1024" i="10"/>
  <c r="O910" i="10"/>
  <c r="O1009" i="10"/>
  <c r="O1071" i="10"/>
  <c r="O931" i="10"/>
  <c r="O821" i="10"/>
  <c r="O757" i="10"/>
  <c r="O897" i="10"/>
  <c r="O818" i="10"/>
  <c r="O754" i="10"/>
  <c r="O690" i="10"/>
  <c r="O883" i="10"/>
  <c r="O811" i="10"/>
  <c r="O763" i="10"/>
  <c r="O719" i="10"/>
  <c r="O923" i="10"/>
  <c r="O840" i="10"/>
  <c r="O800" i="10"/>
  <c r="O768" i="10"/>
  <c r="O736" i="10"/>
  <c r="O704" i="10"/>
  <c r="O672" i="10"/>
  <c r="O653" i="10"/>
  <c r="O621" i="10"/>
  <c r="O589" i="10"/>
  <c r="O557" i="10"/>
  <c r="O525" i="10"/>
  <c r="O701" i="10"/>
  <c r="O646" i="10"/>
  <c r="O614" i="10"/>
  <c r="O582" i="10"/>
  <c r="O550" i="10"/>
  <c r="O518" i="10"/>
  <c r="O486" i="10"/>
  <c r="O677" i="10"/>
  <c r="O647" i="10"/>
  <c r="O615" i="10"/>
  <c r="O583" i="10"/>
  <c r="O551" i="10"/>
  <c r="O519" i="10"/>
  <c r="O689" i="10"/>
  <c r="O660" i="10"/>
  <c r="O628" i="10"/>
  <c r="O596" i="10"/>
  <c r="O564" i="10"/>
  <c r="O532" i="10"/>
  <c r="O500" i="10"/>
  <c r="O468" i="10"/>
  <c r="O436" i="10"/>
  <c r="O404" i="10"/>
  <c r="O372" i="10"/>
  <c r="O340" i="10"/>
  <c r="O308" i="10"/>
  <c r="O276" i="10"/>
  <c r="O477" i="10"/>
  <c r="O441" i="10"/>
  <c r="O409" i="10"/>
  <c r="O377" i="10"/>
  <c r="O345" i="10"/>
  <c r="O313" i="10"/>
  <c r="O281" i="10"/>
  <c r="O479" i="10"/>
  <c r="O442" i="10"/>
  <c r="O410" i="10"/>
  <c r="O378" i="10"/>
  <c r="O346" i="10"/>
  <c r="O314" i="10"/>
  <c r="O282" i="10"/>
  <c r="O481" i="10"/>
  <c r="O443" i="10"/>
  <c r="O411" i="10"/>
  <c r="O379" i="10"/>
  <c r="O347" i="10"/>
  <c r="O315" i="10"/>
  <c r="O283" i="10"/>
  <c r="O483" i="10"/>
  <c r="O234" i="10"/>
  <c r="O202" i="10"/>
  <c r="O170" i="10"/>
  <c r="O133" i="10"/>
  <c r="O69" i="10"/>
  <c r="O106" i="10"/>
  <c r="O42" i="10"/>
  <c r="O227" i="10"/>
  <c r="O195" i="10"/>
  <c r="O163" i="10"/>
  <c r="O119" i="10"/>
  <c r="O55" i="10"/>
  <c r="O27" i="10"/>
  <c r="O108" i="10"/>
  <c r="O44" i="10"/>
  <c r="O224" i="10"/>
  <c r="O192" i="10"/>
  <c r="O160" i="10"/>
  <c r="O113" i="10"/>
  <c r="O49" i="10"/>
  <c r="O94" i="10"/>
  <c r="O249" i="10"/>
  <c r="O217" i="10"/>
  <c r="O185" i="10"/>
  <c r="O153" i="10"/>
  <c r="O91" i="10"/>
  <c r="O36" i="10"/>
  <c r="O259" i="10"/>
  <c r="O88" i="10"/>
  <c r="O1193" i="10"/>
  <c r="O1098" i="10"/>
  <c r="O1156" i="10"/>
  <c r="O1089" i="10"/>
  <c r="O884" i="10"/>
  <c r="O999" i="10"/>
  <c r="O1072" i="10"/>
  <c r="O992" i="10"/>
  <c r="O906" i="10"/>
  <c r="O996" i="10"/>
  <c r="O1064" i="10"/>
  <c r="O893" i="10"/>
  <c r="O817" i="10"/>
  <c r="O753" i="10"/>
  <c r="O889" i="10"/>
  <c r="O814" i="10"/>
  <c r="O750" i="10"/>
  <c r="O686" i="10"/>
  <c r="O874" i="10"/>
  <c r="O807" i="10"/>
  <c r="O759" i="10"/>
  <c r="O715" i="10"/>
  <c r="O885" i="10"/>
  <c r="O836" i="10"/>
  <c r="O796" i="10"/>
  <c r="O764" i="10"/>
  <c r="O732" i="10"/>
  <c r="O700" i="10"/>
  <c r="O699" i="10"/>
  <c r="O649" i="10"/>
  <c r="O617" i="10"/>
  <c r="O585" i="10"/>
  <c r="O553" i="10"/>
  <c r="O521" i="10"/>
  <c r="O681" i="10"/>
  <c r="O642" i="10"/>
  <c r="O610" i="10"/>
  <c r="O578" i="10"/>
  <c r="O546" i="10"/>
  <c r="O514" i="10"/>
  <c r="O482" i="10"/>
  <c r="O691" i="10"/>
  <c r="O643" i="10"/>
  <c r="O611" i="10"/>
  <c r="O579" i="10"/>
  <c r="O547" i="10"/>
  <c r="O515" i="10"/>
  <c r="O673" i="10"/>
  <c r="O656" i="10"/>
  <c r="O624" i="10"/>
  <c r="O592" i="10"/>
  <c r="O560" i="10"/>
  <c r="O528" i="10"/>
  <c r="O496" i="10"/>
  <c r="O464" i="10"/>
  <c r="O432" i="10"/>
  <c r="O400" i="10"/>
  <c r="O368" i="10"/>
  <c r="O336" i="10"/>
  <c r="O304" i="10"/>
  <c r="O272" i="10"/>
  <c r="O469" i="10"/>
  <c r="O437" i="10"/>
  <c r="O405" i="10"/>
  <c r="O373" i="10"/>
  <c r="O341" i="10"/>
  <c r="O309" i="10"/>
  <c r="O277" i="10"/>
  <c r="O471" i="10"/>
  <c r="O438" i="10"/>
  <c r="O406" i="10"/>
  <c r="O374" i="10"/>
  <c r="O342" i="10"/>
  <c r="O310" i="10"/>
  <c r="O278" i="10"/>
  <c r="O473" i="10"/>
  <c r="O439" i="10"/>
  <c r="O407" i="10"/>
  <c r="O375" i="10"/>
  <c r="O343" i="10"/>
  <c r="O311" i="10"/>
  <c r="O279" i="10"/>
  <c r="O475" i="10"/>
  <c r="O230" i="10"/>
  <c r="O198" i="10"/>
  <c r="O166" i="10"/>
  <c r="O125" i="10"/>
  <c r="O61" i="10"/>
  <c r="O98" i="10"/>
  <c r="O255" i="10"/>
  <c r="O223" i="10"/>
  <c r="O191" i="10"/>
  <c r="O159" i="10"/>
  <c r="O111" i="10"/>
  <c r="O47" i="10"/>
  <c r="O25" i="10"/>
  <c r="O100" i="10"/>
  <c r="O252" i="10"/>
  <c r="O220" i="10"/>
  <c r="O188" i="10"/>
  <c r="O156" i="10"/>
  <c r="O105" i="10"/>
  <c r="O41" i="10"/>
  <c r="O86" i="10"/>
  <c r="O245" i="10"/>
  <c r="O213" i="10"/>
  <c r="O181" i="10"/>
  <c r="O149" i="10"/>
  <c r="O83" i="10"/>
  <c r="O34" i="10"/>
  <c r="O144" i="10"/>
  <c r="O1154" i="10"/>
  <c r="O1078" i="10"/>
  <c r="O1108" i="10"/>
  <c r="O1040" i="10"/>
  <c r="O1057" i="10"/>
  <c r="O961" i="10"/>
  <c r="O1033" i="10"/>
  <c r="O958" i="10"/>
  <c r="O894" i="10"/>
  <c r="O1200" i="10"/>
  <c r="O1032" i="10"/>
  <c r="O875" i="10"/>
  <c r="O805" i="10"/>
  <c r="O741" i="10"/>
  <c r="O866" i="10"/>
  <c r="O802" i="10"/>
  <c r="O738" i="10"/>
  <c r="O674" i="10"/>
  <c r="O859" i="10"/>
  <c r="O795" i="10"/>
  <c r="O751" i="10"/>
  <c r="O711" i="10"/>
  <c r="O879" i="10"/>
  <c r="O828" i="10"/>
  <c r="O792" i="10"/>
  <c r="O760" i="10"/>
  <c r="O728" i="10"/>
  <c r="O696" i="10"/>
  <c r="O685" i="10"/>
  <c r="O645" i="10"/>
  <c r="O613" i="10"/>
  <c r="O581" i="10"/>
  <c r="O549" i="10"/>
  <c r="O517" i="10"/>
  <c r="O679" i="10"/>
  <c r="O638" i="10"/>
  <c r="O606" i="10"/>
  <c r="O574" i="10"/>
  <c r="O542" i="10"/>
  <c r="O510" i="10"/>
  <c r="O478" i="10"/>
  <c r="O675" i="10"/>
  <c r="O639" i="10"/>
  <c r="O607" i="10"/>
  <c r="O575" i="10"/>
  <c r="O543" i="10"/>
  <c r="O511" i="10"/>
  <c r="O717" i="10"/>
  <c r="O652" i="10"/>
  <c r="O620" i="10"/>
  <c r="O588" i="10"/>
  <c r="O556" i="10"/>
  <c r="O524" i="10"/>
  <c r="O492" i="10"/>
  <c r="O460" i="10"/>
  <c r="O428" i="10"/>
  <c r="O396" i="10"/>
  <c r="O364" i="10"/>
  <c r="O332" i="10"/>
  <c r="O300" i="10"/>
  <c r="O268" i="10"/>
  <c r="O465" i="10"/>
  <c r="O433" i="10"/>
  <c r="O401" i="10"/>
  <c r="O369" i="10"/>
  <c r="O337" i="10"/>
  <c r="O305" i="10"/>
  <c r="O273" i="10"/>
  <c r="O466" i="10"/>
  <c r="O434" i="10"/>
  <c r="O402" i="10"/>
  <c r="O370" i="10"/>
  <c r="O338" i="10"/>
  <c r="O306" i="10"/>
  <c r="O274" i="10"/>
  <c r="O467" i="10"/>
  <c r="O435" i="10"/>
  <c r="O403" i="10"/>
  <c r="O371" i="10"/>
  <c r="O339" i="10"/>
  <c r="O307" i="10"/>
  <c r="O275" i="10"/>
  <c r="O257" i="10"/>
  <c r="O226" i="10"/>
  <c r="O194" i="10"/>
  <c r="O162" i="10"/>
  <c r="O117" i="10"/>
  <c r="O53" i="10"/>
  <c r="O90" i="10"/>
  <c r="O251" i="10"/>
  <c r="O219" i="10"/>
  <c r="O187" i="10"/>
  <c r="O155" i="10"/>
  <c r="O103" i="10"/>
  <c r="O39" i="10"/>
  <c r="O23" i="10"/>
  <c r="O92" i="10"/>
  <c r="O248" i="10"/>
  <c r="O216" i="10"/>
  <c r="O184" i="10"/>
  <c r="O152" i="10"/>
  <c r="O97" i="10"/>
  <c r="O142" i="10"/>
  <c r="O78" i="10"/>
  <c r="O241" i="10"/>
  <c r="O209" i="10"/>
  <c r="O177" i="10"/>
  <c r="O139" i="10"/>
  <c r="O75" i="10"/>
  <c r="O32" i="10"/>
  <c r="O136" i="10"/>
  <c r="O1182" i="10"/>
  <c r="O1066" i="10"/>
  <c r="O1084" i="10"/>
  <c r="O1008" i="10"/>
  <c r="O1025" i="10"/>
  <c r="O949" i="10"/>
  <c r="O1001" i="10"/>
  <c r="O954" i="10"/>
  <c r="O890" i="10"/>
  <c r="O1167" i="10"/>
  <c r="O1015" i="10"/>
  <c r="O865" i="10"/>
  <c r="O801" i="10"/>
  <c r="O737" i="10"/>
  <c r="O862" i="10"/>
  <c r="O798" i="10"/>
  <c r="O734" i="10"/>
  <c r="O670" i="10"/>
  <c r="O855" i="10"/>
  <c r="O791" i="10"/>
  <c r="O747" i="10"/>
  <c r="O935" i="10"/>
  <c r="O870" i="10"/>
  <c r="O824" i="10"/>
  <c r="O788" i="10"/>
  <c r="O756" i="10"/>
  <c r="O724" i="10"/>
  <c r="O692" i="10"/>
  <c r="O683" i="10"/>
  <c r="O641" i="10"/>
  <c r="O609" i="10"/>
  <c r="O577" i="10"/>
  <c r="O545" i="10"/>
  <c r="O513" i="10"/>
  <c r="O666" i="10"/>
  <c r="O634" i="10"/>
  <c r="O602" i="10"/>
  <c r="O570" i="10"/>
  <c r="O538" i="10"/>
  <c r="O506" i="10"/>
  <c r="O474" i="10"/>
  <c r="O667" i="10"/>
  <c r="O635" i="10"/>
  <c r="O603" i="10"/>
  <c r="O571" i="10"/>
  <c r="O539" i="10"/>
  <c r="O507" i="10"/>
  <c r="O705" i="10"/>
  <c r="O648" i="10"/>
  <c r="O616" i="10"/>
  <c r="O584" i="10"/>
  <c r="O552" i="10"/>
  <c r="O520" i="10"/>
  <c r="O488" i="10"/>
  <c r="O456" i="10"/>
  <c r="O424" i="10"/>
  <c r="O392" i="10"/>
  <c r="O360" i="10"/>
  <c r="O328" i="10"/>
  <c r="O296" i="10"/>
  <c r="O264" i="10"/>
  <c r="O461" i="10"/>
  <c r="O429" i="10"/>
  <c r="O397" i="10"/>
  <c r="O365" i="10"/>
  <c r="O333" i="10"/>
  <c r="O301" i="10"/>
  <c r="O269" i="10"/>
  <c r="O462" i="10"/>
  <c r="O430" i="10"/>
  <c r="O398" i="10"/>
  <c r="O366" i="10"/>
  <c r="O334" i="10"/>
  <c r="O302" i="10"/>
  <c r="O270" i="10"/>
  <c r="O463" i="10"/>
  <c r="O431" i="10"/>
  <c r="O399" i="10"/>
  <c r="O367" i="10"/>
  <c r="O335" i="10"/>
  <c r="O303" i="10"/>
  <c r="O271" i="10"/>
  <c r="O254" i="10"/>
  <c r="O222" i="10"/>
  <c r="O190" i="10"/>
  <c r="O158" i="10"/>
  <c r="O109" i="10"/>
  <c r="O45" i="10"/>
  <c r="O82" i="10"/>
  <c r="O247" i="10"/>
  <c r="O215" i="10"/>
  <c r="O183" i="10"/>
  <c r="O151" i="10"/>
  <c r="O95" i="10"/>
  <c r="O37" i="10"/>
  <c r="O21" i="10"/>
  <c r="O84" i="10"/>
  <c r="O244" i="10"/>
  <c r="O212" i="10"/>
  <c r="O180" i="10"/>
  <c r="O148" i="10"/>
  <c r="O89" i="10"/>
  <c r="O134" i="10"/>
  <c r="O70" i="10"/>
  <c r="O237" i="10"/>
  <c r="O205" i="10"/>
  <c r="O173" i="10"/>
  <c r="O131" i="10"/>
  <c r="O67" i="10"/>
  <c r="O30" i="10"/>
  <c r="O128" i="10"/>
  <c r="O64" i="10"/>
  <c r="O960" i="10"/>
  <c r="O853" i="10"/>
  <c r="O783" i="10"/>
  <c r="O688" i="10"/>
  <c r="O630" i="10"/>
  <c r="O599" i="10"/>
  <c r="O548" i="10"/>
  <c r="O292" i="10"/>
  <c r="O393" i="10"/>
  <c r="O265" i="10"/>
  <c r="O362" i="10"/>
  <c r="O459" i="10"/>
  <c r="O331" i="10"/>
  <c r="O218" i="10"/>
  <c r="O138" i="10"/>
  <c r="O179" i="10"/>
  <c r="O140" i="10"/>
  <c r="O176" i="10"/>
  <c r="O62" i="10"/>
  <c r="O123" i="10"/>
  <c r="O80" i="10"/>
  <c r="O973" i="10"/>
  <c r="O789" i="10"/>
  <c r="O743" i="10"/>
  <c r="O669" i="10"/>
  <c r="O598" i="10"/>
  <c r="O567" i="10"/>
  <c r="O516" i="10"/>
  <c r="O280" i="10"/>
  <c r="O381" i="10"/>
  <c r="O487" i="10"/>
  <c r="O350" i="10"/>
  <c r="O447" i="10"/>
  <c r="O319" i="10"/>
  <c r="O206" i="10"/>
  <c r="O114" i="10"/>
  <c r="O167" i="10"/>
  <c r="O116" i="10"/>
  <c r="O164" i="10"/>
  <c r="O253" i="10"/>
  <c r="O99" i="10"/>
  <c r="O72" i="10"/>
  <c r="O929" i="10"/>
  <c r="O725" i="10"/>
  <c r="O895" i="10"/>
  <c r="O637" i="10"/>
  <c r="O566" i="10"/>
  <c r="O535" i="10"/>
  <c r="O484" i="10"/>
  <c r="O260" i="10"/>
  <c r="O361" i="10"/>
  <c r="O458" i="10"/>
  <c r="O330" i="10"/>
  <c r="O427" i="10"/>
  <c r="O299" i="10"/>
  <c r="O186" i="10"/>
  <c r="O74" i="10"/>
  <c r="O147" i="10"/>
  <c r="O76" i="10"/>
  <c r="O145" i="10"/>
  <c r="O233" i="10"/>
  <c r="O59" i="10"/>
  <c r="O56" i="10"/>
  <c r="O1192" i="10"/>
  <c r="O850" i="10"/>
  <c r="O860" i="10"/>
  <c r="O605" i="10"/>
  <c r="O534" i="10"/>
  <c r="O503" i="10"/>
  <c r="O452" i="10"/>
  <c r="O485" i="10"/>
  <c r="O349" i="10"/>
  <c r="O446" i="10"/>
  <c r="O318" i="10"/>
  <c r="O415" i="10"/>
  <c r="O287" i="10"/>
  <c r="O174" i="10"/>
  <c r="O50" i="10"/>
  <c r="O127" i="10"/>
  <c r="O52" i="10"/>
  <c r="O121" i="10"/>
  <c r="O221" i="10"/>
  <c r="O38" i="10"/>
  <c r="O942" i="10"/>
  <c r="O786" i="10"/>
  <c r="O820" i="10"/>
  <c r="O573" i="10"/>
  <c r="O502" i="10"/>
  <c r="O687" i="10"/>
  <c r="O420" i="10"/>
  <c r="O457" i="10"/>
  <c r="O329" i="10"/>
  <c r="O426" i="10"/>
  <c r="O298" i="10"/>
  <c r="O395" i="10"/>
  <c r="O267" i="10"/>
  <c r="O154" i="10"/>
  <c r="O243" i="10"/>
  <c r="O87" i="10"/>
  <c r="O240" i="10"/>
  <c r="O81" i="10"/>
  <c r="O201" i="10"/>
  <c r="O28" i="10"/>
  <c r="O1203" i="10"/>
  <c r="O1178" i="10"/>
  <c r="O722" i="10"/>
  <c r="O784" i="10"/>
  <c r="O541" i="10"/>
  <c r="O470" i="10"/>
  <c r="O644" i="10"/>
  <c r="O388" i="10"/>
  <c r="O445" i="10"/>
  <c r="O317" i="10"/>
  <c r="O414" i="10"/>
  <c r="O286" i="10"/>
  <c r="O383" i="10"/>
  <c r="O491" i="10"/>
  <c r="O141" i="10"/>
  <c r="O231" i="10"/>
  <c r="O63" i="10"/>
  <c r="O228" i="10"/>
  <c r="O57" i="10"/>
  <c r="O189" i="10"/>
  <c r="O22" i="10"/>
  <c r="O1046" i="10"/>
  <c r="O1135" i="10"/>
  <c r="O907" i="10"/>
  <c r="O752" i="10"/>
  <c r="O509" i="10"/>
  <c r="O663" i="10"/>
  <c r="O612" i="10"/>
  <c r="O356" i="10"/>
  <c r="O425" i="10"/>
  <c r="O297" i="10"/>
  <c r="O394" i="10"/>
  <c r="O266" i="10"/>
  <c r="O363" i="10"/>
  <c r="O250" i="10"/>
  <c r="O101" i="10"/>
  <c r="O211" i="10"/>
  <c r="O35" i="10"/>
  <c r="O208" i="10"/>
  <c r="O126" i="10"/>
  <c r="O169" i="10"/>
  <c r="O120" i="10"/>
  <c r="O983" i="10"/>
  <c r="O285" i="10"/>
  <c r="O196" i="10"/>
  <c r="O843" i="10"/>
  <c r="O382" i="10"/>
  <c r="O102" i="10"/>
  <c r="O720" i="10"/>
  <c r="O489" i="10"/>
  <c r="O157" i="10"/>
  <c r="O662" i="10"/>
  <c r="O351" i="10"/>
  <c r="O96" i="10"/>
  <c r="O631" i="10"/>
  <c r="O238" i="10"/>
  <c r="O580" i="10"/>
  <c r="O77" i="10"/>
  <c r="O324" i="10"/>
  <c r="O413" i="10"/>
  <c r="O199" i="10"/>
  <c r="O29" i="10"/>
  <c r="O1036" i="10"/>
  <c r="E4" i="10"/>
  <c r="Q18" i="10"/>
  <c r="P18" i="10"/>
  <c r="O18" i="10"/>
  <c r="M76" i="10" l="1"/>
  <c r="M109" i="10"/>
  <c r="M141" i="10"/>
  <c r="M71" i="10"/>
  <c r="M77" i="10"/>
  <c r="M110" i="10"/>
  <c r="M142" i="10"/>
  <c r="M78" i="10"/>
  <c r="M83" i="10"/>
  <c r="M115" i="10"/>
  <c r="M26" i="10"/>
  <c r="M32" i="10"/>
  <c r="M88" i="10"/>
  <c r="M120" i="10"/>
  <c r="M38" i="10"/>
  <c r="M1184" i="10"/>
  <c r="M1182" i="10"/>
  <c r="M1148" i="10"/>
  <c r="M1197" i="10"/>
  <c r="M1140" i="10"/>
  <c r="M1108" i="10"/>
  <c r="M1076" i="10"/>
  <c r="M1044" i="10"/>
  <c r="M1012" i="10"/>
  <c r="M980" i="10"/>
  <c r="M1110" i="10"/>
  <c r="M1046" i="10"/>
  <c r="M971" i="10"/>
  <c r="M1099" i="10"/>
  <c r="M1031" i="10"/>
  <c r="M958" i="10"/>
  <c r="M926" i="10"/>
  <c r="M894" i="10"/>
  <c r="M1067" i="10"/>
  <c r="M974" i="10"/>
  <c r="M1117" i="10"/>
  <c r="M1041" i="10"/>
  <c r="M959" i="10"/>
  <c r="M927" i="10"/>
  <c r="M1138" i="10"/>
  <c r="M1074" i="10"/>
  <c r="M981" i="10"/>
  <c r="M1135" i="10"/>
  <c r="M1071" i="10"/>
  <c r="M985" i="10"/>
  <c r="M944" i="10"/>
  <c r="M912" i="10"/>
  <c r="M1195" i="10"/>
  <c r="M1019" i="10"/>
  <c r="M1177" i="10"/>
  <c r="M1089" i="10"/>
  <c r="M1010" i="10"/>
  <c r="M871" i="10"/>
  <c r="M859" i="10"/>
  <c r="M827" i="10"/>
  <c r="M795" i="10"/>
  <c r="M763" i="10"/>
  <c r="M731" i="10"/>
  <c r="M867" i="10"/>
  <c r="M872" i="10"/>
  <c r="M836" i="10"/>
  <c r="M804" i="10"/>
  <c r="M772" i="10"/>
  <c r="M740" i="10"/>
  <c r="M708" i="10"/>
  <c r="M676" i="10"/>
  <c r="M895" i="10"/>
  <c r="M849" i="10"/>
  <c r="M817" i="10"/>
  <c r="M785" i="10"/>
  <c r="M753" i="10"/>
  <c r="M721" i="10"/>
  <c r="M882" i="10"/>
  <c r="M21" i="10"/>
  <c r="M81" i="10"/>
  <c r="M113" i="10"/>
  <c r="M145" i="10"/>
  <c r="M23" i="10"/>
  <c r="M82" i="10"/>
  <c r="M114" i="10"/>
  <c r="M24" i="10"/>
  <c r="M25" i="10"/>
  <c r="M87" i="10"/>
  <c r="M119" i="10"/>
  <c r="M31" i="10"/>
  <c r="M37" i="10"/>
  <c r="M92" i="10"/>
  <c r="M124" i="10"/>
  <c r="M43" i="10"/>
  <c r="M1175" i="10"/>
  <c r="M1203" i="10"/>
  <c r="M1199" i="10"/>
  <c r="M1190" i="10"/>
  <c r="M1136" i="10"/>
  <c r="M1104" i="10"/>
  <c r="M1072" i="10"/>
  <c r="M1040" i="10"/>
  <c r="M1008" i="10"/>
  <c r="M1194" i="10"/>
  <c r="M1102" i="10"/>
  <c r="M1029" i="10"/>
  <c r="M1169" i="10"/>
  <c r="M1091" i="10"/>
  <c r="M1018" i="10"/>
  <c r="M954" i="10"/>
  <c r="M922" i="10"/>
  <c r="M890" i="10"/>
  <c r="M1054" i="10"/>
  <c r="M967" i="10"/>
  <c r="M1109" i="10"/>
  <c r="M1039" i="10"/>
  <c r="M955" i="10"/>
  <c r="M923" i="10"/>
  <c r="M1130" i="10"/>
  <c r="M1062" i="10"/>
  <c r="M979" i="10"/>
  <c r="M1127" i="10"/>
  <c r="M1066" i="10"/>
  <c r="M983" i="10"/>
  <c r="M940" i="10"/>
  <c r="M908" i="10"/>
  <c r="M1186" i="10"/>
  <c r="M1006" i="10"/>
  <c r="M1170" i="10"/>
  <c r="M1081" i="10"/>
  <c r="M993" i="10"/>
  <c r="M941" i="10"/>
  <c r="M855" i="10"/>
  <c r="M823" i="10"/>
  <c r="M791" i="10"/>
  <c r="M759" i="10"/>
  <c r="M727" i="10"/>
  <c r="M973" i="10"/>
  <c r="M864" i="10"/>
  <c r="M832" i="10"/>
  <c r="M800" i="10"/>
  <c r="M768" i="10"/>
  <c r="M736" i="10"/>
  <c r="M704" i="10"/>
  <c r="M672" i="10"/>
  <c r="M885" i="10"/>
  <c r="M845" i="10"/>
  <c r="M813" i="10"/>
  <c r="M781" i="10"/>
  <c r="M749" i="10"/>
  <c r="M717" i="10"/>
  <c r="M875" i="10"/>
  <c r="M28" i="10"/>
  <c r="M85" i="10"/>
  <c r="M117" i="10"/>
  <c r="M22" i="10"/>
  <c r="M29" i="10"/>
  <c r="M86" i="10"/>
  <c r="M118" i="10"/>
  <c r="M30" i="10"/>
  <c r="M36" i="10"/>
  <c r="M91" i="10"/>
  <c r="M123" i="10"/>
  <c r="M42" i="10"/>
  <c r="M48" i="10"/>
  <c r="M96" i="10"/>
  <c r="M128" i="10"/>
  <c r="M54" i="10"/>
  <c r="M1168" i="10"/>
  <c r="M1196" i="10"/>
  <c r="M1192" i="10"/>
  <c r="M1181" i="10"/>
  <c r="M1132" i="10"/>
  <c r="M1100" i="10"/>
  <c r="M1068" i="10"/>
  <c r="M1036" i="10"/>
  <c r="M1004" i="10"/>
  <c r="M1173" i="10"/>
  <c r="M1094" i="10"/>
  <c r="M1027" i="10"/>
  <c r="M1162" i="10"/>
  <c r="M1083" i="10"/>
  <c r="M1001" i="10"/>
  <c r="M950" i="10"/>
  <c r="M918" i="10"/>
  <c r="M886" i="10"/>
  <c r="M1037" i="10"/>
  <c r="M1202" i="10"/>
  <c r="M1101" i="10"/>
  <c r="M1026" i="10"/>
  <c r="M951" i="10"/>
  <c r="M919" i="10"/>
  <c r="M1122" i="10"/>
  <c r="M1045" i="10"/>
  <c r="M970" i="10"/>
  <c r="M1119" i="10"/>
  <c r="M1049" i="10"/>
  <c r="M977" i="10"/>
  <c r="M936" i="10"/>
  <c r="M904" i="10"/>
  <c r="M1163" i="10"/>
  <c r="M989" i="10"/>
  <c r="M1137" i="10"/>
  <c r="M1073" i="10"/>
  <c r="M991" i="10"/>
  <c r="M909" i="10"/>
  <c r="M851" i="10"/>
  <c r="M819" i="10"/>
  <c r="M787" i="10"/>
  <c r="M755" i="10"/>
  <c r="M723" i="10"/>
  <c r="M949" i="10"/>
  <c r="M860" i="10"/>
  <c r="M828" i="10"/>
  <c r="M796" i="10"/>
  <c r="M764" i="10"/>
  <c r="M732" i="10"/>
  <c r="M700" i="10"/>
  <c r="M937" i="10"/>
  <c r="M877" i="10"/>
  <c r="M841" i="10"/>
  <c r="M809" i="10"/>
  <c r="M777" i="10"/>
  <c r="M745" i="10"/>
  <c r="M713" i="10"/>
  <c r="M933" i="10"/>
  <c r="M854" i="10"/>
  <c r="M822" i="10"/>
  <c r="M790" i="10"/>
  <c r="M758" i="10"/>
  <c r="M726" i="10"/>
  <c r="M694" i="10"/>
  <c r="M701" i="10"/>
  <c r="M655" i="10"/>
  <c r="M623" i="10"/>
  <c r="M591" i="10"/>
  <c r="M559" i="10"/>
  <c r="M33" i="10"/>
  <c r="M89" i="10"/>
  <c r="M121" i="10"/>
  <c r="M34" i="10"/>
  <c r="M40" i="10"/>
  <c r="M90" i="10"/>
  <c r="M122" i="10"/>
  <c r="M35" i="10"/>
  <c r="M41" i="10"/>
  <c r="M95" i="10"/>
  <c r="M127" i="10"/>
  <c r="M47" i="10"/>
  <c r="M53" i="10"/>
  <c r="M100" i="10"/>
  <c r="M132" i="10"/>
  <c r="M59" i="10"/>
  <c r="M1159" i="10"/>
  <c r="M1187" i="10"/>
  <c r="M1183" i="10"/>
  <c r="M1174" i="10"/>
  <c r="M1128" i="10"/>
  <c r="M1096" i="10"/>
  <c r="M1064" i="10"/>
  <c r="M1032" i="10"/>
  <c r="M1000" i="10"/>
  <c r="M1166" i="10"/>
  <c r="M1086" i="10"/>
  <c r="M1014" i="10"/>
  <c r="M1139" i="10"/>
  <c r="M1075" i="10"/>
  <c r="M999" i="10"/>
  <c r="M946" i="10"/>
  <c r="M914" i="10"/>
  <c r="M1193" i="10"/>
  <c r="M1035" i="10"/>
  <c r="M1161" i="10"/>
  <c r="M1093" i="10"/>
  <c r="M1009" i="10"/>
  <c r="M947" i="10"/>
  <c r="M915" i="10"/>
  <c r="M1114" i="10"/>
  <c r="M1043" i="10"/>
  <c r="M963" i="10"/>
  <c r="M1111" i="10"/>
  <c r="M1047" i="10"/>
  <c r="M968" i="10"/>
  <c r="M932" i="10"/>
  <c r="M900" i="10"/>
  <c r="M1156" i="10"/>
  <c r="M987" i="10"/>
  <c r="M1129" i="10"/>
  <c r="M1057" i="10"/>
  <c r="M964" i="10"/>
  <c r="M903" i="10"/>
  <c r="M847" i="10"/>
  <c r="M815" i="10"/>
  <c r="M783" i="10"/>
  <c r="M751" i="10"/>
  <c r="M719" i="10"/>
  <c r="M917" i="10"/>
  <c r="M856" i="10"/>
  <c r="M824" i="10"/>
  <c r="M792" i="10"/>
  <c r="M760" i="10"/>
  <c r="M728" i="10"/>
  <c r="M696" i="10"/>
  <c r="M901" i="10"/>
  <c r="M868" i="10"/>
  <c r="M837" i="10"/>
  <c r="M805" i="10"/>
  <c r="M773" i="10"/>
  <c r="M741" i="10"/>
  <c r="M709" i="10"/>
  <c r="M899" i="10"/>
  <c r="M850" i="10"/>
  <c r="M818" i="10"/>
  <c r="M786" i="10"/>
  <c r="M754" i="10"/>
  <c r="M722" i="10"/>
  <c r="M690" i="10"/>
  <c r="M679" i="10"/>
  <c r="M651" i="10"/>
  <c r="M619" i="10"/>
  <c r="M587" i="10"/>
  <c r="M555" i="10"/>
  <c r="M523" i="10"/>
  <c r="M44" i="10"/>
  <c r="M125" i="10"/>
  <c r="M45" i="10"/>
  <c r="M126" i="10"/>
  <c r="M52" i="10"/>
  <c r="M131" i="10"/>
  <c r="M64" i="10"/>
  <c r="M136" i="10"/>
  <c r="M1152" i="10"/>
  <c r="M1176" i="10"/>
  <c r="M1124" i="10"/>
  <c r="M1060" i="10"/>
  <c r="M996" i="10"/>
  <c r="M1078" i="10"/>
  <c r="M1131" i="10"/>
  <c r="M986" i="10"/>
  <c r="M910" i="10"/>
  <c r="M1022" i="10"/>
  <c r="M1085" i="10"/>
  <c r="M943" i="10"/>
  <c r="M1106" i="10"/>
  <c r="M1178" i="10"/>
  <c r="M1034" i="10"/>
  <c r="M928" i="10"/>
  <c r="M1053" i="10"/>
  <c r="M1121" i="10"/>
  <c r="M953" i="10"/>
  <c r="M843" i="10"/>
  <c r="M779" i="10"/>
  <c r="M961" i="10"/>
  <c r="M852" i="10"/>
  <c r="M788" i="10"/>
  <c r="M724" i="10"/>
  <c r="M879" i="10"/>
  <c r="M833" i="10"/>
  <c r="M769" i="10"/>
  <c r="M705" i="10"/>
  <c r="M862" i="10"/>
  <c r="M814" i="10"/>
  <c r="M774" i="10"/>
  <c r="M734" i="10"/>
  <c r="M686" i="10"/>
  <c r="M677" i="10"/>
  <c r="M631" i="10"/>
  <c r="M583" i="10"/>
  <c r="M543" i="10"/>
  <c r="M507" i="10"/>
  <c r="M689" i="10"/>
  <c r="M644" i="10"/>
  <c r="M612" i="10"/>
  <c r="M580" i="10"/>
  <c r="M548" i="10"/>
  <c r="M516" i="10"/>
  <c r="M484" i="10"/>
  <c r="M669" i="10"/>
  <c r="M637" i="10"/>
  <c r="M605" i="10"/>
  <c r="M573" i="10"/>
  <c r="M541" i="10"/>
  <c r="M509" i="10"/>
  <c r="M662" i="10"/>
  <c r="M630" i="10"/>
  <c r="M598" i="10"/>
  <c r="M566" i="10"/>
  <c r="M534" i="10"/>
  <c r="M502" i="10"/>
  <c r="M470" i="10"/>
  <c r="M438" i="10"/>
  <c r="M406" i="10"/>
  <c r="M374" i="10"/>
  <c r="M342" i="10"/>
  <c r="M310" i="10"/>
  <c r="M278" i="10"/>
  <c r="M479" i="10"/>
  <c r="M443" i="10"/>
  <c r="M411" i="10"/>
  <c r="M379" i="10"/>
  <c r="M347" i="10"/>
  <c r="M315" i="10"/>
  <c r="M283" i="10"/>
  <c r="M481" i="10"/>
  <c r="M444" i="10"/>
  <c r="M412" i="10"/>
  <c r="M380" i="10"/>
  <c r="M348" i="10"/>
  <c r="M316" i="10"/>
  <c r="M284" i="10"/>
  <c r="M491" i="10"/>
  <c r="M445" i="10"/>
  <c r="M413" i="10"/>
  <c r="M381" i="10"/>
  <c r="M349" i="10"/>
  <c r="M317" i="10"/>
  <c r="M285" i="10"/>
  <c r="M485" i="10"/>
  <c r="M232" i="10"/>
  <c r="M200" i="10"/>
  <c r="M168" i="10"/>
  <c r="V4" i="10"/>
  <c r="M225" i="10"/>
  <c r="M193" i="10"/>
  <c r="M161" i="10"/>
  <c r="V36" i="10"/>
  <c r="V20" i="10"/>
  <c r="M230" i="10"/>
  <c r="M198" i="10"/>
  <c r="M166" i="10"/>
  <c r="V6" i="10"/>
  <c r="M251" i="10"/>
  <c r="M219" i="10"/>
  <c r="M187" i="10"/>
  <c r="M155" i="10"/>
  <c r="V31" i="10"/>
  <c r="M49" i="10"/>
  <c r="M129" i="10"/>
  <c r="M56" i="10"/>
  <c r="M130" i="10"/>
  <c r="M57" i="10"/>
  <c r="M135" i="10"/>
  <c r="M69" i="10"/>
  <c r="M140" i="10"/>
  <c r="M1145" i="10"/>
  <c r="M1167" i="10"/>
  <c r="M1120" i="10"/>
  <c r="M1056" i="10"/>
  <c r="M992" i="10"/>
  <c r="M1070" i="10"/>
  <c r="M1123" i="10"/>
  <c r="M976" i="10"/>
  <c r="M906" i="10"/>
  <c r="M1005" i="10"/>
  <c r="M1077" i="10"/>
  <c r="M939" i="10"/>
  <c r="M1098" i="10"/>
  <c r="M1153" i="10"/>
  <c r="M1017" i="10"/>
  <c r="M924" i="10"/>
  <c r="M1051" i="10"/>
  <c r="M1113" i="10"/>
  <c r="M921" i="10"/>
  <c r="M839" i="10"/>
  <c r="M775" i="10"/>
  <c r="M929" i="10"/>
  <c r="M848" i="10"/>
  <c r="M784" i="10"/>
  <c r="M720" i="10"/>
  <c r="M870" i="10"/>
  <c r="M829" i="10"/>
  <c r="M765" i="10"/>
  <c r="M945" i="10"/>
  <c r="M858" i="10"/>
  <c r="M810" i="10"/>
  <c r="M770" i="10"/>
  <c r="M730" i="10"/>
  <c r="M682" i="10"/>
  <c r="M667" i="10"/>
  <c r="M627" i="10"/>
  <c r="M579" i="10"/>
  <c r="M539" i="10"/>
  <c r="M503" i="10"/>
  <c r="M673" i="10"/>
  <c r="M640" i="10"/>
  <c r="M608" i="10"/>
  <c r="M576" i="10"/>
  <c r="M544" i="10"/>
  <c r="M512" i="10"/>
  <c r="M480" i="10"/>
  <c r="M665" i="10"/>
  <c r="M633" i="10"/>
  <c r="M601" i="10"/>
  <c r="M569" i="10"/>
  <c r="M537" i="10"/>
  <c r="M505" i="10"/>
  <c r="M658" i="10"/>
  <c r="M626" i="10"/>
  <c r="M594" i="10"/>
  <c r="M562" i="10"/>
  <c r="M530" i="10"/>
  <c r="M498" i="10"/>
  <c r="M466" i="10"/>
  <c r="M434" i="10"/>
  <c r="M402" i="10"/>
  <c r="M370" i="10"/>
  <c r="M338" i="10"/>
  <c r="M306" i="10"/>
  <c r="M274" i="10"/>
  <c r="M471" i="10"/>
  <c r="M439" i="10"/>
  <c r="M407" i="10"/>
  <c r="M375" i="10"/>
  <c r="M343" i="10"/>
  <c r="M311" i="10"/>
  <c r="M279" i="10"/>
  <c r="M473" i="10"/>
  <c r="M440" i="10"/>
  <c r="M408" i="10"/>
  <c r="M376" i="10"/>
  <c r="M344" i="10"/>
  <c r="M312" i="10"/>
  <c r="M280" i="10"/>
  <c r="M483" i="10"/>
  <c r="M441" i="10"/>
  <c r="M409" i="10"/>
  <c r="M377" i="10"/>
  <c r="M345" i="10"/>
  <c r="M313" i="10"/>
  <c r="M281" i="10"/>
  <c r="M477" i="10"/>
  <c r="M228" i="10"/>
  <c r="M196" i="10"/>
  <c r="M164" i="10"/>
  <c r="M253" i="10"/>
  <c r="M221" i="10"/>
  <c r="M189" i="10"/>
  <c r="M157" i="10"/>
  <c r="V34" i="10"/>
  <c r="V16" i="10"/>
  <c r="M226" i="10"/>
  <c r="M194" i="10"/>
  <c r="M162" i="10"/>
  <c r="M257" i="10"/>
  <c r="M247" i="10"/>
  <c r="M215" i="10"/>
  <c r="M183" i="10"/>
  <c r="M151" i="10"/>
  <c r="V29" i="10"/>
  <c r="M60" i="10"/>
  <c r="M133" i="10"/>
  <c r="M61" i="10"/>
  <c r="M134" i="10"/>
  <c r="M68" i="10"/>
  <c r="M139" i="10"/>
  <c r="M80" i="10"/>
  <c r="M144" i="10"/>
  <c r="M1198" i="10"/>
  <c r="M1160" i="10"/>
  <c r="M1116" i="10"/>
  <c r="M1052" i="10"/>
  <c r="M988" i="10"/>
  <c r="M1061" i="10"/>
  <c r="M1115" i="10"/>
  <c r="M969" i="10"/>
  <c r="M902" i="10"/>
  <c r="M1003" i="10"/>
  <c r="M1069" i="10"/>
  <c r="M935" i="10"/>
  <c r="M1090" i="10"/>
  <c r="M1146" i="10"/>
  <c r="M1015" i="10"/>
  <c r="M920" i="10"/>
  <c r="M1038" i="10"/>
  <c r="M1105" i="10"/>
  <c r="M893" i="10"/>
  <c r="M835" i="10"/>
  <c r="M771" i="10"/>
  <c r="M897" i="10"/>
  <c r="M844" i="10"/>
  <c r="M780" i="10"/>
  <c r="M716" i="10"/>
  <c r="M957" i="10"/>
  <c r="M825" i="10"/>
  <c r="M761" i="10"/>
  <c r="M913" i="10"/>
  <c r="M846" i="10"/>
  <c r="M806" i="10"/>
  <c r="M766" i="10"/>
  <c r="M718" i="10"/>
  <c r="M678" i="10"/>
  <c r="M663" i="10"/>
  <c r="M65" i="10"/>
  <c r="M137" i="10"/>
  <c r="M72" i="10"/>
  <c r="M138" i="10"/>
  <c r="M73" i="10"/>
  <c r="M143" i="10"/>
  <c r="M84" i="10"/>
  <c r="M27" i="10"/>
  <c r="M1189" i="10"/>
  <c r="M1151" i="10"/>
  <c r="M1112" i="10"/>
  <c r="M1048" i="10"/>
  <c r="M984" i="10"/>
  <c r="M1059" i="10"/>
  <c r="M1107" i="10"/>
  <c r="M962" i="10"/>
  <c r="M898" i="10"/>
  <c r="M990" i="10"/>
  <c r="M1058" i="10"/>
  <c r="M931" i="10"/>
  <c r="M1082" i="10"/>
  <c r="M1143" i="10"/>
  <c r="M1002" i="10"/>
  <c r="M916" i="10"/>
  <c r="M1021" i="10"/>
  <c r="M1097" i="10"/>
  <c r="M878" i="10"/>
  <c r="M831" i="10"/>
  <c r="M767" i="10"/>
  <c r="M874" i="10"/>
  <c r="M840" i="10"/>
  <c r="M776" i="10"/>
  <c r="M712" i="10"/>
  <c r="M925" i="10"/>
  <c r="M821" i="10"/>
  <c r="M757" i="10"/>
  <c r="M905" i="10"/>
  <c r="M842" i="10"/>
  <c r="M802" i="10"/>
  <c r="M762" i="10"/>
  <c r="M714" i="10"/>
  <c r="M674" i="10"/>
  <c r="M659" i="10"/>
  <c r="M611" i="10"/>
  <c r="M571" i="10"/>
  <c r="M531" i="10"/>
  <c r="M703" i="10"/>
  <c r="M664" i="10"/>
  <c r="M632" i="10"/>
  <c r="M600" i="10"/>
  <c r="M568" i="10"/>
  <c r="M536" i="10"/>
  <c r="M504" i="10"/>
  <c r="M472" i="10"/>
  <c r="M657" i="10"/>
  <c r="M625" i="10"/>
  <c r="M593" i="10"/>
  <c r="M561" i="10"/>
  <c r="M529" i="10"/>
  <c r="M497" i="10"/>
  <c r="M650" i="10"/>
  <c r="M618" i="10"/>
  <c r="M586" i="10"/>
  <c r="M554" i="10"/>
  <c r="M522" i="10"/>
  <c r="M490" i="10"/>
  <c r="M458" i="10"/>
  <c r="M426" i="10"/>
  <c r="M394" i="10"/>
  <c r="M362" i="10"/>
  <c r="M330" i="10"/>
  <c r="M298" i="10"/>
  <c r="M266" i="10"/>
  <c r="M463" i="10"/>
  <c r="M431" i="10"/>
  <c r="M399" i="10"/>
  <c r="M367" i="10"/>
  <c r="M335" i="10"/>
  <c r="M303" i="10"/>
  <c r="M271" i="10"/>
  <c r="M464" i="10"/>
  <c r="M432" i="10"/>
  <c r="M400" i="10"/>
  <c r="M368" i="10"/>
  <c r="M336" i="10"/>
  <c r="M304" i="10"/>
  <c r="M272" i="10"/>
  <c r="M465" i="10"/>
  <c r="M433" i="10"/>
  <c r="M401" i="10"/>
  <c r="M369" i="10"/>
  <c r="M337" i="10"/>
  <c r="M305" i="10"/>
  <c r="M273" i="10"/>
  <c r="M252" i="10"/>
  <c r="M220" i="10"/>
  <c r="M188" i="10"/>
  <c r="M156" i="10"/>
  <c r="M245" i="10"/>
  <c r="M213" i="10"/>
  <c r="M181" i="10"/>
  <c r="M149" i="10"/>
  <c r="V30" i="10"/>
  <c r="M250" i="10"/>
  <c r="M218" i="10"/>
  <c r="M186" i="10"/>
  <c r="M154" i="10"/>
  <c r="V15" i="10"/>
  <c r="M239" i="10"/>
  <c r="M207" i="10"/>
  <c r="M175" i="10"/>
  <c r="V9" i="10"/>
  <c r="V25" i="10"/>
  <c r="M93" i="10"/>
  <c r="M39" i="10"/>
  <c r="M94" i="10"/>
  <c r="M46" i="10"/>
  <c r="M99" i="10"/>
  <c r="M58" i="10"/>
  <c r="M104" i="10"/>
  <c r="M70" i="10"/>
  <c r="M1180" i="10"/>
  <c r="M1165" i="10"/>
  <c r="M1092" i="10"/>
  <c r="M1028" i="10"/>
  <c r="M1142" i="10"/>
  <c r="M997" i="10"/>
  <c r="M1065" i="10"/>
  <c r="M942" i="10"/>
  <c r="M1188" i="10"/>
  <c r="M1154" i="10"/>
  <c r="M1007" i="10"/>
  <c r="M911" i="10"/>
  <c r="M1030" i="10"/>
  <c r="M1103" i="10"/>
  <c r="M960" i="10"/>
  <c r="M896" i="10"/>
  <c r="M975" i="10"/>
  <c r="M1055" i="10"/>
  <c r="M889" i="10"/>
  <c r="M811" i="10"/>
  <c r="M747" i="10"/>
  <c r="M907" i="10"/>
  <c r="M820" i="10"/>
  <c r="M756" i="10"/>
  <c r="M692" i="10"/>
  <c r="M865" i="10"/>
  <c r="M801" i="10"/>
  <c r="M737" i="10"/>
  <c r="M887" i="10"/>
  <c r="M838" i="10"/>
  <c r="M798" i="10"/>
  <c r="M750" i="10"/>
  <c r="M710" i="10"/>
  <c r="M670" i="10"/>
  <c r="M647" i="10"/>
  <c r="M607" i="10"/>
  <c r="M567" i="10"/>
  <c r="M527" i="10"/>
  <c r="M695" i="10"/>
  <c r="M660" i="10"/>
  <c r="M628" i="10"/>
  <c r="M596" i="10"/>
  <c r="M564" i="10"/>
  <c r="M532" i="10"/>
  <c r="M500" i="10"/>
  <c r="M697" i="10"/>
  <c r="M653" i="10"/>
  <c r="M621" i="10"/>
  <c r="M589" i="10"/>
  <c r="M557" i="10"/>
  <c r="M525" i="10"/>
  <c r="M699" i="10"/>
  <c r="M646" i="10"/>
  <c r="M614" i="10"/>
  <c r="M582" i="10"/>
  <c r="M550" i="10"/>
  <c r="M518" i="10"/>
  <c r="M486" i="10"/>
  <c r="M454" i="10"/>
  <c r="M422" i="10"/>
  <c r="M390" i="10"/>
  <c r="M358" i="10"/>
  <c r="M326" i="10"/>
  <c r="M294" i="10"/>
  <c r="M262" i="10"/>
  <c r="M459" i="10"/>
  <c r="M427" i="10"/>
  <c r="M395" i="10"/>
  <c r="M363" i="10"/>
  <c r="M331" i="10"/>
  <c r="M299" i="10"/>
  <c r="M267" i="10"/>
  <c r="M460" i="10"/>
  <c r="M428" i="10"/>
  <c r="M396" i="10"/>
  <c r="M364" i="10"/>
  <c r="M332" i="10"/>
  <c r="M300" i="10"/>
  <c r="M268" i="10"/>
  <c r="M461" i="10"/>
  <c r="M429" i="10"/>
  <c r="M397" i="10"/>
  <c r="M365" i="10"/>
  <c r="M333" i="10"/>
  <c r="M301" i="10"/>
  <c r="M269" i="10"/>
  <c r="M248" i="10"/>
  <c r="M216" i="10"/>
  <c r="M184" i="10"/>
  <c r="M152" i="10"/>
  <c r="M241" i="10"/>
  <c r="M209" i="10"/>
  <c r="M177" i="10"/>
  <c r="V17" i="10"/>
  <c r="V28" i="10"/>
  <c r="M246" i="10"/>
  <c r="M214" i="10"/>
  <c r="M182" i="10"/>
  <c r="M150" i="10"/>
  <c r="V10" i="10"/>
  <c r="M235" i="10"/>
  <c r="M203" i="10"/>
  <c r="M171" i="10"/>
  <c r="V2" i="10"/>
  <c r="V23" i="10"/>
  <c r="M97" i="10"/>
  <c r="M50" i="10"/>
  <c r="M98" i="10"/>
  <c r="M51" i="10"/>
  <c r="M103" i="10"/>
  <c r="M63" i="10"/>
  <c r="M108" i="10"/>
  <c r="M75" i="10"/>
  <c r="M1171" i="10"/>
  <c r="M1158" i="10"/>
  <c r="M1088" i="10"/>
  <c r="M1024" i="10"/>
  <c r="M1134" i="10"/>
  <c r="M995" i="10"/>
  <c r="M1063" i="10"/>
  <c r="M938" i="10"/>
  <c r="M1179" i="10"/>
  <c r="M1141" i="10"/>
  <c r="M994" i="10"/>
  <c r="M1201" i="10"/>
  <c r="M1013" i="10"/>
  <c r="M1095" i="10"/>
  <c r="M956" i="10"/>
  <c r="M892" i="10"/>
  <c r="M966" i="10"/>
  <c r="M1042" i="10"/>
  <c r="M876" i="10"/>
  <c r="M807" i="10"/>
  <c r="M743" i="10"/>
  <c r="M891" i="10"/>
  <c r="M816" i="10"/>
  <c r="M752" i="10"/>
  <c r="M688" i="10"/>
  <c r="M861" i="10"/>
  <c r="M797" i="10"/>
  <c r="M733" i="10"/>
  <c r="M880" i="10"/>
  <c r="M834" i="10"/>
  <c r="M794" i="10"/>
  <c r="M746" i="10"/>
  <c r="M706" i="10"/>
  <c r="M715" i="10"/>
  <c r="M643" i="10"/>
  <c r="M603" i="10"/>
  <c r="M563" i="10"/>
  <c r="M519" i="10"/>
  <c r="M691" i="10"/>
  <c r="M656" i="10"/>
  <c r="M624" i="10"/>
  <c r="M592" i="10"/>
  <c r="M560" i="10"/>
  <c r="M528" i="10"/>
  <c r="M496" i="10"/>
  <c r="M687" i="10"/>
  <c r="M649" i="10"/>
  <c r="M617" i="10"/>
  <c r="M585" i="10"/>
  <c r="M553" i="10"/>
  <c r="M521" i="10"/>
  <c r="M683" i="10"/>
  <c r="M642" i="10"/>
  <c r="M610" i="10"/>
  <c r="M578" i="10"/>
  <c r="M546" i="10"/>
  <c r="M514" i="10"/>
  <c r="M482" i="10"/>
  <c r="M450" i="10"/>
  <c r="M418" i="10"/>
  <c r="M386" i="10"/>
  <c r="M354" i="10"/>
  <c r="M322" i="10"/>
  <c r="M290" i="10"/>
  <c r="M258" i="10"/>
  <c r="M455" i="10"/>
  <c r="M423" i="10"/>
  <c r="M391" i="10"/>
  <c r="M359" i="10"/>
  <c r="M327" i="10"/>
  <c r="M295" i="10"/>
  <c r="M263" i="10"/>
  <c r="M456" i="10"/>
  <c r="M424" i="10"/>
  <c r="M392" i="10"/>
  <c r="M360" i="10"/>
  <c r="M328" i="10"/>
  <c r="M296" i="10"/>
  <c r="M264" i="10"/>
  <c r="M457" i="10"/>
  <c r="M425" i="10"/>
  <c r="M393" i="10"/>
  <c r="M361" i="10"/>
  <c r="M329" i="10"/>
  <c r="M297" i="10"/>
  <c r="M265" i="10"/>
  <c r="M244" i="10"/>
  <c r="M212" i="10"/>
  <c r="M180" i="10"/>
  <c r="M148" i="10"/>
  <c r="M237" i="10"/>
  <c r="M205" i="10"/>
  <c r="M173" i="10"/>
  <c r="V12" i="10"/>
  <c r="V26" i="10"/>
  <c r="M242" i="10"/>
  <c r="M210" i="10"/>
  <c r="M178" i="10"/>
  <c r="M146" i="10"/>
  <c r="V5" i="10"/>
  <c r="M231" i="10"/>
  <c r="M199" i="10"/>
  <c r="M167" i="10"/>
  <c r="V37" i="10"/>
  <c r="V21" i="10"/>
  <c r="M101" i="10"/>
  <c r="M55" i="10"/>
  <c r="M102" i="10"/>
  <c r="M62" i="10"/>
  <c r="M107" i="10"/>
  <c r="M74" i="10"/>
  <c r="M112" i="10"/>
  <c r="M1200" i="10"/>
  <c r="M1164" i="10"/>
  <c r="M1149" i="10"/>
  <c r="M1084" i="10"/>
  <c r="M1020" i="10"/>
  <c r="M1126" i="10"/>
  <c r="M982" i="10"/>
  <c r="M1050" i="10"/>
  <c r="M934" i="10"/>
  <c r="M1172" i="10"/>
  <c r="M1133" i="10"/>
  <c r="M972" i="10"/>
  <c r="M1157" i="10"/>
  <c r="M1011" i="10"/>
  <c r="M1087" i="10"/>
  <c r="M952" i="10"/>
  <c r="M888" i="10"/>
  <c r="M1204" i="10"/>
  <c r="M1025" i="10"/>
  <c r="M869" i="10"/>
  <c r="M803" i="10"/>
  <c r="M739" i="10"/>
  <c r="M883" i="10"/>
  <c r="M812" i="10"/>
  <c r="M748" i="10"/>
  <c r="M684" i="10"/>
  <c r="M857" i="10"/>
  <c r="M793" i="10"/>
  <c r="M729" i="10"/>
  <c r="M873" i="10"/>
  <c r="M830" i="10"/>
  <c r="M782" i="10"/>
  <c r="M742" i="10"/>
  <c r="M702" i="10"/>
  <c r="M707" i="10"/>
  <c r="M639" i="10"/>
  <c r="M599" i="10"/>
  <c r="M551" i="10"/>
  <c r="M515" i="10"/>
  <c r="M675" i="10"/>
  <c r="M652" i="10"/>
  <c r="M620" i="10"/>
  <c r="M588" i="10"/>
  <c r="M556" i="10"/>
  <c r="M524" i="10"/>
  <c r="M492" i="10"/>
  <c r="M671" i="10"/>
  <c r="M645" i="10"/>
  <c r="M613" i="10"/>
  <c r="M581" i="10"/>
  <c r="M549" i="10"/>
  <c r="M517" i="10"/>
  <c r="M681" i="10"/>
  <c r="M638" i="10"/>
  <c r="M606" i="10"/>
  <c r="M574" i="10"/>
  <c r="M542" i="10"/>
  <c r="M510" i="10"/>
  <c r="M478" i="10"/>
  <c r="M446" i="10"/>
  <c r="M414" i="10"/>
  <c r="M382" i="10"/>
  <c r="M350" i="10"/>
  <c r="M318" i="10"/>
  <c r="M286" i="10"/>
  <c r="M495" i="10"/>
  <c r="M451" i="10"/>
  <c r="M419" i="10"/>
  <c r="M387" i="10"/>
  <c r="M355" i="10"/>
  <c r="M323" i="10"/>
  <c r="M291" i="10"/>
  <c r="M259" i="10"/>
  <c r="M452" i="10"/>
  <c r="M420" i="10"/>
  <c r="M388" i="10"/>
  <c r="M356" i="10"/>
  <c r="M324" i="10"/>
  <c r="M292" i="10"/>
  <c r="M260" i="10"/>
  <c r="M453" i="10"/>
  <c r="M421" i="10"/>
  <c r="M389" i="10"/>
  <c r="M357" i="10"/>
  <c r="M325" i="10"/>
  <c r="M293" i="10"/>
  <c r="M261" i="10"/>
  <c r="M240" i="10"/>
  <c r="M208" i="10"/>
  <c r="M176" i="10"/>
  <c r="V13" i="10"/>
  <c r="M233" i="10"/>
  <c r="M201" i="10"/>
  <c r="M169" i="10"/>
  <c r="V7" i="10"/>
  <c r="V24" i="10"/>
  <c r="M238" i="10"/>
  <c r="M206" i="10"/>
  <c r="M174" i="10"/>
  <c r="V19" i="10"/>
  <c r="V3" i="10"/>
  <c r="M227" i="10"/>
  <c r="M195" i="10"/>
  <c r="M163" i="10"/>
  <c r="V35" i="10"/>
  <c r="V14" i="10"/>
  <c r="M1191" i="10"/>
  <c r="M930" i="10"/>
  <c r="M884" i="10"/>
  <c r="M744" i="10"/>
  <c r="M738" i="10"/>
  <c r="M535" i="10"/>
  <c r="M604" i="10"/>
  <c r="M476" i="10"/>
  <c r="M565" i="10"/>
  <c r="M622" i="10"/>
  <c r="M494" i="10"/>
  <c r="M366" i="10"/>
  <c r="M467" i="10"/>
  <c r="M339" i="10"/>
  <c r="M436" i="10"/>
  <c r="M308" i="10"/>
  <c r="M405" i="10"/>
  <c r="M277" i="10"/>
  <c r="M160" i="10"/>
  <c r="M153" i="10"/>
  <c r="M190" i="10"/>
  <c r="M211" i="10"/>
  <c r="M105" i="10"/>
  <c r="M1155" i="10"/>
  <c r="M1147" i="10"/>
  <c r="M1185" i="10"/>
  <c r="M680" i="10"/>
  <c r="M698" i="10"/>
  <c r="M511" i="10"/>
  <c r="M584" i="10"/>
  <c r="M685" i="10"/>
  <c r="M545" i="10"/>
  <c r="M602" i="10"/>
  <c r="M474" i="10"/>
  <c r="M346" i="10"/>
  <c r="M447" i="10"/>
  <c r="M319" i="10"/>
  <c r="M416" i="10"/>
  <c r="M288" i="10"/>
  <c r="M385" i="10"/>
  <c r="M493" i="10"/>
  <c r="V8" i="10"/>
  <c r="V38" i="10"/>
  <c r="M170" i="10"/>
  <c r="M191" i="10"/>
  <c r="M66" i="10"/>
  <c r="M1144" i="10"/>
  <c r="M1125" i="10"/>
  <c r="M1023" i="10"/>
  <c r="M853" i="10"/>
  <c r="M693" i="10"/>
  <c r="M499" i="10"/>
  <c r="M572" i="10"/>
  <c r="M661" i="10"/>
  <c r="M533" i="10"/>
  <c r="M590" i="10"/>
  <c r="M462" i="10"/>
  <c r="M334" i="10"/>
  <c r="M435" i="10"/>
  <c r="M307" i="10"/>
  <c r="M404" i="10"/>
  <c r="M276" i="10"/>
  <c r="M373" i="10"/>
  <c r="M469" i="10"/>
  <c r="M249" i="10"/>
  <c r="V32" i="10"/>
  <c r="M158" i="10"/>
  <c r="M179" i="10"/>
  <c r="M106" i="10"/>
  <c r="M1080" i="10"/>
  <c r="M965" i="10"/>
  <c r="M863" i="10"/>
  <c r="M789" i="10"/>
  <c r="M635" i="10"/>
  <c r="M711" i="10"/>
  <c r="M552" i="10"/>
  <c r="M641" i="10"/>
  <c r="M513" i="10"/>
  <c r="M570" i="10"/>
  <c r="M442" i="10"/>
  <c r="M314" i="10"/>
  <c r="M415" i="10"/>
  <c r="M287" i="10"/>
  <c r="M384" i="10"/>
  <c r="M256" i="10"/>
  <c r="M353" i="10"/>
  <c r="M236" i="10"/>
  <c r="M229" i="10"/>
  <c r="V22" i="10"/>
  <c r="V11" i="10"/>
  <c r="M159" i="10"/>
  <c r="M67" i="10"/>
  <c r="M1016" i="10"/>
  <c r="M1150" i="10"/>
  <c r="M799" i="10"/>
  <c r="M725" i="10"/>
  <c r="M615" i="10"/>
  <c r="M668" i="10"/>
  <c r="M540" i="10"/>
  <c r="M629" i="10"/>
  <c r="M501" i="10"/>
  <c r="M558" i="10"/>
  <c r="M430" i="10"/>
  <c r="M302" i="10"/>
  <c r="M403" i="10"/>
  <c r="M275" i="10"/>
  <c r="M372" i="10"/>
  <c r="M475" i="10"/>
  <c r="M341" i="10"/>
  <c r="M224" i="10"/>
  <c r="M217" i="10"/>
  <c r="M254" i="10"/>
  <c r="V18" i="10"/>
  <c r="M147" i="10"/>
  <c r="M111" i="10"/>
  <c r="M1118" i="10"/>
  <c r="M998" i="10"/>
  <c r="M735" i="10"/>
  <c r="M866" i="10"/>
  <c r="M595" i="10"/>
  <c r="M648" i="10"/>
  <c r="M520" i="10"/>
  <c r="M609" i="10"/>
  <c r="M666" i="10"/>
  <c r="M538" i="10"/>
  <c r="M410" i="10"/>
  <c r="M282" i="10"/>
  <c r="M383" i="10"/>
  <c r="M489" i="10"/>
  <c r="M352" i="10"/>
  <c r="M449" i="10"/>
  <c r="M321" i="10"/>
  <c r="M204" i="10"/>
  <c r="M197" i="10"/>
  <c r="M234" i="10"/>
  <c r="M255" i="10"/>
  <c r="V33" i="10"/>
  <c r="M978" i="10"/>
  <c r="M575" i="10"/>
  <c r="M654" i="10"/>
  <c r="M371" i="10"/>
  <c r="M309" i="10"/>
  <c r="M243" i="10"/>
  <c r="M116" i="10"/>
  <c r="M778" i="10"/>
  <c r="M487" i="10"/>
  <c r="M202" i="10"/>
  <c r="M1033" i="10"/>
  <c r="M547" i="10"/>
  <c r="M634" i="10"/>
  <c r="M351" i="10"/>
  <c r="M289" i="10"/>
  <c r="M223" i="10"/>
  <c r="M1079" i="10"/>
  <c r="M636" i="10"/>
  <c r="M526" i="10"/>
  <c r="M468" i="10"/>
  <c r="M192" i="10"/>
  <c r="V27" i="10"/>
  <c r="M948" i="10"/>
  <c r="M616" i="10"/>
  <c r="M506" i="10"/>
  <c r="M448" i="10"/>
  <c r="M172" i="10"/>
  <c r="M577" i="10"/>
  <c r="M417" i="10"/>
  <c r="M881" i="10"/>
  <c r="M508" i="10"/>
  <c r="M398" i="10"/>
  <c r="M340" i="10"/>
  <c r="M185" i="10"/>
  <c r="M826" i="10"/>
  <c r="M270" i="10"/>
  <c r="M222" i="10"/>
  <c r="M808" i="10"/>
  <c r="M488" i="10"/>
  <c r="M378" i="10"/>
  <c r="M320" i="10"/>
  <c r="M165" i="10"/>
  <c r="M79" i="10"/>
  <c r="M597" i="10"/>
  <c r="M437" i="10"/>
  <c r="M278" i="11"/>
  <c r="M214" i="11"/>
  <c r="M315" i="11"/>
  <c r="M298" i="11"/>
  <c r="M234" i="11"/>
  <c r="M327" i="11"/>
  <c r="M300" i="11"/>
  <c r="M200" i="11"/>
  <c r="M128" i="11"/>
  <c r="M64" i="11"/>
  <c r="M260" i="11"/>
  <c r="M173" i="11"/>
  <c r="M109" i="11"/>
  <c r="M45" i="11"/>
  <c r="M252" i="11"/>
  <c r="M175" i="11"/>
  <c r="M111" i="11"/>
  <c r="M308" i="11"/>
  <c r="M334" i="11"/>
  <c r="M270" i="11"/>
  <c r="M206" i="11"/>
  <c r="M307" i="11"/>
  <c r="M290" i="11"/>
  <c r="M226" i="11"/>
  <c r="M319" i="11"/>
  <c r="M271" i="11"/>
  <c r="M193" i="11"/>
  <c r="M120" i="11"/>
  <c r="M56" i="11"/>
  <c r="M253" i="11"/>
  <c r="M165" i="11"/>
  <c r="M101" i="11"/>
  <c r="M37" i="11"/>
  <c r="M245" i="11"/>
  <c r="M167" i="11"/>
  <c r="M103" i="11"/>
  <c r="M292" i="11"/>
  <c r="M216" i="11"/>
  <c r="M140" i="11"/>
  <c r="M76" i="11"/>
  <c r="M276" i="11"/>
  <c r="M129" i="11"/>
  <c r="M291" i="11"/>
  <c r="M118" i="11"/>
  <c r="M275" i="11"/>
  <c r="M139" i="11"/>
  <c r="M25" i="11"/>
  <c r="M154" i="11"/>
  <c r="M34" i="11"/>
  <c r="M180" i="11"/>
  <c r="M55" i="11"/>
  <c r="M279" i="11"/>
  <c r="M142" i="11"/>
  <c r="M46" i="11"/>
  <c r="M163" i="11"/>
  <c r="M54" i="11"/>
  <c r="M249" i="11"/>
  <c r="M114" i="11"/>
  <c r="M318" i="11"/>
  <c r="M254" i="11"/>
  <c r="M190" i="11"/>
  <c r="M338" i="11"/>
  <c r="M274" i="11"/>
  <c r="M210" i="11"/>
  <c r="M303" i="11"/>
  <c r="M257" i="11"/>
  <c r="M168" i="11"/>
  <c r="M104" i="11"/>
  <c r="M40" i="11"/>
  <c r="M228" i="11"/>
  <c r="M149" i="11"/>
  <c r="M85" i="11"/>
  <c r="M309" i="11"/>
  <c r="M220" i="11"/>
  <c r="M151" i="11"/>
  <c r="M87" i="11"/>
  <c r="M280" i="11"/>
  <c r="M310" i="11"/>
  <c r="M246" i="11"/>
  <c r="M182" i="11"/>
  <c r="M330" i="11"/>
  <c r="M266" i="11"/>
  <c r="M202" i="11"/>
  <c r="M295" i="11"/>
  <c r="M239" i="11"/>
  <c r="M160" i="11"/>
  <c r="M96" i="11"/>
  <c r="M337" i="11"/>
  <c r="M221" i="11"/>
  <c r="M141" i="11"/>
  <c r="M77" i="11"/>
  <c r="M293" i="11"/>
  <c r="M213" i="11"/>
  <c r="M143" i="11"/>
  <c r="M79" i="11"/>
  <c r="M273" i="11"/>
  <c r="M184" i="11"/>
  <c r="M116" i="11"/>
  <c r="M52" i="11"/>
  <c r="M212" i="11"/>
  <c r="M81" i="11"/>
  <c r="M233" i="11"/>
  <c r="M70" i="11"/>
  <c r="M211" i="11"/>
  <c r="M91" i="11"/>
  <c r="M281" i="11"/>
  <c r="M106" i="11"/>
  <c r="M297" i="11"/>
  <c r="M137" i="11"/>
  <c r="M38" i="11"/>
  <c r="M215" i="11"/>
  <c r="M94" i="11"/>
  <c r="M317" i="11"/>
  <c r="M115" i="11"/>
  <c r="M336" i="11"/>
  <c r="M185" i="11"/>
  <c r="M66" i="11"/>
  <c r="M294" i="11"/>
  <c r="M230" i="11"/>
  <c r="M331" i="11"/>
  <c r="M314" i="11"/>
  <c r="M250" i="11"/>
  <c r="M186" i="11"/>
  <c r="M332" i="11"/>
  <c r="M225" i="11"/>
  <c r="M144" i="11"/>
  <c r="M80" i="11"/>
  <c r="M305" i="11"/>
  <c r="M196" i="11"/>
  <c r="M125" i="11"/>
  <c r="M61" i="11"/>
  <c r="M277" i="11"/>
  <c r="M188" i="11"/>
  <c r="M127" i="11"/>
  <c r="M340" i="11"/>
  <c r="M248" i="11"/>
  <c r="M164" i="11"/>
  <c r="M100" i="11"/>
  <c r="M36" i="11"/>
  <c r="M177" i="11"/>
  <c r="M32" i="11"/>
  <c r="M166" i="11"/>
  <c r="M22" i="11"/>
  <c r="M197" i="11"/>
  <c r="M39" i="11"/>
  <c r="M224" i="11"/>
  <c r="M74" i="11"/>
  <c r="M244" i="11"/>
  <c r="M7" i="11"/>
  <c r="E4" i="11" s="1"/>
  <c r="M286" i="11"/>
  <c r="M222" i="11"/>
  <c r="M323" i="11"/>
  <c r="M306" i="11"/>
  <c r="M242" i="11"/>
  <c r="M335" i="11"/>
  <c r="M316" i="11"/>
  <c r="M207" i="11"/>
  <c r="M136" i="11"/>
  <c r="M72" i="11"/>
  <c r="M267" i="11"/>
  <c r="M189" i="11"/>
  <c r="M117" i="11"/>
  <c r="M53" i="11"/>
  <c r="M259" i="11"/>
  <c r="M181" i="11"/>
  <c r="M119" i="11"/>
  <c r="M324" i="11"/>
  <c r="M241" i="11"/>
  <c r="M156" i="11"/>
  <c r="M92" i="11"/>
  <c r="M313" i="11"/>
  <c r="M161" i="11"/>
  <c r="M29" i="11"/>
  <c r="M150" i="11"/>
  <c r="M333" i="11"/>
  <c r="M171" i="11"/>
  <c r="M35" i="11"/>
  <c r="M217" i="11"/>
  <c r="M47" i="11"/>
  <c r="M237" i="11"/>
  <c r="M299" i="11"/>
  <c r="M264" i="11"/>
  <c r="M235" i="11"/>
  <c r="M227" i="11"/>
  <c r="M223" i="11"/>
  <c r="M84" i="11"/>
  <c r="M145" i="11"/>
  <c r="M134" i="11"/>
  <c r="M155" i="11"/>
  <c r="M170" i="11"/>
  <c r="M187" i="11"/>
  <c r="M42" i="11"/>
  <c r="M201" i="11"/>
  <c r="M50" i="11"/>
  <c r="M131" i="11"/>
  <c r="M285" i="11"/>
  <c r="M130" i="11"/>
  <c r="M322" i="11"/>
  <c r="M232" i="11"/>
  <c r="M203" i="11"/>
  <c r="M195" i="11"/>
  <c r="M209" i="11"/>
  <c r="M68" i="11"/>
  <c r="M113" i="11"/>
  <c r="M102" i="11"/>
  <c r="M123" i="11"/>
  <c r="M138" i="11"/>
  <c r="M169" i="11"/>
  <c r="M24" i="11"/>
  <c r="M174" i="11"/>
  <c r="M30" i="11"/>
  <c r="M99" i="11"/>
  <c r="M263" i="11"/>
  <c r="M98" i="11"/>
  <c r="M326" i="11"/>
  <c r="M282" i="11"/>
  <c r="M176" i="11"/>
  <c r="M157" i="11"/>
  <c r="M159" i="11"/>
  <c r="M191" i="11"/>
  <c r="M60" i="11"/>
  <c r="M97" i="11"/>
  <c r="M86" i="11"/>
  <c r="M107" i="11"/>
  <c r="M122" i="11"/>
  <c r="M153" i="11"/>
  <c r="M21" i="11"/>
  <c r="M158" i="11"/>
  <c r="M27" i="11"/>
  <c r="M83" i="11"/>
  <c r="M256" i="11"/>
  <c r="M82" i="11"/>
  <c r="M302" i="11"/>
  <c r="M258" i="11"/>
  <c r="M152" i="11"/>
  <c r="M133" i="11"/>
  <c r="M135" i="11"/>
  <c r="M172" i="11"/>
  <c r="M44" i="11"/>
  <c r="M57" i="11"/>
  <c r="M65" i="11"/>
  <c r="M75" i="11"/>
  <c r="M90" i="11"/>
  <c r="M121" i="11"/>
  <c r="M328" i="11"/>
  <c r="M126" i="11"/>
  <c r="M243" i="11"/>
  <c r="M67" i="11"/>
  <c r="M199" i="11"/>
  <c r="M62" i="11"/>
  <c r="M238" i="11"/>
  <c r="M194" i="11"/>
  <c r="M88" i="11"/>
  <c r="M69" i="11"/>
  <c r="M71" i="11"/>
  <c r="M132" i="11"/>
  <c r="M269" i="11"/>
  <c r="M247" i="11"/>
  <c r="M268" i="11"/>
  <c r="M320" i="11"/>
  <c r="M31" i="11"/>
  <c r="M89" i="11"/>
  <c r="M272" i="11"/>
  <c r="M78" i="11"/>
  <c r="M229" i="11"/>
  <c r="M41" i="11"/>
  <c r="M178" i="11"/>
  <c r="M23" i="11"/>
  <c r="M198" i="11"/>
  <c r="M311" i="11"/>
  <c r="M48" i="11"/>
  <c r="M325" i="11"/>
  <c r="M288" i="11"/>
  <c r="M124" i="11"/>
  <c r="M219" i="11"/>
  <c r="M240" i="11"/>
  <c r="M261" i="11"/>
  <c r="M289" i="11"/>
  <c r="M329" i="11"/>
  <c r="M73" i="11"/>
  <c r="M265" i="11"/>
  <c r="M63" i="11"/>
  <c r="M179" i="11"/>
  <c r="M33" i="11"/>
  <c r="M162" i="11"/>
  <c r="M49" i="11"/>
  <c r="M339" i="11"/>
  <c r="M255" i="11"/>
  <c r="M204" i="11"/>
  <c r="M208" i="11"/>
  <c r="M146" i="11"/>
  <c r="M218" i="11"/>
  <c r="M148" i="11"/>
  <c r="M28" i="11"/>
  <c r="M110" i="11"/>
  <c r="M26" i="11"/>
  <c r="M287" i="11"/>
  <c r="M108" i="11"/>
  <c r="M231" i="11"/>
  <c r="M59" i="11"/>
  <c r="M112" i="11"/>
  <c r="M283" i="11"/>
  <c r="M43" i="11"/>
  <c r="M236" i="11"/>
  <c r="M321" i="11"/>
  <c r="M205" i="11"/>
  <c r="M251" i="11"/>
  <c r="M147" i="11"/>
  <c r="M93" i="11"/>
  <c r="M312" i="11"/>
  <c r="M105" i="11"/>
  <c r="M58" i="11"/>
  <c r="M284" i="11"/>
  <c r="M183" i="11"/>
  <c r="M51" i="11"/>
  <c r="M304" i="11"/>
  <c r="M262" i="11"/>
  <c r="M95" i="11"/>
  <c r="M301" i="11"/>
  <c r="M296" i="11"/>
  <c r="M192" i="11"/>
  <c r="N283" i="11"/>
  <c r="N219" i="11"/>
  <c r="N320" i="11"/>
  <c r="N303" i="11"/>
  <c r="N239" i="11"/>
  <c r="N340" i="11"/>
  <c r="N337" i="11"/>
  <c r="N228" i="11"/>
  <c r="N157" i="11"/>
  <c r="N93" i="11"/>
  <c r="N326" i="11"/>
  <c r="N249" i="11"/>
  <c r="N170" i="11"/>
  <c r="N106" i="11"/>
  <c r="N42" i="11"/>
  <c r="N330" i="11"/>
  <c r="N241" i="11"/>
  <c r="N156" i="11"/>
  <c r="N92" i="11"/>
  <c r="N269" i="11"/>
  <c r="N180" i="11"/>
  <c r="N121" i="11"/>
  <c r="N57" i="11"/>
  <c r="N166" i="11"/>
  <c r="N40" i="11"/>
  <c r="N190" i="11"/>
  <c r="N52" i="11"/>
  <c r="N225" i="11"/>
  <c r="N80" i="11"/>
  <c r="N245" i="11"/>
  <c r="N323" i="11"/>
  <c r="N259" i="11"/>
  <c r="N195" i="11"/>
  <c r="N296" i="11"/>
  <c r="N279" i="11"/>
  <c r="N215" i="11"/>
  <c r="N316" i="11"/>
  <c r="N290" i="11"/>
  <c r="N196" i="11"/>
  <c r="N133" i="11"/>
  <c r="N69" i="11"/>
  <c r="N315" i="11"/>
  <c r="N251" i="11"/>
  <c r="N187" i="11"/>
  <c r="N335" i="11"/>
  <c r="N271" i="11"/>
  <c r="N207" i="11"/>
  <c r="N308" i="11"/>
  <c r="N278" i="11"/>
  <c r="N189" i="11"/>
  <c r="N125" i="11"/>
  <c r="N61" i="11"/>
  <c r="N307" i="11"/>
  <c r="N243" i="11"/>
  <c r="N179" i="11"/>
  <c r="N327" i="11"/>
  <c r="N263" i="11"/>
  <c r="N199" i="11"/>
  <c r="N300" i="11"/>
  <c r="N260" i="11"/>
  <c r="N182" i="11"/>
  <c r="N117" i="11"/>
  <c r="N53" i="11"/>
  <c r="N281" i="11"/>
  <c r="N192" i="11"/>
  <c r="N130" i="11"/>
  <c r="N66" i="11"/>
  <c r="N26" i="11"/>
  <c r="N273" i="11"/>
  <c r="N184" i="11"/>
  <c r="N116" i="11"/>
  <c r="N313" i="11"/>
  <c r="N212" i="11"/>
  <c r="N145" i="11"/>
  <c r="N81" i="11"/>
  <c r="N240" i="11"/>
  <c r="N86" i="11"/>
  <c r="N254" i="11"/>
  <c r="N107" i="11"/>
  <c r="N322" i="11"/>
  <c r="N128" i="11"/>
  <c r="N31" i="11"/>
  <c r="N159" i="11"/>
  <c r="N51" i="11"/>
  <c r="N201" i="11"/>
  <c r="N227" i="11"/>
  <c r="N311" i="11"/>
  <c r="N183" i="11"/>
  <c r="N246" i="11"/>
  <c r="N101" i="11"/>
  <c r="N285" i="11"/>
  <c r="N178" i="11"/>
  <c r="N90" i="11"/>
  <c r="N28" i="11"/>
  <c r="N248" i="11"/>
  <c r="N140" i="11"/>
  <c r="N329" i="11"/>
  <c r="N198" i="11"/>
  <c r="N105" i="11"/>
  <c r="N302" i="11"/>
  <c r="N44" i="11"/>
  <c r="N155" i="11"/>
  <c r="N25" i="11"/>
  <c r="N96" i="11"/>
  <c r="N188" i="11"/>
  <c r="N64" i="11"/>
  <c r="N208" i="11"/>
  <c r="N78" i="11"/>
  <c r="N222" i="11"/>
  <c r="N54" i="11"/>
  <c r="N200" i="11"/>
  <c r="N88" i="11"/>
  <c r="N220" i="11"/>
  <c r="N87" i="11"/>
  <c r="N339" i="11"/>
  <c r="N211" i="11"/>
  <c r="N295" i="11"/>
  <c r="N332" i="11"/>
  <c r="N221" i="11"/>
  <c r="N85" i="11"/>
  <c r="N274" i="11"/>
  <c r="N162" i="11"/>
  <c r="N82" i="11"/>
  <c r="N24" i="11"/>
  <c r="N234" i="11"/>
  <c r="N132" i="11"/>
  <c r="N297" i="11"/>
  <c r="N177" i="11"/>
  <c r="N97" i="11"/>
  <c r="N233" i="11"/>
  <c r="N333" i="11"/>
  <c r="N139" i="11"/>
  <c r="N282" i="11"/>
  <c r="N60" i="11"/>
  <c r="N181" i="11"/>
  <c r="N55" i="11"/>
  <c r="N194" i="11"/>
  <c r="N63" i="11"/>
  <c r="N163" i="11"/>
  <c r="N33" i="11"/>
  <c r="N193" i="11"/>
  <c r="N72" i="11"/>
  <c r="N213" i="11"/>
  <c r="N71" i="11"/>
  <c r="N331" i="11"/>
  <c r="N203" i="11"/>
  <c r="N287" i="11"/>
  <c r="N324" i="11"/>
  <c r="N214" i="11"/>
  <c r="N77" i="11"/>
  <c r="N256" i="11"/>
  <c r="N154" i="11"/>
  <c r="N74" i="11"/>
  <c r="N22" i="11"/>
  <c r="N216" i="11"/>
  <c r="N124" i="11"/>
  <c r="N276" i="11"/>
  <c r="N169" i="11"/>
  <c r="N89" i="11"/>
  <c r="N226" i="11"/>
  <c r="N301" i="11"/>
  <c r="N123" i="11"/>
  <c r="N232" i="11"/>
  <c r="N56" i="11"/>
  <c r="N175" i="11"/>
  <c r="N38" i="11"/>
  <c r="N174" i="11"/>
  <c r="N59" i="11"/>
  <c r="N147" i="11"/>
  <c r="N338" i="11"/>
  <c r="N186" i="11"/>
  <c r="N62" i="11"/>
  <c r="N206" i="11"/>
  <c r="N29" i="11"/>
  <c r="N299" i="11"/>
  <c r="N336" i="11"/>
  <c r="N255" i="11"/>
  <c r="N292" i="11"/>
  <c r="N173" i="11"/>
  <c r="N45" i="11"/>
  <c r="N242" i="11"/>
  <c r="N146" i="11"/>
  <c r="N58" i="11"/>
  <c r="N314" i="11"/>
  <c r="N209" i="11"/>
  <c r="N108" i="11"/>
  <c r="N262" i="11"/>
  <c r="N161" i="11"/>
  <c r="N73" i="11"/>
  <c r="N150" i="11"/>
  <c r="N268" i="11"/>
  <c r="N91" i="11"/>
  <c r="N218" i="11"/>
  <c r="N47" i="11"/>
  <c r="N143" i="11"/>
  <c r="N21" i="11"/>
  <c r="N158" i="11"/>
  <c r="N46" i="11"/>
  <c r="N131" i="11"/>
  <c r="N306" i="11"/>
  <c r="N168" i="11"/>
  <c r="N23" i="11"/>
  <c r="N167" i="11"/>
  <c r="N36" i="11"/>
  <c r="N291" i="11"/>
  <c r="N328" i="11"/>
  <c r="N247" i="11"/>
  <c r="N284" i="11"/>
  <c r="N165" i="11"/>
  <c r="N37" i="11"/>
  <c r="N224" i="11"/>
  <c r="N138" i="11"/>
  <c r="N50" i="11"/>
  <c r="N298" i="11"/>
  <c r="N202" i="11"/>
  <c r="N100" i="11"/>
  <c r="N244" i="11"/>
  <c r="N153" i="11"/>
  <c r="N65" i="11"/>
  <c r="N134" i="11"/>
  <c r="N261" i="11"/>
  <c r="N75" i="11"/>
  <c r="N176" i="11"/>
  <c r="N43" i="11"/>
  <c r="N127" i="11"/>
  <c r="N318" i="11"/>
  <c r="N142" i="11"/>
  <c r="N27" i="11"/>
  <c r="N115" i="11"/>
  <c r="N286" i="11"/>
  <c r="N152" i="11"/>
  <c r="N325" i="11"/>
  <c r="N151" i="11"/>
  <c r="N267" i="11"/>
  <c r="N304" i="11"/>
  <c r="N223" i="11"/>
  <c r="N305" i="11"/>
  <c r="N141" i="11"/>
  <c r="N294" i="11"/>
  <c r="N210" i="11"/>
  <c r="N114" i="11"/>
  <c r="N32" i="11"/>
  <c r="N280" i="11"/>
  <c r="N164" i="11"/>
  <c r="N76" i="11"/>
  <c r="N230" i="11"/>
  <c r="N129" i="11"/>
  <c r="N41" i="11"/>
  <c r="N102" i="11"/>
  <c r="N197" i="11"/>
  <c r="N39" i="11"/>
  <c r="N144" i="11"/>
  <c r="N252" i="11"/>
  <c r="N95" i="11"/>
  <c r="N265" i="11"/>
  <c r="N110" i="11"/>
  <c r="N236" i="11"/>
  <c r="N83" i="11"/>
  <c r="N257" i="11"/>
  <c r="N120" i="11"/>
  <c r="N277" i="11"/>
  <c r="N119" i="11"/>
  <c r="N319" i="11"/>
  <c r="N289" i="11"/>
  <c r="N266" i="11"/>
  <c r="N113" i="11"/>
  <c r="N35" i="11"/>
  <c r="N258" i="11"/>
  <c r="N250" i="11"/>
  <c r="N231" i="11"/>
  <c r="N217" i="11"/>
  <c r="N172" i="11"/>
  <c r="N49" i="11"/>
  <c r="N160" i="11"/>
  <c r="N126" i="11"/>
  <c r="N136" i="11"/>
  <c r="N191" i="11"/>
  <c r="N185" i="11"/>
  <c r="N148" i="11"/>
  <c r="N334" i="11"/>
  <c r="N112" i="11"/>
  <c r="N94" i="11"/>
  <c r="N104" i="11"/>
  <c r="N321" i="11"/>
  <c r="N122" i="11"/>
  <c r="N84" i="11"/>
  <c r="N118" i="11"/>
  <c r="N309" i="11"/>
  <c r="N317" i="11"/>
  <c r="N293" i="11"/>
  <c r="N253" i="11"/>
  <c r="N98" i="11"/>
  <c r="N68" i="11"/>
  <c r="N70" i="11"/>
  <c r="N238" i="11"/>
  <c r="N229" i="11"/>
  <c r="N270" i="11"/>
  <c r="N275" i="11"/>
  <c r="N149" i="11"/>
  <c r="N34" i="11"/>
  <c r="N237" i="11"/>
  <c r="N204" i="11"/>
  <c r="N111" i="11"/>
  <c r="N99" i="11"/>
  <c r="N135" i="11"/>
  <c r="N235" i="11"/>
  <c r="N109" i="11"/>
  <c r="N30" i="11"/>
  <c r="N205" i="11"/>
  <c r="N171" i="11"/>
  <c r="N79" i="11"/>
  <c r="N67" i="11"/>
  <c r="N103" i="11"/>
  <c r="N312" i="11"/>
  <c r="N310" i="11"/>
  <c r="N288" i="11"/>
  <c r="N137" i="11"/>
  <c r="N48" i="11"/>
  <c r="N272" i="11"/>
  <c r="N264" i="11"/>
  <c r="E5" i="11"/>
  <c r="O62" i="11"/>
  <c r="O126" i="11"/>
  <c r="O192" i="11"/>
  <c r="O256" i="11"/>
  <c r="O31" i="11"/>
  <c r="O95" i="11"/>
  <c r="O155" i="11"/>
  <c r="O219" i="11"/>
  <c r="O283" i="11"/>
  <c r="O64" i="11"/>
  <c r="O128" i="11"/>
  <c r="O70" i="11"/>
  <c r="O134" i="11"/>
  <c r="O200" i="11"/>
  <c r="O264" i="11"/>
  <c r="O39" i="11"/>
  <c r="O103" i="11"/>
  <c r="O163" i="11"/>
  <c r="O227" i="11"/>
  <c r="O291" i="11"/>
  <c r="O72" i="11"/>
  <c r="O136" i="11"/>
  <c r="O198" i="11"/>
  <c r="O262" i="11"/>
  <c r="O49" i="11"/>
  <c r="O113" i="11"/>
  <c r="O177" i="11"/>
  <c r="O241" i="11"/>
  <c r="O305" i="11"/>
  <c r="O82" i="11"/>
  <c r="O148" i="11"/>
  <c r="O212" i="11"/>
  <c r="O78" i="11"/>
  <c r="O142" i="11"/>
  <c r="O208" i="11"/>
  <c r="O272" i="11"/>
  <c r="O47" i="11"/>
  <c r="O111" i="11"/>
  <c r="O171" i="11"/>
  <c r="O235" i="11"/>
  <c r="O299" i="11"/>
  <c r="O80" i="11"/>
  <c r="O144" i="11"/>
  <c r="O30" i="11"/>
  <c r="O94" i="11"/>
  <c r="O160" i="11"/>
  <c r="O224" i="11"/>
  <c r="O288" i="11"/>
  <c r="O63" i="11"/>
  <c r="O127" i="11"/>
  <c r="O187" i="11"/>
  <c r="O251" i="11"/>
  <c r="O32" i="11"/>
  <c r="O96" i="11"/>
  <c r="O158" i="11"/>
  <c r="O46" i="11"/>
  <c r="O110" i="11"/>
  <c r="O176" i="11"/>
  <c r="O240" i="11"/>
  <c r="O304" i="11"/>
  <c r="O79" i="11"/>
  <c r="O143" i="11"/>
  <c r="O203" i="11"/>
  <c r="O267" i="11"/>
  <c r="O48" i="11"/>
  <c r="O112" i="11"/>
  <c r="O54" i="11"/>
  <c r="O118" i="11"/>
  <c r="O184" i="11"/>
  <c r="O248" i="11"/>
  <c r="O23" i="11"/>
  <c r="O87" i="11"/>
  <c r="O147" i="11"/>
  <c r="O211" i="11"/>
  <c r="O275" i="11"/>
  <c r="O56" i="11"/>
  <c r="O120" i="11"/>
  <c r="O182" i="11"/>
  <c r="O246" i="11"/>
  <c r="O33" i="11"/>
  <c r="O97" i="11"/>
  <c r="O161" i="11"/>
  <c r="O225" i="11"/>
  <c r="O289" i="11"/>
  <c r="O66" i="11"/>
  <c r="O130" i="11"/>
  <c r="O102" i="11"/>
  <c r="O71" i="11"/>
  <c r="O40" i="11"/>
  <c r="O214" i="11"/>
  <c r="O294" i="11"/>
  <c r="O105" i="11"/>
  <c r="O193" i="11"/>
  <c r="O273" i="11"/>
  <c r="O74" i="11"/>
  <c r="O164" i="11"/>
  <c r="O236" i="11"/>
  <c r="O67" i="11"/>
  <c r="O131" i="11"/>
  <c r="O199" i="11"/>
  <c r="O263" i="11"/>
  <c r="O44" i="11"/>
  <c r="O108" i="11"/>
  <c r="O170" i="11"/>
  <c r="O53" i="11"/>
  <c r="O197" i="11"/>
  <c r="O335" i="11"/>
  <c r="O302" i="11"/>
  <c r="O229" i="11"/>
  <c r="O221" i="11"/>
  <c r="O336" i="11"/>
  <c r="O307" i="11"/>
  <c r="O218" i="11"/>
  <c r="O157" i="11"/>
  <c r="O324" i="11"/>
  <c r="O152" i="11"/>
  <c r="O119" i="11"/>
  <c r="O88" i="11"/>
  <c r="O222" i="11"/>
  <c r="O25" i="11"/>
  <c r="O121" i="11"/>
  <c r="O201" i="11"/>
  <c r="O281" i="11"/>
  <c r="O90" i="11"/>
  <c r="O172" i="11"/>
  <c r="O244" i="11"/>
  <c r="O75" i="11"/>
  <c r="O139" i="11"/>
  <c r="O207" i="11"/>
  <c r="O271" i="11"/>
  <c r="O52" i="11"/>
  <c r="O116" i="11"/>
  <c r="O178" i="11"/>
  <c r="O61" i="11"/>
  <c r="O245" i="11"/>
  <c r="O117" i="11"/>
  <c r="O306" i="11"/>
  <c r="O250" i="11"/>
  <c r="O242" i="11"/>
  <c r="O141" i="11"/>
  <c r="O315" i="11"/>
  <c r="O285" i="11"/>
  <c r="O210" i="11"/>
  <c r="O332" i="11"/>
  <c r="O168" i="11"/>
  <c r="O135" i="11"/>
  <c r="O104" i="11"/>
  <c r="O230" i="11"/>
  <c r="O41" i="11"/>
  <c r="O216" i="11"/>
  <c r="O179" i="11"/>
  <c r="O150" i="11"/>
  <c r="O238" i="11"/>
  <c r="O57" i="11"/>
  <c r="O137" i="11"/>
  <c r="O217" i="11"/>
  <c r="O26" i="11"/>
  <c r="O106" i="11"/>
  <c r="O188" i="11"/>
  <c r="O27" i="11"/>
  <c r="O91" i="11"/>
  <c r="O159" i="11"/>
  <c r="O223" i="11"/>
  <c r="O287" i="11"/>
  <c r="O68" i="11"/>
  <c r="O132" i="11"/>
  <c r="O194" i="11"/>
  <c r="O77" i="11"/>
  <c r="O290" i="11"/>
  <c r="O202" i="11"/>
  <c r="O322" i="11"/>
  <c r="O317" i="11"/>
  <c r="O292" i="11"/>
  <c r="O213" i="11"/>
  <c r="O331" i="11"/>
  <c r="O301" i="11"/>
  <c r="O261" i="11"/>
  <c r="O326" i="11"/>
  <c r="O232" i="11"/>
  <c r="O195" i="11"/>
  <c r="O166" i="11"/>
  <c r="O254" i="11"/>
  <c r="O65" i="11"/>
  <c r="O145" i="11"/>
  <c r="O233" i="11"/>
  <c r="O34" i="11"/>
  <c r="O114" i="11"/>
  <c r="O196" i="11"/>
  <c r="O35" i="11"/>
  <c r="O99" i="11"/>
  <c r="O167" i="11"/>
  <c r="O231" i="11"/>
  <c r="O295" i="11"/>
  <c r="O76" i="11"/>
  <c r="O140" i="11"/>
  <c r="O21" i="11"/>
  <c r="O85" i="11"/>
  <c r="O298" i="11"/>
  <c r="O237" i="11"/>
  <c r="O330" i="11"/>
  <c r="O325" i="11"/>
  <c r="O300" i="11"/>
  <c r="O234" i="11"/>
  <c r="O339" i="11"/>
  <c r="O313" i="11"/>
  <c r="O269" i="11"/>
  <c r="O318" i="11"/>
  <c r="O38" i="11"/>
  <c r="O296" i="11"/>
  <c r="O259" i="11"/>
  <c r="O190" i="11"/>
  <c r="O278" i="11"/>
  <c r="O81" i="11"/>
  <c r="O169" i="11"/>
  <c r="O257" i="11"/>
  <c r="O50" i="11"/>
  <c r="O138" i="11"/>
  <c r="O220" i="11"/>
  <c r="O51" i="11"/>
  <c r="O115" i="11"/>
  <c r="O183" i="11"/>
  <c r="O247" i="11"/>
  <c r="O28" i="11"/>
  <c r="O92" i="11"/>
  <c r="O154" i="11"/>
  <c r="O37" i="11"/>
  <c r="O101" i="11"/>
  <c r="O319" i="11"/>
  <c r="O266" i="11"/>
  <c r="O125" i="11"/>
  <c r="O133" i="11"/>
  <c r="O320" i="11"/>
  <c r="O268" i="11"/>
  <c r="O181" i="11"/>
  <c r="O329" i="11"/>
  <c r="O308" i="11"/>
  <c r="O310" i="11"/>
  <c r="O86" i="11"/>
  <c r="O55" i="11"/>
  <c r="O24" i="11"/>
  <c r="O206" i="11"/>
  <c r="O286" i="11"/>
  <c r="O89" i="11"/>
  <c r="O185" i="11"/>
  <c r="O265" i="11"/>
  <c r="O58" i="11"/>
  <c r="O156" i="11"/>
  <c r="O228" i="11"/>
  <c r="O59" i="11"/>
  <c r="O123" i="11"/>
  <c r="O191" i="11"/>
  <c r="O255" i="11"/>
  <c r="O36" i="11"/>
  <c r="O100" i="11"/>
  <c r="O162" i="11"/>
  <c r="O45" i="11"/>
  <c r="O109" i="11"/>
  <c r="O327" i="11"/>
  <c r="O274" i="11"/>
  <c r="O149" i="11"/>
  <c r="O189" i="11"/>
  <c r="O328" i="11"/>
  <c r="O276" i="11"/>
  <c r="O205" i="11"/>
  <c r="O337" i="11"/>
  <c r="O316" i="11"/>
  <c r="O270" i="11"/>
  <c r="O98" i="11"/>
  <c r="O151" i="11"/>
  <c r="O124" i="11"/>
  <c r="O173" i="11"/>
  <c r="O165" i="11"/>
  <c r="O340" i="11"/>
  <c r="O73" i="11"/>
  <c r="O122" i="11"/>
  <c r="O175" i="11"/>
  <c r="O146" i="11"/>
  <c r="O258" i="11"/>
  <c r="O260" i="11"/>
  <c r="O334" i="11"/>
  <c r="O129" i="11"/>
  <c r="O180" i="11"/>
  <c r="O215" i="11"/>
  <c r="O186" i="11"/>
  <c r="O314" i="11"/>
  <c r="O323" i="11"/>
  <c r="O153" i="11"/>
  <c r="O204" i="11"/>
  <c r="O239" i="11"/>
  <c r="O29" i="11"/>
  <c r="O338" i="11"/>
  <c r="O226" i="11"/>
  <c r="O280" i="11"/>
  <c r="O249" i="11"/>
  <c r="O43" i="11"/>
  <c r="O303" i="11"/>
  <c r="O93" i="11"/>
  <c r="O333" i="11"/>
  <c r="O321" i="11"/>
  <c r="O243" i="11"/>
  <c r="O297" i="11"/>
  <c r="O83" i="11"/>
  <c r="O60" i="11"/>
  <c r="O282" i="11"/>
  <c r="O284" i="11"/>
  <c r="O253" i="11"/>
  <c r="O84" i="11"/>
  <c r="O22" i="11"/>
  <c r="O69" i="11"/>
  <c r="O174" i="11"/>
  <c r="O311" i="11"/>
  <c r="O209" i="11"/>
  <c r="O309" i="11"/>
  <c r="O42" i="11"/>
  <c r="O312" i="11"/>
  <c r="O252" i="11"/>
  <c r="O293" i="11"/>
  <c r="O107" i="11"/>
  <c r="O277" i="11"/>
  <c r="O279" i="11"/>
  <c r="E6" i="11"/>
  <c r="E9" i="11" s="1"/>
  <c r="E10" i="11" s="1"/>
  <c r="O18" i="11"/>
  <c r="M18" i="11"/>
  <c r="N18" i="11"/>
  <c r="K194" i="11" l="1"/>
  <c r="K245" i="11"/>
  <c r="K209" i="11"/>
  <c r="K284" i="11"/>
  <c r="W21" i="11"/>
  <c r="K202" i="11"/>
  <c r="K191" i="11"/>
  <c r="K113" i="11"/>
  <c r="K42" i="11"/>
  <c r="K266" i="11"/>
  <c r="K243" i="11"/>
  <c r="K49" i="11"/>
  <c r="K78" i="11"/>
  <c r="K261" i="11"/>
  <c r="K256" i="11"/>
  <c r="K331" i="11"/>
  <c r="K102" i="11"/>
  <c r="K329" i="11"/>
  <c r="K306" i="11"/>
  <c r="W11" i="11"/>
  <c r="K176" i="11"/>
  <c r="K141" i="11"/>
  <c r="K168" i="11"/>
  <c r="K294" i="11"/>
  <c r="W12" i="11"/>
  <c r="K166" i="11"/>
  <c r="K72" i="11"/>
  <c r="W2" i="11"/>
  <c r="K55" i="11"/>
  <c r="K309" i="11"/>
  <c r="K255" i="11"/>
  <c r="K304" i="11"/>
  <c r="K136" i="11"/>
  <c r="K68" i="11"/>
  <c r="K271" i="11"/>
  <c r="K75" i="11"/>
  <c r="K132" i="11"/>
  <c r="K302" i="11"/>
  <c r="K83" i="11"/>
  <c r="W4" i="11"/>
  <c r="K179" i="11"/>
  <c r="K77" i="11"/>
  <c r="W16" i="11"/>
  <c r="K66" i="11"/>
  <c r="W25" i="11"/>
  <c r="K112" i="11"/>
  <c r="K44" i="11"/>
  <c r="K48" i="11"/>
  <c r="K240" i="11"/>
  <c r="K84" i="11"/>
  <c r="K325" i="11"/>
  <c r="K254" i="11"/>
  <c r="K99" i="11"/>
  <c r="K46" i="11"/>
  <c r="K229" i="11"/>
  <c r="K224" i="11"/>
  <c r="K299" i="11"/>
  <c r="K61" i="11"/>
  <c r="K131" i="11"/>
  <c r="W6" i="11"/>
  <c r="K169" i="11"/>
  <c r="K328" i="11"/>
  <c r="K162" i="11"/>
  <c r="K109" i="11"/>
  <c r="K100" i="11"/>
  <c r="K311" i="11"/>
  <c r="K130" i="11"/>
  <c r="W31" i="11"/>
  <c r="K59" i="11"/>
  <c r="K301" i="11"/>
  <c r="K147" i="11"/>
  <c r="K203" i="11"/>
  <c r="K29" i="11"/>
  <c r="K172" i="11"/>
  <c r="K116" i="11"/>
  <c r="K288" i="11"/>
  <c r="K39" i="11"/>
  <c r="K204" i="11"/>
  <c r="K334" i="11"/>
  <c r="K34" i="11"/>
  <c r="K31" i="11"/>
  <c r="K183" i="11"/>
  <c r="K270" i="11"/>
  <c r="K148" i="11"/>
  <c r="K287" i="11"/>
  <c r="W3" i="11"/>
  <c r="K262" i="11"/>
  <c r="K144" i="11"/>
  <c r="K121" i="11"/>
  <c r="K336" i="11"/>
  <c r="K170" i="11"/>
  <c r="K273" i="11"/>
  <c r="W33" i="11"/>
  <c r="K220" i="11"/>
  <c r="K126" i="11"/>
  <c r="K62" i="11"/>
  <c r="K149" i="11"/>
  <c r="K218" i="11"/>
  <c r="K139" i="11"/>
  <c r="K93" i="11"/>
  <c r="K236" i="11"/>
  <c r="K110" i="11"/>
  <c r="K186" i="11"/>
  <c r="K293" i="11"/>
  <c r="K33" i="11"/>
  <c r="K125" i="11"/>
  <c r="K330" i="11"/>
  <c r="K200" i="11"/>
  <c r="W18" i="11"/>
  <c r="K152" i="11"/>
  <c r="K159" i="11"/>
  <c r="K57" i="11"/>
  <c r="K308" i="11"/>
  <c r="K333" i="11"/>
  <c r="K279" i="11"/>
  <c r="W32" i="11"/>
  <c r="K177" i="11"/>
  <c r="K208" i="11"/>
  <c r="K36" i="11"/>
  <c r="W22" i="11"/>
  <c r="K120" i="11"/>
  <c r="K227" i="11"/>
  <c r="K216" i="11"/>
  <c r="K90" i="11"/>
  <c r="W28" i="11"/>
  <c r="K88" i="11"/>
  <c r="K323" i="11"/>
  <c r="K189" i="11"/>
  <c r="K79" i="11"/>
  <c r="K337" i="11"/>
  <c r="W15" i="11"/>
  <c r="K251" i="11"/>
  <c r="K38" i="11"/>
  <c r="K338" i="11"/>
  <c r="K238" i="11"/>
  <c r="K282" i="11"/>
  <c r="K192" i="11"/>
  <c r="K267" i="11"/>
  <c r="K161" i="11"/>
  <c r="K175" i="11"/>
  <c r="K250" i="11"/>
  <c r="K97" i="11"/>
  <c r="K103" i="11"/>
  <c r="K193" i="11"/>
  <c r="K268" i="11"/>
  <c r="K244" i="11"/>
  <c r="K198" i="11"/>
  <c r="K80" i="11"/>
  <c r="K215" i="11"/>
  <c r="K188" i="11"/>
  <c r="K27" i="11"/>
  <c r="W20" i="11"/>
  <c r="K140" i="11"/>
  <c r="K150" i="11"/>
  <c r="W27" i="11"/>
  <c r="K45" i="11"/>
  <c r="K223" i="11"/>
  <c r="W14" i="11"/>
  <c r="K56" i="11"/>
  <c r="K278" i="11"/>
  <c r="K151" i="11"/>
  <c r="K295" i="11"/>
  <c r="W17" i="11"/>
  <c r="K24" i="11"/>
  <c r="K310" i="11"/>
  <c r="K259" i="11"/>
  <c r="K184" i="11"/>
  <c r="K122" i="11"/>
  <c r="K53" i="11"/>
  <c r="K156" i="11"/>
  <c r="K230" i="11"/>
  <c r="K108" i="11"/>
  <c r="W9" i="11"/>
  <c r="K201" i="11"/>
  <c r="K315" i="11"/>
  <c r="K142" i="11"/>
  <c r="K69" i="11"/>
  <c r="K71" i="11"/>
  <c r="K225" i="11"/>
  <c r="K300" i="11"/>
  <c r="K239" i="11"/>
  <c r="K43" i="11"/>
  <c r="K158" i="11"/>
  <c r="K257" i="11"/>
  <c r="K76" i="11"/>
  <c r="K269" i="11"/>
  <c r="K51" i="11"/>
  <c r="K23" i="11"/>
  <c r="K213" i="11"/>
  <c r="K30" i="11"/>
  <c r="W7" i="11"/>
  <c r="K180" i="11"/>
  <c r="K339" i="11"/>
  <c r="K205" i="11"/>
  <c r="K25" i="11"/>
  <c r="W8" i="11"/>
  <c r="K206" i="11"/>
  <c r="K91" i="11"/>
  <c r="K298" i="11"/>
  <c r="K214" i="11"/>
  <c r="K163" i="11"/>
  <c r="K96" i="11"/>
  <c r="K26" i="11"/>
  <c r="K231" i="11"/>
  <c r="W10" i="11"/>
  <c r="K246" i="11"/>
  <c r="K195" i="11"/>
  <c r="K58" i="11"/>
  <c r="K327" i="11"/>
  <c r="K181" i="11"/>
  <c r="K276" i="11"/>
  <c r="K296" i="11"/>
  <c r="K212" i="11"/>
  <c r="K174" i="11"/>
  <c r="K123" i="11"/>
  <c r="K207" i="11"/>
  <c r="K133" i="11"/>
  <c r="K320" i="11"/>
  <c r="K289" i="11"/>
  <c r="K303" i="11"/>
  <c r="K37" i="11"/>
  <c r="K107" i="11"/>
  <c r="K171" i="11"/>
  <c r="K222" i="11"/>
  <c r="K332" i="11"/>
  <c r="K104" i="11"/>
  <c r="K275" i="11"/>
  <c r="K89" i="11"/>
  <c r="K219" i="11"/>
  <c r="K85" i="11"/>
  <c r="K316" i="11"/>
  <c r="K40" i="11"/>
  <c r="K211" i="11"/>
  <c r="K63" i="11"/>
  <c r="K326" i="11"/>
  <c r="K277" i="11"/>
  <c r="K94" i="11"/>
  <c r="K324" i="11"/>
  <c r="K313" i="11"/>
  <c r="K155" i="11"/>
  <c r="K32" i="11"/>
  <c r="K242" i="11"/>
  <c r="K167" i="11"/>
  <c r="K318" i="11"/>
  <c r="K281" i="11"/>
  <c r="K182" i="11"/>
  <c r="K128" i="11"/>
  <c r="K263" i="11"/>
  <c r="K119" i="11"/>
  <c r="K135" i="11"/>
  <c r="K101" i="11"/>
  <c r="K321" i="11"/>
  <c r="K138" i="11"/>
  <c r="K98" i="11"/>
  <c r="K145" i="11"/>
  <c r="K285" i="11"/>
  <c r="K118" i="11"/>
  <c r="K274" i="11"/>
  <c r="K319" i="11"/>
  <c r="K173" i="11"/>
  <c r="K190" i="11"/>
  <c r="K165" i="11"/>
  <c r="K67" i="11"/>
  <c r="K290" i="11"/>
  <c r="K234" i="11"/>
  <c r="K247" i="11"/>
  <c r="K154" i="11"/>
  <c r="K260" i="11"/>
  <c r="K92" i="11"/>
  <c r="K105" i="11"/>
  <c r="K217" i="11"/>
  <c r="K54" i="11"/>
  <c r="K335" i="11"/>
  <c r="K160" i="11"/>
  <c r="K322" i="11"/>
  <c r="K237" i="11"/>
  <c r="K106" i="11"/>
  <c r="K28" i="11"/>
  <c r="K221" i="11"/>
  <c r="K41" i="11"/>
  <c r="K146" i="11"/>
  <c r="K312" i="11"/>
  <c r="K210" i="11"/>
  <c r="K117" i="11"/>
  <c r="K35" i="11"/>
  <c r="W26" i="11"/>
  <c r="K258" i="11"/>
  <c r="K127" i="11"/>
  <c r="K70" i="11"/>
  <c r="K252" i="11"/>
  <c r="K21" i="11"/>
  <c r="K196" i="11"/>
  <c r="K291" i="11"/>
  <c r="K157" i="11"/>
  <c r="W23" i="11"/>
  <c r="K82" i="11"/>
  <c r="K248" i="11"/>
  <c r="K143" i="11"/>
  <c r="K232" i="11"/>
  <c r="K265" i="11"/>
  <c r="K197" i="11"/>
  <c r="K314" i="11"/>
  <c r="K241" i="11"/>
  <c r="K264" i="11"/>
  <c r="K115" i="11"/>
  <c r="K249" i="11"/>
  <c r="K86" i="11"/>
  <c r="K178" i="11"/>
  <c r="K292" i="11"/>
  <c r="K124" i="11"/>
  <c r="K64" i="11"/>
  <c r="K199" i="11"/>
  <c r="K187" i="11"/>
  <c r="K307" i="11"/>
  <c r="W5" i="11"/>
  <c r="K235" i="11"/>
  <c r="K297" i="11"/>
  <c r="W30" i="11"/>
  <c r="K74" i="11"/>
  <c r="K305" i="11"/>
  <c r="K153" i="11"/>
  <c r="K185" i="11"/>
  <c r="K22" i="11"/>
  <c r="K111" i="11"/>
  <c r="K317" i="11"/>
  <c r="K137" i="11"/>
  <c r="K340" i="11"/>
  <c r="K65" i="11"/>
  <c r="K286" i="11"/>
  <c r="K134" i="11"/>
  <c r="K81" i="11"/>
  <c r="W13" i="11"/>
  <c r="K226" i="11"/>
  <c r="K87" i="11"/>
  <c r="W29" i="11"/>
  <c r="K114" i="11"/>
  <c r="K280" i="11"/>
  <c r="K228" i="11"/>
  <c r="K60" i="11"/>
  <c r="K283" i="11"/>
  <c r="K73" i="11"/>
  <c r="K129" i="11"/>
  <c r="W24" i="11"/>
  <c r="K52" i="11"/>
  <c r="K50" i="11"/>
  <c r="K47" i="11"/>
  <c r="K272" i="11"/>
  <c r="K164" i="11"/>
  <c r="W19" i="11"/>
  <c r="K233" i="11"/>
  <c r="K95" i="11"/>
  <c r="K253" i="11"/>
  <c r="R351" i="10"/>
  <c r="N351" i="10"/>
  <c r="N234" i="10"/>
  <c r="R234" i="10"/>
  <c r="R866" i="10"/>
  <c r="N866" i="10"/>
  <c r="R430" i="10"/>
  <c r="N430" i="10"/>
  <c r="N236" i="10"/>
  <c r="R236" i="10"/>
  <c r="N570" i="10"/>
  <c r="R570" i="10"/>
  <c r="R1144" i="10"/>
  <c r="N1144" i="10"/>
  <c r="R604" i="10"/>
  <c r="N604" i="10"/>
  <c r="R238" i="10"/>
  <c r="N238" i="10"/>
  <c r="N453" i="10"/>
  <c r="R453" i="10"/>
  <c r="N259" i="10"/>
  <c r="R259" i="10"/>
  <c r="N542" i="10"/>
  <c r="R542" i="10"/>
  <c r="R652" i="10"/>
  <c r="N652" i="10"/>
  <c r="N748" i="10"/>
  <c r="R748" i="10"/>
  <c r="R888" i="10"/>
  <c r="N888" i="10"/>
  <c r="N1200" i="10"/>
  <c r="R1200" i="10"/>
  <c r="N210" i="10"/>
  <c r="R210" i="10"/>
  <c r="R425" i="10"/>
  <c r="N425" i="10"/>
  <c r="R456" i="10"/>
  <c r="N456" i="10"/>
  <c r="N514" i="10"/>
  <c r="R514" i="10"/>
  <c r="R624" i="10"/>
  <c r="N624" i="10"/>
  <c r="R688" i="10"/>
  <c r="N688" i="10"/>
  <c r="N1179" i="10"/>
  <c r="R1179" i="10"/>
  <c r="N97" i="10"/>
  <c r="R97" i="10"/>
  <c r="R182" i="10"/>
  <c r="N182" i="10"/>
  <c r="N397" i="10"/>
  <c r="R397" i="10"/>
  <c r="R459" i="10"/>
  <c r="N459" i="10"/>
  <c r="N557" i="10"/>
  <c r="R557" i="10"/>
  <c r="R596" i="10"/>
  <c r="N596" i="10"/>
  <c r="R865" i="10"/>
  <c r="N865" i="10"/>
  <c r="N1154" i="10"/>
  <c r="R1154" i="10"/>
  <c r="R39" i="10"/>
  <c r="N39" i="10"/>
  <c r="R245" i="10"/>
  <c r="N245" i="10"/>
  <c r="N400" i="10"/>
  <c r="R400" i="10"/>
  <c r="R458" i="10"/>
  <c r="N458" i="10"/>
  <c r="N568" i="10"/>
  <c r="R568" i="10"/>
  <c r="N821" i="10"/>
  <c r="R821" i="10"/>
  <c r="R878" i="10"/>
  <c r="N878" i="10"/>
  <c r="N1112" i="10"/>
  <c r="R1112" i="10"/>
  <c r="R846" i="10"/>
  <c r="N846" i="10"/>
  <c r="N1146" i="10"/>
  <c r="R1146" i="10"/>
  <c r="R139" i="10"/>
  <c r="N139" i="10"/>
  <c r="N280" i="10"/>
  <c r="R280" i="10"/>
  <c r="R338" i="10"/>
  <c r="N338" i="10"/>
  <c r="N665" i="10"/>
  <c r="R665" i="10"/>
  <c r="R810" i="10"/>
  <c r="N810" i="10"/>
  <c r="N1017" i="10"/>
  <c r="R1017" i="10"/>
  <c r="R69" i="10"/>
  <c r="N69" i="10"/>
  <c r="N491" i="10"/>
  <c r="R491" i="10"/>
  <c r="R310" i="10"/>
  <c r="N310" i="10"/>
  <c r="N637" i="10"/>
  <c r="R637" i="10"/>
  <c r="N788" i="10"/>
  <c r="R788" i="10"/>
  <c r="R968" i="10"/>
  <c r="N968" i="10"/>
  <c r="N881" i="10"/>
  <c r="R881" i="10"/>
  <c r="N243" i="10"/>
  <c r="R243" i="10"/>
  <c r="R282" i="10"/>
  <c r="N282" i="10"/>
  <c r="R217" i="10"/>
  <c r="N217" i="10"/>
  <c r="N799" i="10"/>
  <c r="R799" i="10"/>
  <c r="R965" i="10"/>
  <c r="N965" i="10"/>
  <c r="N436" i="10"/>
  <c r="R436" i="10"/>
  <c r="R208" i="10"/>
  <c r="N208" i="10"/>
  <c r="N286" i="10"/>
  <c r="R286" i="10"/>
  <c r="R613" i="10"/>
  <c r="N613" i="10"/>
  <c r="R742" i="10"/>
  <c r="N742" i="10"/>
  <c r="R934" i="10"/>
  <c r="N934" i="10"/>
  <c r="N180" i="10"/>
  <c r="R180" i="10"/>
  <c r="N258" i="10"/>
  <c r="R258" i="10"/>
  <c r="R585" i="10"/>
  <c r="N585" i="10"/>
  <c r="R706" i="10"/>
  <c r="N706" i="10"/>
  <c r="N966" i="10"/>
  <c r="R966" i="10"/>
  <c r="R1171" i="10"/>
  <c r="N1171" i="10"/>
  <c r="R152" i="10"/>
  <c r="N152" i="10"/>
  <c r="N428" i="10"/>
  <c r="R428" i="10"/>
  <c r="R486" i="10"/>
  <c r="N486" i="10"/>
  <c r="R670" i="10"/>
  <c r="N670" i="10"/>
  <c r="R1055" i="10"/>
  <c r="N1055" i="10"/>
  <c r="R1165" i="10"/>
  <c r="N1165" i="10"/>
  <c r="R154" i="10"/>
  <c r="N154" i="10"/>
  <c r="R369" i="10"/>
  <c r="N369" i="10"/>
  <c r="N431" i="10"/>
  <c r="R431" i="10"/>
  <c r="R529" i="10"/>
  <c r="N529" i="10"/>
  <c r="N659" i="10"/>
  <c r="R659" i="10"/>
  <c r="R1058" i="10"/>
  <c r="N1058" i="10"/>
  <c r="N72" i="10"/>
  <c r="R72" i="10"/>
  <c r="N897" i="10"/>
  <c r="R897" i="10"/>
  <c r="N1061" i="10"/>
  <c r="R1061" i="10"/>
  <c r="N183" i="10"/>
  <c r="R183" i="10"/>
  <c r="R477" i="10"/>
  <c r="N477" i="10"/>
  <c r="R311" i="10"/>
  <c r="N311" i="10"/>
  <c r="R594" i="10"/>
  <c r="N594" i="10"/>
  <c r="R503" i="10"/>
  <c r="N503" i="10"/>
  <c r="R848" i="10"/>
  <c r="N848" i="10"/>
  <c r="R1123" i="10"/>
  <c r="N1123" i="10"/>
  <c r="N155" i="10"/>
  <c r="R155" i="10"/>
  <c r="R232" i="10"/>
  <c r="N232" i="10"/>
  <c r="R283" i="10"/>
  <c r="N283" i="10"/>
  <c r="R566" i="10"/>
  <c r="N566" i="10"/>
  <c r="R689" i="10"/>
  <c r="N689" i="10"/>
  <c r="R774" i="10"/>
  <c r="N774" i="10"/>
  <c r="N928" i="10"/>
  <c r="R928" i="10"/>
  <c r="R986" i="10"/>
  <c r="N986" i="10"/>
  <c r="N136" i="10"/>
  <c r="R136" i="10"/>
  <c r="R523" i="10"/>
  <c r="N523" i="10"/>
  <c r="N754" i="10"/>
  <c r="R754" i="10"/>
  <c r="N805" i="10"/>
  <c r="R805" i="10"/>
  <c r="R824" i="10"/>
  <c r="N824" i="10"/>
  <c r="N903" i="10"/>
  <c r="R903" i="10"/>
  <c r="R1009" i="10"/>
  <c r="N1009" i="10"/>
  <c r="R1075" i="10"/>
  <c r="N1075" i="10"/>
  <c r="N1096" i="10"/>
  <c r="R1096" i="10"/>
  <c r="R100" i="10"/>
  <c r="N100" i="10"/>
  <c r="N90" i="10"/>
  <c r="R90" i="10"/>
  <c r="N623" i="10"/>
  <c r="R623" i="10"/>
  <c r="R854" i="10"/>
  <c r="N854" i="10"/>
  <c r="N937" i="10"/>
  <c r="R937" i="10"/>
  <c r="N723" i="10"/>
  <c r="R723" i="10"/>
  <c r="N1137" i="10"/>
  <c r="R1137" i="10"/>
  <c r="R970" i="10"/>
  <c r="N970" i="10"/>
  <c r="N1037" i="10"/>
  <c r="R1037" i="10"/>
  <c r="N1094" i="10"/>
  <c r="R1094" i="10"/>
  <c r="R1192" i="10"/>
  <c r="N1192" i="10"/>
  <c r="R123" i="10"/>
  <c r="N123" i="10"/>
  <c r="R117" i="10"/>
  <c r="N117" i="10"/>
  <c r="R845" i="10"/>
  <c r="N845" i="10"/>
  <c r="R864" i="10"/>
  <c r="N864" i="10"/>
  <c r="N993" i="10"/>
  <c r="R993" i="10"/>
  <c r="R1066" i="10"/>
  <c r="N1066" i="10"/>
  <c r="N1109" i="10"/>
  <c r="R1109" i="10"/>
  <c r="N1169" i="10"/>
  <c r="R1169" i="10"/>
  <c r="R1136" i="10"/>
  <c r="N1136" i="10"/>
  <c r="R37" i="10"/>
  <c r="N37" i="10"/>
  <c r="R23" i="10"/>
  <c r="N23" i="10"/>
  <c r="N785" i="10"/>
  <c r="R785" i="10"/>
  <c r="N804" i="10"/>
  <c r="R804" i="10"/>
  <c r="R859" i="10"/>
  <c r="N859" i="10"/>
  <c r="N944" i="10"/>
  <c r="R944" i="10"/>
  <c r="N959" i="10"/>
  <c r="R959" i="10"/>
  <c r="N1031" i="10"/>
  <c r="R1031" i="10"/>
  <c r="N1076" i="10"/>
  <c r="R1076" i="10"/>
  <c r="N120" i="10"/>
  <c r="R120" i="10"/>
  <c r="N110" i="10"/>
  <c r="R110" i="10"/>
  <c r="R437" i="10"/>
  <c r="N437" i="10"/>
  <c r="N222" i="10"/>
  <c r="R222" i="10"/>
  <c r="N417" i="10"/>
  <c r="R417" i="10"/>
  <c r="N192" i="10"/>
  <c r="R192" i="10"/>
  <c r="R634" i="10"/>
  <c r="N634" i="10"/>
  <c r="R309" i="10"/>
  <c r="N309" i="10"/>
  <c r="N197" i="10"/>
  <c r="R197" i="10"/>
  <c r="R410" i="10"/>
  <c r="N410" i="10"/>
  <c r="R735" i="10"/>
  <c r="N735" i="10"/>
  <c r="R224" i="10"/>
  <c r="N224" i="10"/>
  <c r="R558" i="10"/>
  <c r="N558" i="10"/>
  <c r="N1150" i="10"/>
  <c r="R1150" i="10"/>
  <c r="R353" i="10"/>
  <c r="N353" i="10"/>
  <c r="R513" i="10"/>
  <c r="N513" i="10"/>
  <c r="N1080" i="10"/>
  <c r="R1080" i="10"/>
  <c r="R276" i="10"/>
  <c r="N276" i="10"/>
  <c r="N661" i="10"/>
  <c r="R661" i="10"/>
  <c r="R66" i="10"/>
  <c r="N66" i="10"/>
  <c r="N416" i="10"/>
  <c r="R416" i="10"/>
  <c r="N584" i="10"/>
  <c r="R584" i="10"/>
  <c r="N211" i="10"/>
  <c r="R211" i="10"/>
  <c r="N339" i="10"/>
  <c r="R339" i="10"/>
  <c r="N535" i="10"/>
  <c r="R535" i="10"/>
  <c r="N163" i="10"/>
  <c r="R163" i="10"/>
  <c r="R240" i="10"/>
  <c r="N240" i="10"/>
  <c r="R260" i="10"/>
  <c r="N260" i="10"/>
  <c r="R291" i="10"/>
  <c r="N291" i="10"/>
  <c r="R318" i="10"/>
  <c r="N318" i="10"/>
  <c r="R574" i="10"/>
  <c r="N574" i="10"/>
  <c r="N645" i="10"/>
  <c r="R645" i="10"/>
  <c r="R675" i="10"/>
  <c r="N675" i="10"/>
  <c r="N782" i="10"/>
  <c r="R782" i="10"/>
  <c r="N812" i="10"/>
  <c r="R812" i="10"/>
  <c r="N952" i="10"/>
  <c r="R952" i="10"/>
  <c r="R1050" i="10"/>
  <c r="N1050" i="10"/>
  <c r="N112" i="10"/>
  <c r="R112" i="10"/>
  <c r="N242" i="10"/>
  <c r="R242" i="10"/>
  <c r="R212" i="10"/>
  <c r="N212" i="10"/>
  <c r="N457" i="10"/>
  <c r="R457" i="10"/>
  <c r="R263" i="10"/>
  <c r="N263" i="10"/>
  <c r="R290" i="10"/>
  <c r="N290" i="10"/>
  <c r="R546" i="10"/>
  <c r="N546" i="10"/>
  <c r="N617" i="10"/>
  <c r="R617" i="10"/>
  <c r="N656" i="10"/>
  <c r="R656" i="10"/>
  <c r="R746" i="10"/>
  <c r="N746" i="10"/>
  <c r="R752" i="10"/>
  <c r="N752" i="10"/>
  <c r="R892" i="10"/>
  <c r="N892" i="10"/>
  <c r="N938" i="10"/>
  <c r="R938" i="10"/>
  <c r="R75" i="10"/>
  <c r="N75" i="10"/>
  <c r="N214" i="10"/>
  <c r="R214" i="10"/>
  <c r="N184" i="10"/>
  <c r="R184" i="10"/>
  <c r="R429" i="10"/>
  <c r="N429" i="10"/>
  <c r="R460" i="10"/>
  <c r="N460" i="10"/>
  <c r="N262" i="10"/>
  <c r="R262" i="10"/>
  <c r="N518" i="10"/>
  <c r="R518" i="10"/>
  <c r="R589" i="10"/>
  <c r="N589" i="10"/>
  <c r="R628" i="10"/>
  <c r="N628" i="10"/>
  <c r="N710" i="10"/>
  <c r="R710" i="10"/>
  <c r="N692" i="10"/>
  <c r="R692" i="10"/>
  <c r="N975" i="10"/>
  <c r="R975" i="10"/>
  <c r="N1188" i="10"/>
  <c r="R1188" i="10"/>
  <c r="N1180" i="10"/>
  <c r="R1180" i="10"/>
  <c r="N93" i="10"/>
  <c r="R93" i="10"/>
  <c r="N186" i="10"/>
  <c r="R186" i="10"/>
  <c r="N156" i="10"/>
  <c r="R156" i="10"/>
  <c r="R401" i="10"/>
  <c r="N401" i="10"/>
  <c r="R432" i="10"/>
  <c r="N432" i="10"/>
  <c r="N463" i="10"/>
  <c r="R463" i="10"/>
  <c r="N490" i="10"/>
  <c r="R490" i="10"/>
  <c r="R561" i="10"/>
  <c r="N561" i="10"/>
  <c r="R600" i="10"/>
  <c r="N600" i="10"/>
  <c r="R674" i="10"/>
  <c r="N674" i="10"/>
  <c r="R925" i="10"/>
  <c r="N925" i="10"/>
  <c r="R1097" i="10"/>
  <c r="N1097" i="10"/>
  <c r="R990" i="10"/>
  <c r="N990" i="10"/>
  <c r="N1151" i="10"/>
  <c r="R1151" i="10"/>
  <c r="N137" i="10"/>
  <c r="R137" i="10"/>
  <c r="R913" i="10"/>
  <c r="N913" i="10"/>
  <c r="R771" i="10"/>
  <c r="N771" i="10"/>
  <c r="R1090" i="10"/>
  <c r="N1090" i="10"/>
  <c r="R988" i="10"/>
  <c r="N988" i="10"/>
  <c r="N68" i="10"/>
  <c r="R68" i="10"/>
  <c r="N215" i="10"/>
  <c r="R215" i="10"/>
  <c r="N157" i="10"/>
  <c r="R157" i="10"/>
  <c r="R281" i="10"/>
  <c r="N281" i="10"/>
  <c r="R312" i="10"/>
  <c r="N312" i="10"/>
  <c r="N343" i="10"/>
  <c r="R343" i="10"/>
  <c r="N370" i="10"/>
  <c r="R370" i="10"/>
  <c r="N626" i="10"/>
  <c r="R626" i="10"/>
  <c r="R480" i="10"/>
  <c r="N480" i="10"/>
  <c r="R539" i="10"/>
  <c r="N539" i="10"/>
  <c r="R858" i="10"/>
  <c r="N858" i="10"/>
  <c r="R929" i="10"/>
  <c r="N929" i="10"/>
  <c r="R1153" i="10"/>
  <c r="N1153" i="10"/>
  <c r="R1070" i="10"/>
  <c r="N1070" i="10"/>
  <c r="N135" i="10"/>
  <c r="R135" i="10"/>
  <c r="N187" i="10"/>
  <c r="R187" i="10"/>
  <c r="R485" i="10"/>
  <c r="N485" i="10"/>
  <c r="N284" i="10"/>
  <c r="R284" i="10"/>
  <c r="R315" i="10"/>
  <c r="N315" i="10"/>
  <c r="R342" i="10"/>
  <c r="N342" i="10"/>
  <c r="R598" i="10"/>
  <c r="N598" i="10"/>
  <c r="N669" i="10"/>
  <c r="R669" i="10"/>
  <c r="R507" i="10"/>
  <c r="N507" i="10"/>
  <c r="N814" i="10"/>
  <c r="R814" i="10"/>
  <c r="R852" i="10"/>
  <c r="N852" i="10"/>
  <c r="R1034" i="10"/>
  <c r="N1034" i="10"/>
  <c r="R1131" i="10"/>
  <c r="N1131" i="10"/>
  <c r="R64" i="10"/>
  <c r="N64" i="10"/>
  <c r="N555" i="10"/>
  <c r="R555" i="10"/>
  <c r="N786" i="10"/>
  <c r="R786" i="10"/>
  <c r="R837" i="10"/>
  <c r="N837" i="10"/>
  <c r="R856" i="10"/>
  <c r="N856" i="10"/>
  <c r="N964" i="10"/>
  <c r="R964" i="10"/>
  <c r="R1047" i="10"/>
  <c r="N1047" i="10"/>
  <c r="N1093" i="10"/>
  <c r="R1093" i="10"/>
  <c r="R1139" i="10"/>
  <c r="N1139" i="10"/>
  <c r="R1128" i="10"/>
  <c r="N1128" i="10"/>
  <c r="R53" i="10"/>
  <c r="N53" i="10"/>
  <c r="R40" i="10"/>
  <c r="N40" i="10"/>
  <c r="N655" i="10"/>
  <c r="R655" i="10"/>
  <c r="N933" i="10"/>
  <c r="R933" i="10"/>
  <c r="N700" i="10"/>
  <c r="R700" i="10"/>
  <c r="R755" i="10"/>
  <c r="N755" i="10"/>
  <c r="R989" i="10"/>
  <c r="N989" i="10"/>
  <c r="R1045" i="10"/>
  <c r="N1045" i="10"/>
  <c r="R886" i="10"/>
  <c r="N886" i="10"/>
  <c r="R1173" i="10"/>
  <c r="N1173" i="10"/>
  <c r="N1196" i="10"/>
  <c r="R1196" i="10"/>
  <c r="N91" i="10"/>
  <c r="R91" i="10"/>
  <c r="N85" i="10"/>
  <c r="R85" i="10"/>
  <c r="R885" i="10"/>
  <c r="N885" i="10"/>
  <c r="R973" i="10"/>
  <c r="N973" i="10"/>
  <c r="R1081" i="10"/>
  <c r="N1081" i="10"/>
  <c r="N1127" i="10"/>
  <c r="R1127" i="10"/>
  <c r="N967" i="10"/>
  <c r="R967" i="10"/>
  <c r="R1029" i="10"/>
  <c r="N1029" i="10"/>
  <c r="R1190" i="10"/>
  <c r="N1190" i="10"/>
  <c r="R31" i="10"/>
  <c r="N31" i="10"/>
  <c r="N145" i="10"/>
  <c r="R145" i="10"/>
  <c r="R817" i="10"/>
  <c r="N817" i="10"/>
  <c r="R836" i="10"/>
  <c r="N836" i="10"/>
  <c r="R871" i="10"/>
  <c r="N871" i="10"/>
  <c r="N985" i="10"/>
  <c r="R985" i="10"/>
  <c r="N1041" i="10"/>
  <c r="R1041" i="10"/>
  <c r="R1099" i="10"/>
  <c r="N1099" i="10"/>
  <c r="R1108" i="10"/>
  <c r="N1108" i="10"/>
  <c r="R88" i="10"/>
  <c r="N88" i="10"/>
  <c r="R77" i="10"/>
  <c r="N77" i="10"/>
  <c r="N808" i="10"/>
  <c r="R808" i="10"/>
  <c r="N105" i="10"/>
  <c r="R105" i="10"/>
  <c r="N270" i="10"/>
  <c r="R270" i="10"/>
  <c r="N547" i="10"/>
  <c r="R547" i="10"/>
  <c r="R204" i="10"/>
  <c r="N204" i="10"/>
  <c r="N341" i="10"/>
  <c r="R341" i="10"/>
  <c r="N1016" i="10"/>
  <c r="R1016" i="10"/>
  <c r="N106" i="10"/>
  <c r="R106" i="10"/>
  <c r="N572" i="10"/>
  <c r="R572" i="10"/>
  <c r="R319" i="10"/>
  <c r="N319" i="10"/>
  <c r="R467" i="10"/>
  <c r="N467" i="10"/>
  <c r="R195" i="10"/>
  <c r="N195" i="10"/>
  <c r="N261" i="10"/>
  <c r="R261" i="10"/>
  <c r="R350" i="10"/>
  <c r="N350" i="10"/>
  <c r="N671" i="10"/>
  <c r="R671" i="10"/>
  <c r="R830" i="10"/>
  <c r="N830" i="10"/>
  <c r="R982" i="10"/>
  <c r="N982" i="10"/>
  <c r="N264" i="10"/>
  <c r="R264" i="10"/>
  <c r="R578" i="10"/>
  <c r="N578" i="10"/>
  <c r="R691" i="10"/>
  <c r="N691" i="10"/>
  <c r="N956" i="10"/>
  <c r="R956" i="10"/>
  <c r="N216" i="10"/>
  <c r="R216" i="10"/>
  <c r="N267" i="10"/>
  <c r="R267" i="10"/>
  <c r="N550" i="10"/>
  <c r="R550" i="10"/>
  <c r="N660" i="10"/>
  <c r="R660" i="10"/>
  <c r="N756" i="10"/>
  <c r="R756" i="10"/>
  <c r="R942" i="10"/>
  <c r="N942" i="10"/>
  <c r="N218" i="10"/>
  <c r="R218" i="10"/>
  <c r="N433" i="10"/>
  <c r="R433" i="10"/>
  <c r="R464" i="10"/>
  <c r="N464" i="10"/>
  <c r="R266" i="10"/>
  <c r="N266" i="10"/>
  <c r="N522" i="10"/>
  <c r="R522" i="10"/>
  <c r="N593" i="10"/>
  <c r="R593" i="10"/>
  <c r="R632" i="10"/>
  <c r="N632" i="10"/>
  <c r="R714" i="10"/>
  <c r="N714" i="10"/>
  <c r="N712" i="10"/>
  <c r="R712" i="10"/>
  <c r="R1021" i="10"/>
  <c r="N1021" i="10"/>
  <c r="R898" i="10"/>
  <c r="N898" i="10"/>
  <c r="R1189" i="10"/>
  <c r="N1189" i="10"/>
  <c r="N65" i="10"/>
  <c r="R65" i="10"/>
  <c r="R761" i="10"/>
  <c r="N761" i="10"/>
  <c r="N835" i="10"/>
  <c r="R835" i="10"/>
  <c r="R935" i="10"/>
  <c r="N935" i="10"/>
  <c r="N1052" i="10"/>
  <c r="R1052" i="10"/>
  <c r="R134" i="10"/>
  <c r="N134" i="10"/>
  <c r="N247" i="10"/>
  <c r="R247" i="10"/>
  <c r="R189" i="10"/>
  <c r="N189" i="10"/>
  <c r="N313" i="10"/>
  <c r="R313" i="10"/>
  <c r="N344" i="10"/>
  <c r="R344" i="10"/>
  <c r="R375" i="10"/>
  <c r="N375" i="10"/>
  <c r="R402" i="10"/>
  <c r="N402" i="10"/>
  <c r="R658" i="10"/>
  <c r="N658" i="10"/>
  <c r="N512" i="10"/>
  <c r="R512" i="10"/>
  <c r="N945" i="10"/>
  <c r="R945" i="10"/>
  <c r="N775" i="10"/>
  <c r="R775" i="10"/>
  <c r="N1098" i="10"/>
  <c r="R1098" i="10"/>
  <c r="N992" i="10"/>
  <c r="R992" i="10"/>
  <c r="R57" i="10"/>
  <c r="N57" i="10"/>
  <c r="N219" i="10"/>
  <c r="R219" i="10"/>
  <c r="N161" i="10"/>
  <c r="R161" i="10"/>
  <c r="N285" i="10"/>
  <c r="R285" i="10"/>
  <c r="N316" i="10"/>
  <c r="R316" i="10"/>
  <c r="R347" i="10"/>
  <c r="N347" i="10"/>
  <c r="R374" i="10"/>
  <c r="N374" i="10"/>
  <c r="R630" i="10"/>
  <c r="N630" i="10"/>
  <c r="N484" i="10"/>
  <c r="R484" i="10"/>
  <c r="R543" i="10"/>
  <c r="N543" i="10"/>
  <c r="R862" i="10"/>
  <c r="N862" i="10"/>
  <c r="R961" i="10"/>
  <c r="N961" i="10"/>
  <c r="R1178" i="10"/>
  <c r="N1178" i="10"/>
  <c r="R1078" i="10"/>
  <c r="N1078" i="10"/>
  <c r="N131" i="10"/>
  <c r="R131" i="10"/>
  <c r="N587" i="10"/>
  <c r="R587" i="10"/>
  <c r="R818" i="10"/>
  <c r="N818" i="10"/>
  <c r="R868" i="10"/>
  <c r="N868" i="10"/>
  <c r="R917" i="10"/>
  <c r="N917" i="10"/>
  <c r="N1057" i="10"/>
  <c r="R1057" i="10"/>
  <c r="N1111" i="10"/>
  <c r="R1111" i="10"/>
  <c r="R1161" i="10"/>
  <c r="N1161" i="10"/>
  <c r="R1014" i="10"/>
  <c r="N1014" i="10"/>
  <c r="N1174" i="10"/>
  <c r="R1174" i="10"/>
  <c r="N47" i="10"/>
  <c r="R47" i="10"/>
  <c r="R34" i="10"/>
  <c r="N34" i="10"/>
  <c r="R701" i="10"/>
  <c r="N701" i="10"/>
  <c r="R713" i="10"/>
  <c r="N713" i="10"/>
  <c r="N732" i="10"/>
  <c r="R732" i="10"/>
  <c r="R787" i="10"/>
  <c r="N787" i="10"/>
  <c r="N1163" i="10"/>
  <c r="R1163" i="10"/>
  <c r="R1122" i="10"/>
  <c r="N1122" i="10"/>
  <c r="R918" i="10"/>
  <c r="N918" i="10"/>
  <c r="N1004" i="10"/>
  <c r="R1004" i="10"/>
  <c r="N1168" i="10"/>
  <c r="R1168" i="10"/>
  <c r="N36" i="10"/>
  <c r="R36" i="10"/>
  <c r="N28" i="10"/>
  <c r="R28" i="10"/>
  <c r="R672" i="10"/>
  <c r="N672" i="10"/>
  <c r="R727" i="10"/>
  <c r="N727" i="10"/>
  <c r="R1170" i="10"/>
  <c r="N1170" i="10"/>
  <c r="N979" i="10"/>
  <c r="R979" i="10"/>
  <c r="R1054" i="10"/>
  <c r="N1054" i="10"/>
  <c r="R1102" i="10"/>
  <c r="N1102" i="10"/>
  <c r="N1199" i="10"/>
  <c r="R1199" i="10"/>
  <c r="N119" i="10"/>
  <c r="R119" i="10"/>
  <c r="N113" i="10"/>
  <c r="R113" i="10"/>
  <c r="N849" i="10"/>
  <c r="R849" i="10"/>
  <c r="R872" i="10"/>
  <c r="N872" i="10"/>
  <c r="R1010" i="10"/>
  <c r="N1010" i="10"/>
  <c r="N1071" i="10"/>
  <c r="R1071" i="10"/>
  <c r="R1117" i="10"/>
  <c r="N1117" i="10"/>
  <c r="N971" i="10"/>
  <c r="R971" i="10"/>
  <c r="N1140" i="10"/>
  <c r="R1140" i="10"/>
  <c r="N32" i="10"/>
  <c r="R32" i="10"/>
  <c r="N71" i="10"/>
  <c r="R71" i="10"/>
  <c r="N288" i="10"/>
  <c r="R288" i="10"/>
  <c r="R597" i="10"/>
  <c r="N597" i="10"/>
  <c r="N577" i="10"/>
  <c r="R577" i="10"/>
  <c r="R468" i="10"/>
  <c r="N468" i="10"/>
  <c r="N371" i="10"/>
  <c r="R371" i="10"/>
  <c r="R538" i="10"/>
  <c r="N538" i="10"/>
  <c r="R998" i="10"/>
  <c r="N998" i="10"/>
  <c r="N501" i="10"/>
  <c r="R501" i="10"/>
  <c r="N256" i="10"/>
  <c r="R256" i="10"/>
  <c r="R641" i="10"/>
  <c r="N641" i="10"/>
  <c r="N404" i="10"/>
  <c r="R404" i="10"/>
  <c r="N191" i="10"/>
  <c r="R191" i="10"/>
  <c r="R511" i="10"/>
  <c r="N511" i="10"/>
  <c r="R190" i="10"/>
  <c r="N190" i="10"/>
  <c r="R738" i="10"/>
  <c r="N738" i="10"/>
  <c r="N292" i="10"/>
  <c r="R292" i="10"/>
  <c r="R323" i="10"/>
  <c r="N323" i="10"/>
  <c r="R606" i="10"/>
  <c r="N606" i="10"/>
  <c r="R515" i="10"/>
  <c r="N515" i="10"/>
  <c r="N883" i="10"/>
  <c r="R883" i="10"/>
  <c r="N1087" i="10"/>
  <c r="R1087" i="10"/>
  <c r="N74" i="10"/>
  <c r="R74" i="10"/>
  <c r="R167" i="10"/>
  <c r="N167" i="10"/>
  <c r="R244" i="10"/>
  <c r="N244" i="10"/>
  <c r="R295" i="10"/>
  <c r="N295" i="10"/>
  <c r="R322" i="10"/>
  <c r="N322" i="10"/>
  <c r="N649" i="10"/>
  <c r="R649" i="10"/>
  <c r="N794" i="10"/>
  <c r="R794" i="10"/>
  <c r="N816" i="10"/>
  <c r="R816" i="10"/>
  <c r="N1063" i="10"/>
  <c r="R1063" i="10"/>
  <c r="N108" i="10"/>
  <c r="R108" i="10"/>
  <c r="N246" i="10"/>
  <c r="R246" i="10"/>
  <c r="R461" i="10"/>
  <c r="N461" i="10"/>
  <c r="N294" i="10"/>
  <c r="R294" i="10"/>
  <c r="R621" i="10"/>
  <c r="N621" i="10"/>
  <c r="R750" i="10"/>
  <c r="N750" i="10"/>
  <c r="N896" i="10"/>
  <c r="R896" i="10"/>
  <c r="N70" i="10"/>
  <c r="R70" i="10"/>
  <c r="N188" i="10"/>
  <c r="R188" i="10"/>
  <c r="R579" i="10"/>
  <c r="N579" i="10"/>
  <c r="R79" i="10"/>
  <c r="N79" i="10"/>
  <c r="R826" i="10"/>
  <c r="N826" i="10"/>
  <c r="R172" i="10"/>
  <c r="N172" i="10"/>
  <c r="N526" i="10"/>
  <c r="R526" i="10"/>
  <c r="R1033" i="10"/>
  <c r="N1033" i="10"/>
  <c r="N654" i="10"/>
  <c r="R654" i="10"/>
  <c r="N321" i="10"/>
  <c r="R321" i="10"/>
  <c r="R666" i="10"/>
  <c r="N666" i="10"/>
  <c r="R1118" i="10"/>
  <c r="N1118" i="10"/>
  <c r="N475" i="10"/>
  <c r="R475" i="10"/>
  <c r="N629" i="10"/>
  <c r="R629" i="10"/>
  <c r="R67" i="10"/>
  <c r="N67" i="10"/>
  <c r="R384" i="10"/>
  <c r="N384" i="10"/>
  <c r="R552" i="10"/>
  <c r="N552" i="10"/>
  <c r="R179" i="10"/>
  <c r="N179" i="10"/>
  <c r="R307" i="10"/>
  <c r="N307" i="10"/>
  <c r="R499" i="10"/>
  <c r="N499" i="10"/>
  <c r="R170" i="10"/>
  <c r="N170" i="10"/>
  <c r="R447" i="10"/>
  <c r="N447" i="10"/>
  <c r="R698" i="10"/>
  <c r="N698" i="10"/>
  <c r="R153" i="10"/>
  <c r="N153" i="10"/>
  <c r="N366" i="10"/>
  <c r="R366" i="10"/>
  <c r="R744" i="10"/>
  <c r="N744" i="10"/>
  <c r="N227" i="10"/>
  <c r="R227" i="10"/>
  <c r="R169" i="10"/>
  <c r="N169" i="10"/>
  <c r="R293" i="10"/>
  <c r="N293" i="10"/>
  <c r="R324" i="10"/>
  <c r="N324" i="10"/>
  <c r="N355" i="10"/>
  <c r="R355" i="10"/>
  <c r="N382" i="10"/>
  <c r="R382" i="10"/>
  <c r="N638" i="10"/>
  <c r="R638" i="10"/>
  <c r="R492" i="10"/>
  <c r="N492" i="10"/>
  <c r="N551" i="10"/>
  <c r="R551" i="10"/>
  <c r="R873" i="10"/>
  <c r="N873" i="10"/>
  <c r="R739" i="10"/>
  <c r="N739" i="10"/>
  <c r="N1011" i="10"/>
  <c r="R1011" i="10"/>
  <c r="R1126" i="10"/>
  <c r="N1126" i="10"/>
  <c r="N107" i="10"/>
  <c r="R107" i="10"/>
  <c r="N199" i="10"/>
  <c r="R199" i="10"/>
  <c r="R265" i="10"/>
  <c r="N265" i="10"/>
  <c r="N296" i="10"/>
  <c r="R296" i="10"/>
  <c r="R327" i="10"/>
  <c r="N327" i="10"/>
  <c r="R354" i="10"/>
  <c r="N354" i="10"/>
  <c r="R610" i="10"/>
  <c r="N610" i="10"/>
  <c r="N687" i="10"/>
  <c r="R687" i="10"/>
  <c r="R519" i="10"/>
  <c r="N519" i="10"/>
  <c r="R834" i="10"/>
  <c r="N834" i="10"/>
  <c r="N891" i="10"/>
  <c r="R891" i="10"/>
  <c r="N1095" i="10"/>
  <c r="R1095" i="10"/>
  <c r="N995" i="10"/>
  <c r="R995" i="10"/>
  <c r="N63" i="10"/>
  <c r="R63" i="10"/>
  <c r="N171" i="10"/>
  <c r="R171" i="10"/>
  <c r="R248" i="10"/>
  <c r="N248" i="10"/>
  <c r="R268" i="10"/>
  <c r="N268" i="10"/>
  <c r="R299" i="10"/>
  <c r="N299" i="10"/>
  <c r="R326" i="10"/>
  <c r="N326" i="10"/>
  <c r="R582" i="10"/>
  <c r="N582" i="10"/>
  <c r="N653" i="10"/>
  <c r="R653" i="10"/>
  <c r="R695" i="10"/>
  <c r="N695" i="10"/>
  <c r="R798" i="10"/>
  <c r="N798" i="10"/>
  <c r="N820" i="10"/>
  <c r="R820" i="10"/>
  <c r="N960" i="10"/>
  <c r="R960" i="10"/>
  <c r="R1065" i="10"/>
  <c r="N1065" i="10"/>
  <c r="N104" i="10"/>
  <c r="R104" i="10"/>
  <c r="N250" i="10"/>
  <c r="R250" i="10"/>
  <c r="R220" i="10"/>
  <c r="N220" i="10"/>
  <c r="N465" i="10"/>
  <c r="R465" i="10"/>
  <c r="R271" i="10"/>
  <c r="N271" i="10"/>
  <c r="R298" i="10"/>
  <c r="N298" i="10"/>
  <c r="R554" i="10"/>
  <c r="N554" i="10"/>
  <c r="N625" i="10"/>
  <c r="R625" i="10"/>
  <c r="N664" i="10"/>
  <c r="R664" i="10"/>
  <c r="N762" i="10"/>
  <c r="R762" i="10"/>
  <c r="N776" i="10"/>
  <c r="R776" i="10"/>
  <c r="N916" i="10"/>
  <c r="R916" i="10"/>
  <c r="R962" i="10"/>
  <c r="N962" i="10"/>
  <c r="N27" i="10"/>
  <c r="R27" i="10"/>
  <c r="N663" i="10"/>
  <c r="R663" i="10"/>
  <c r="N825" i="10"/>
  <c r="R825" i="10"/>
  <c r="R893" i="10"/>
  <c r="N893" i="10"/>
  <c r="R1069" i="10"/>
  <c r="N1069" i="10"/>
  <c r="N1116" i="10"/>
  <c r="R1116" i="10"/>
  <c r="N61" i="10"/>
  <c r="R61" i="10"/>
  <c r="R257" i="10"/>
  <c r="N257" i="10"/>
  <c r="R221" i="10"/>
  <c r="N221" i="10"/>
  <c r="N345" i="10"/>
  <c r="R345" i="10"/>
  <c r="N376" i="10"/>
  <c r="R376" i="10"/>
  <c r="R407" i="10"/>
  <c r="N407" i="10"/>
  <c r="R434" i="10"/>
  <c r="N434" i="10"/>
  <c r="N505" i="10"/>
  <c r="R505" i="10"/>
  <c r="N544" i="10"/>
  <c r="R544" i="10"/>
  <c r="R627" i="10"/>
  <c r="N627" i="10"/>
  <c r="N765" i="10"/>
  <c r="R765" i="10"/>
  <c r="R839" i="10"/>
  <c r="N839" i="10"/>
  <c r="N939" i="10"/>
  <c r="R939" i="10"/>
  <c r="R1056" i="10"/>
  <c r="N1056" i="10"/>
  <c r="N130" i="10"/>
  <c r="R130" i="10"/>
  <c r="R251" i="10"/>
  <c r="N251" i="10"/>
  <c r="R193" i="10"/>
  <c r="N193" i="10"/>
  <c r="R317" i="10"/>
  <c r="N317" i="10"/>
  <c r="R348" i="10"/>
  <c r="N348" i="10"/>
  <c r="N379" i="10"/>
  <c r="R379" i="10"/>
  <c r="N406" i="10"/>
  <c r="R406" i="10"/>
  <c r="N662" i="10"/>
  <c r="R662" i="10"/>
  <c r="R516" i="10"/>
  <c r="N516" i="10"/>
  <c r="N583" i="10"/>
  <c r="R583" i="10"/>
  <c r="R705" i="10"/>
  <c r="N705" i="10"/>
  <c r="N779" i="10"/>
  <c r="R779" i="10"/>
  <c r="N1106" i="10"/>
  <c r="R1106" i="10"/>
  <c r="N996" i="10"/>
  <c r="R996" i="10"/>
  <c r="R52" i="10"/>
  <c r="N52" i="10"/>
  <c r="R619" i="10"/>
  <c r="N619" i="10"/>
  <c r="R850" i="10"/>
  <c r="N850" i="10"/>
  <c r="R901" i="10"/>
  <c r="N901" i="10"/>
  <c r="R719" i="10"/>
  <c r="N719" i="10"/>
  <c r="R1129" i="10"/>
  <c r="N1129" i="10"/>
  <c r="R963" i="10"/>
  <c r="N963" i="10"/>
  <c r="N1035" i="10"/>
  <c r="R1035" i="10"/>
  <c r="R1086" i="10"/>
  <c r="N1086" i="10"/>
  <c r="N1183" i="10"/>
  <c r="R1183" i="10"/>
  <c r="N127" i="10"/>
  <c r="R127" i="10"/>
  <c r="N121" i="10"/>
  <c r="R121" i="10"/>
  <c r="R694" i="10"/>
  <c r="N694" i="10"/>
  <c r="N745" i="10"/>
  <c r="R745" i="10"/>
  <c r="N764" i="10"/>
  <c r="R764" i="10"/>
  <c r="R819" i="10"/>
  <c r="N819" i="10"/>
  <c r="R904" i="10"/>
  <c r="N904" i="10"/>
  <c r="R919" i="10"/>
  <c r="N919" i="10"/>
  <c r="N950" i="10"/>
  <c r="R950" i="10"/>
  <c r="R1036" i="10"/>
  <c r="N1036" i="10"/>
  <c r="R54" i="10"/>
  <c r="N54" i="10"/>
  <c r="R30" i="10"/>
  <c r="N30" i="10"/>
  <c r="N875" i="10"/>
  <c r="R875" i="10"/>
  <c r="N704" i="10"/>
  <c r="R704" i="10"/>
  <c r="N759" i="10"/>
  <c r="R759" i="10"/>
  <c r="R1006" i="10"/>
  <c r="N1006" i="10"/>
  <c r="N1062" i="10"/>
  <c r="R1062" i="10"/>
  <c r="N890" i="10"/>
  <c r="R890" i="10"/>
  <c r="R1194" i="10"/>
  <c r="N1194" i="10"/>
  <c r="N1203" i="10"/>
  <c r="R1203" i="10"/>
  <c r="R87" i="10"/>
  <c r="N87" i="10"/>
  <c r="R81" i="10"/>
  <c r="N81" i="10"/>
  <c r="N895" i="10"/>
  <c r="R895" i="10"/>
  <c r="R867" i="10"/>
  <c r="N867" i="10"/>
  <c r="R1089" i="10"/>
  <c r="N1089" i="10"/>
  <c r="N1135" i="10"/>
  <c r="R1135" i="10"/>
  <c r="R974" i="10"/>
  <c r="N974" i="10"/>
  <c r="R1046" i="10"/>
  <c r="N1046" i="10"/>
  <c r="N1197" i="10"/>
  <c r="R1197" i="10"/>
  <c r="N26" i="10"/>
  <c r="R26" i="10"/>
  <c r="N141" i="10"/>
  <c r="R141" i="10"/>
  <c r="R165" i="10"/>
  <c r="N165" i="10"/>
  <c r="N185" i="10"/>
  <c r="R185" i="10"/>
  <c r="N448" i="10"/>
  <c r="R448" i="10"/>
  <c r="R636" i="10"/>
  <c r="N636" i="10"/>
  <c r="N202" i="10"/>
  <c r="R202" i="10"/>
  <c r="R575" i="10"/>
  <c r="N575" i="10"/>
  <c r="N449" i="10"/>
  <c r="R449" i="10"/>
  <c r="N609" i="10"/>
  <c r="R609" i="10"/>
  <c r="N111" i="10"/>
  <c r="R111" i="10"/>
  <c r="N372" i="10"/>
  <c r="R372" i="10"/>
  <c r="N540" i="10"/>
  <c r="R540" i="10"/>
  <c r="R159" i="10"/>
  <c r="N159" i="10"/>
  <c r="N287" i="10"/>
  <c r="R287" i="10"/>
  <c r="N711" i="10"/>
  <c r="R711" i="10"/>
  <c r="R158" i="10"/>
  <c r="N158" i="10"/>
  <c r="R435" i="10"/>
  <c r="N435" i="10"/>
  <c r="N693" i="10"/>
  <c r="R693" i="10"/>
  <c r="R346" i="10"/>
  <c r="N346" i="10"/>
  <c r="R680" i="10"/>
  <c r="N680" i="10"/>
  <c r="N160" i="10"/>
  <c r="R160" i="10"/>
  <c r="N494" i="10"/>
  <c r="R494" i="10"/>
  <c r="N884" i="10"/>
  <c r="R884" i="10"/>
  <c r="R201" i="10"/>
  <c r="N201" i="10"/>
  <c r="N325" i="10"/>
  <c r="R325" i="10"/>
  <c r="N356" i="10"/>
  <c r="R356" i="10"/>
  <c r="R387" i="10"/>
  <c r="N387" i="10"/>
  <c r="R414" i="10"/>
  <c r="N414" i="10"/>
  <c r="R681" i="10"/>
  <c r="N681" i="10"/>
  <c r="N524" i="10"/>
  <c r="R524" i="10"/>
  <c r="R599" i="10"/>
  <c r="N599" i="10"/>
  <c r="N729" i="10"/>
  <c r="R729" i="10"/>
  <c r="R803" i="10"/>
  <c r="N803" i="10"/>
  <c r="R1157" i="10"/>
  <c r="N1157" i="10"/>
  <c r="R1020" i="10"/>
  <c r="N1020" i="10"/>
  <c r="N62" i="10"/>
  <c r="R62" i="10"/>
  <c r="N231" i="10"/>
  <c r="R231" i="10"/>
  <c r="N173" i="10"/>
  <c r="R173" i="10"/>
  <c r="R297" i="10"/>
  <c r="N297" i="10"/>
  <c r="R328" i="10"/>
  <c r="N328" i="10"/>
  <c r="N359" i="10"/>
  <c r="R359" i="10"/>
  <c r="N386" i="10"/>
  <c r="R386" i="10"/>
  <c r="N642" i="10"/>
  <c r="R642" i="10"/>
  <c r="R496" i="10"/>
  <c r="N496" i="10"/>
  <c r="N563" i="10"/>
  <c r="R563" i="10"/>
  <c r="R880" i="10"/>
  <c r="N880" i="10"/>
  <c r="R743" i="10"/>
  <c r="N743" i="10"/>
  <c r="R1013" i="10"/>
  <c r="N1013" i="10"/>
  <c r="R1134" i="10"/>
  <c r="N1134" i="10"/>
  <c r="N103" i="10"/>
  <c r="R103" i="10"/>
  <c r="N203" i="10"/>
  <c r="R203" i="10"/>
  <c r="N269" i="10"/>
  <c r="R269" i="10"/>
  <c r="N300" i="10"/>
  <c r="R300" i="10"/>
  <c r="R331" i="10"/>
  <c r="N331" i="10"/>
  <c r="R358" i="10"/>
  <c r="N358" i="10"/>
  <c r="R614" i="10"/>
  <c r="N614" i="10"/>
  <c r="R697" i="10"/>
  <c r="N697" i="10"/>
  <c r="N527" i="10"/>
  <c r="R527" i="10"/>
  <c r="N838" i="10"/>
  <c r="R838" i="10"/>
  <c r="N907" i="10"/>
  <c r="R907" i="10"/>
  <c r="R1103" i="10"/>
  <c r="N1103" i="10"/>
  <c r="N997" i="10"/>
  <c r="R997" i="10"/>
  <c r="R58" i="10"/>
  <c r="N58" i="10"/>
  <c r="N175" i="10"/>
  <c r="R175" i="10"/>
  <c r="R252" i="10"/>
  <c r="N252" i="10"/>
  <c r="R272" i="10"/>
  <c r="N272" i="10"/>
  <c r="R303" i="10"/>
  <c r="N303" i="10"/>
  <c r="N330" i="10"/>
  <c r="R330" i="10"/>
  <c r="R586" i="10"/>
  <c r="N586" i="10"/>
  <c r="R657" i="10"/>
  <c r="N657" i="10"/>
  <c r="R703" i="10"/>
  <c r="N703" i="10"/>
  <c r="N802" i="10"/>
  <c r="R802" i="10"/>
  <c r="N840" i="10"/>
  <c r="R840" i="10"/>
  <c r="N1002" i="10"/>
  <c r="R1002" i="10"/>
  <c r="N1107" i="10"/>
  <c r="R1107" i="10"/>
  <c r="N84" i="10"/>
  <c r="R84" i="10"/>
  <c r="N678" i="10"/>
  <c r="R678" i="10"/>
  <c r="N957" i="10"/>
  <c r="R957" i="10"/>
  <c r="N1105" i="10"/>
  <c r="R1105" i="10"/>
  <c r="R1003" i="10"/>
  <c r="N1003" i="10"/>
  <c r="R1160" i="10"/>
  <c r="N1160" i="10"/>
  <c r="R133" i="10"/>
  <c r="N133" i="10"/>
  <c r="N162" i="10"/>
  <c r="R162" i="10"/>
  <c r="R253" i="10"/>
  <c r="N253" i="10"/>
  <c r="N377" i="10"/>
  <c r="R377" i="10"/>
  <c r="N408" i="10"/>
  <c r="R408" i="10"/>
  <c r="R439" i="10"/>
  <c r="N439" i="10"/>
  <c r="R466" i="10"/>
  <c r="N466" i="10"/>
  <c r="N537" i="10"/>
  <c r="R537" i="10"/>
  <c r="N576" i="10"/>
  <c r="R576" i="10"/>
  <c r="R667" i="10"/>
  <c r="N667" i="10"/>
  <c r="R829" i="10"/>
  <c r="N829" i="10"/>
  <c r="N921" i="10"/>
  <c r="R921" i="10"/>
  <c r="N1077" i="10"/>
  <c r="R1077" i="10"/>
  <c r="R1120" i="10"/>
  <c r="N1120" i="10"/>
  <c r="R56" i="10"/>
  <c r="N56" i="10"/>
  <c r="R225" i="10"/>
  <c r="N225" i="10"/>
  <c r="N349" i="10"/>
  <c r="R349" i="10"/>
  <c r="N380" i="10"/>
  <c r="R380" i="10"/>
  <c r="R411" i="10"/>
  <c r="N411" i="10"/>
  <c r="R438" i="10"/>
  <c r="N438" i="10"/>
  <c r="N509" i="10"/>
  <c r="R509" i="10"/>
  <c r="N548" i="10"/>
  <c r="R548" i="10"/>
  <c r="R631" i="10"/>
  <c r="N631" i="10"/>
  <c r="N769" i="10"/>
  <c r="R769" i="10"/>
  <c r="R843" i="10"/>
  <c r="N843" i="10"/>
  <c r="N943" i="10"/>
  <c r="R943" i="10"/>
  <c r="R1060" i="10"/>
  <c r="N1060" i="10"/>
  <c r="N126" i="10"/>
  <c r="R126" i="10"/>
  <c r="R651" i="10"/>
  <c r="N651" i="10"/>
  <c r="R899" i="10"/>
  <c r="N899" i="10"/>
  <c r="N696" i="10"/>
  <c r="R696" i="10"/>
  <c r="R751" i="10"/>
  <c r="N751" i="10"/>
  <c r="N987" i="10"/>
  <c r="R987" i="10"/>
  <c r="R1043" i="10"/>
  <c r="N1043" i="10"/>
  <c r="R1193" i="10"/>
  <c r="N1193" i="10"/>
  <c r="N1166" i="10"/>
  <c r="R1166" i="10"/>
  <c r="R1187" i="10"/>
  <c r="N1187" i="10"/>
  <c r="N95" i="10"/>
  <c r="R95" i="10"/>
  <c r="N89" i="10"/>
  <c r="R89" i="10"/>
  <c r="N726" i="10"/>
  <c r="R726" i="10"/>
  <c r="N777" i="10"/>
  <c r="R777" i="10"/>
  <c r="R796" i="10"/>
  <c r="N796" i="10"/>
  <c r="N851" i="10"/>
  <c r="R851" i="10"/>
  <c r="R936" i="10"/>
  <c r="N936" i="10"/>
  <c r="R951" i="10"/>
  <c r="N951" i="10"/>
  <c r="N1001" i="10"/>
  <c r="R1001" i="10"/>
  <c r="R1068" i="10"/>
  <c r="N1068" i="10"/>
  <c r="R128" i="10"/>
  <c r="N128" i="10"/>
  <c r="R118" i="10"/>
  <c r="N118" i="10"/>
  <c r="R717" i="10"/>
  <c r="N717" i="10"/>
  <c r="R736" i="10"/>
  <c r="N736" i="10"/>
  <c r="N791" i="10"/>
  <c r="R791" i="10"/>
  <c r="N1186" i="10"/>
  <c r="R1186" i="10"/>
  <c r="N1130" i="10"/>
  <c r="R1130" i="10"/>
  <c r="N922" i="10"/>
  <c r="R922" i="10"/>
  <c r="R1008" i="10"/>
  <c r="N1008" i="10"/>
  <c r="R1175" i="10"/>
  <c r="N1175" i="10"/>
  <c r="R25" i="10"/>
  <c r="N25" i="10"/>
  <c r="R21" i="10"/>
  <c r="N21" i="10"/>
  <c r="N676" i="10"/>
  <c r="R676" i="10"/>
  <c r="R731" i="10"/>
  <c r="N731" i="10"/>
  <c r="R1177" i="10"/>
  <c r="N1177" i="10"/>
  <c r="R981" i="10"/>
  <c r="N981" i="10"/>
  <c r="N1067" i="10"/>
  <c r="R1067" i="10"/>
  <c r="R1110" i="10"/>
  <c r="N1110" i="10"/>
  <c r="N1148" i="10"/>
  <c r="R1148" i="10"/>
  <c r="N115" i="10"/>
  <c r="R115" i="10"/>
  <c r="N109" i="10"/>
  <c r="R109" i="10"/>
  <c r="N685" i="10"/>
  <c r="R685" i="10"/>
  <c r="N418" i="10"/>
  <c r="R418" i="10"/>
  <c r="R683" i="10"/>
  <c r="N683" i="10"/>
  <c r="R528" i="10"/>
  <c r="N528" i="10"/>
  <c r="R603" i="10"/>
  <c r="N603" i="10"/>
  <c r="R733" i="10"/>
  <c r="N733" i="10"/>
  <c r="N807" i="10"/>
  <c r="R807" i="10"/>
  <c r="N1201" i="10"/>
  <c r="R1201" i="10"/>
  <c r="N1024" i="10"/>
  <c r="R1024" i="10"/>
  <c r="R51" i="10"/>
  <c r="N51" i="10"/>
  <c r="N235" i="10"/>
  <c r="R235" i="10"/>
  <c r="N177" i="10"/>
  <c r="R177" i="10"/>
  <c r="R301" i="10"/>
  <c r="N301" i="10"/>
  <c r="R332" i="10"/>
  <c r="N332" i="10"/>
  <c r="N363" i="10"/>
  <c r="R363" i="10"/>
  <c r="N390" i="10"/>
  <c r="R390" i="10"/>
  <c r="N646" i="10"/>
  <c r="R646" i="10"/>
  <c r="R500" i="10"/>
  <c r="N500" i="10"/>
  <c r="R567" i="10"/>
  <c r="N567" i="10"/>
  <c r="N887" i="10"/>
  <c r="R887" i="10"/>
  <c r="R747" i="10"/>
  <c r="N747" i="10"/>
  <c r="R1030" i="10"/>
  <c r="N1030" i="10"/>
  <c r="R1142" i="10"/>
  <c r="N1142" i="10"/>
  <c r="N99" i="10"/>
  <c r="R99" i="10"/>
  <c r="N207" i="10"/>
  <c r="R207" i="10"/>
  <c r="N149" i="10"/>
  <c r="R149" i="10"/>
  <c r="R273" i="10"/>
  <c r="N273" i="10"/>
  <c r="R304" i="10"/>
  <c r="N304" i="10"/>
  <c r="N335" i="10"/>
  <c r="R335" i="10"/>
  <c r="N362" i="10"/>
  <c r="R362" i="10"/>
  <c r="N618" i="10"/>
  <c r="R618" i="10"/>
  <c r="R472" i="10"/>
  <c r="N472" i="10"/>
  <c r="R531" i="10"/>
  <c r="N531" i="10"/>
  <c r="R842" i="10"/>
  <c r="N842" i="10"/>
  <c r="R874" i="10"/>
  <c r="N874" i="10"/>
  <c r="N1143" i="10"/>
  <c r="R1143" i="10"/>
  <c r="N1059" i="10"/>
  <c r="R1059" i="10"/>
  <c r="N143" i="10"/>
  <c r="R143" i="10"/>
  <c r="R718" i="10"/>
  <c r="N718" i="10"/>
  <c r="N716" i="10"/>
  <c r="R716" i="10"/>
  <c r="N1038" i="10"/>
  <c r="R1038" i="10"/>
  <c r="R902" i="10"/>
  <c r="N902" i="10"/>
  <c r="R1198" i="10"/>
  <c r="N1198" i="10"/>
  <c r="N60" i="10"/>
  <c r="R60" i="10"/>
  <c r="N194" i="10"/>
  <c r="R194" i="10"/>
  <c r="N164" i="10"/>
  <c r="R164" i="10"/>
  <c r="R409" i="10"/>
  <c r="N409" i="10"/>
  <c r="R440" i="10"/>
  <c r="N440" i="10"/>
  <c r="N471" i="10"/>
  <c r="R471" i="10"/>
  <c r="N498" i="10"/>
  <c r="R498" i="10"/>
  <c r="R569" i="10"/>
  <c r="N569" i="10"/>
  <c r="R608" i="10"/>
  <c r="N608" i="10"/>
  <c r="N682" i="10"/>
  <c r="R682" i="10"/>
  <c r="N870" i="10"/>
  <c r="R870" i="10"/>
  <c r="R1113" i="10"/>
  <c r="N1113" i="10"/>
  <c r="R1005" i="10"/>
  <c r="N1005" i="10"/>
  <c r="N1167" i="10"/>
  <c r="R1167" i="10"/>
  <c r="N129" i="10"/>
  <c r="R129" i="10"/>
  <c r="N166" i="10"/>
  <c r="R166" i="10"/>
  <c r="N381" i="10"/>
  <c r="R381" i="10"/>
  <c r="N412" i="10"/>
  <c r="R412" i="10"/>
  <c r="R443" i="10"/>
  <c r="N443" i="10"/>
  <c r="R470" i="10"/>
  <c r="N470" i="10"/>
  <c r="N541" i="10"/>
  <c r="R541" i="10"/>
  <c r="N580" i="10"/>
  <c r="R580" i="10"/>
  <c r="R677" i="10"/>
  <c r="N677" i="10"/>
  <c r="R833" i="10"/>
  <c r="N833" i="10"/>
  <c r="N953" i="10"/>
  <c r="R953" i="10"/>
  <c r="N1085" i="10"/>
  <c r="R1085" i="10"/>
  <c r="R1124" i="10"/>
  <c r="N1124" i="10"/>
  <c r="R45" i="10"/>
  <c r="N45" i="10"/>
  <c r="N679" i="10"/>
  <c r="R679" i="10"/>
  <c r="N709" i="10"/>
  <c r="R709" i="10"/>
  <c r="R728" i="10"/>
  <c r="N728" i="10"/>
  <c r="N783" i="10"/>
  <c r="R783" i="10"/>
  <c r="R1156" i="10"/>
  <c r="N1156" i="10"/>
  <c r="N1114" i="10"/>
  <c r="R1114" i="10"/>
  <c r="N914" i="10"/>
  <c r="R914" i="10"/>
  <c r="R1000" i="10"/>
  <c r="N1000" i="10"/>
  <c r="R1159" i="10"/>
  <c r="N1159" i="10"/>
  <c r="R41" i="10"/>
  <c r="N41" i="10"/>
  <c r="R33" i="10"/>
  <c r="N33" i="10"/>
  <c r="N758" i="10"/>
  <c r="R758" i="10"/>
  <c r="R809" i="10"/>
  <c r="N809" i="10"/>
  <c r="N828" i="10"/>
  <c r="R828" i="10"/>
  <c r="R909" i="10"/>
  <c r="N909" i="10"/>
  <c r="R977" i="10"/>
  <c r="N977" i="10"/>
  <c r="R1026" i="10"/>
  <c r="N1026" i="10"/>
  <c r="N1083" i="10"/>
  <c r="R1083" i="10"/>
  <c r="N1100" i="10"/>
  <c r="R1100" i="10"/>
  <c r="N96" i="10"/>
  <c r="R96" i="10"/>
  <c r="N86" i="10"/>
  <c r="R86" i="10"/>
  <c r="N749" i="10"/>
  <c r="R749" i="10"/>
  <c r="N768" i="10"/>
  <c r="R768" i="10"/>
  <c r="R823" i="10"/>
  <c r="N823" i="10"/>
  <c r="N908" i="10"/>
  <c r="R908" i="10"/>
  <c r="N923" i="10"/>
  <c r="R923" i="10"/>
  <c r="R954" i="10"/>
  <c r="N954" i="10"/>
  <c r="N1040" i="10"/>
  <c r="R1040" i="10"/>
  <c r="N43" i="10"/>
  <c r="R43" i="10"/>
  <c r="N24" i="10"/>
  <c r="R24" i="10"/>
  <c r="R882" i="10"/>
  <c r="N882" i="10"/>
  <c r="R708" i="10"/>
  <c r="N708" i="10"/>
  <c r="N763" i="10"/>
  <c r="R763" i="10"/>
  <c r="R1019" i="10"/>
  <c r="N1019" i="10"/>
  <c r="N1074" i="10"/>
  <c r="R1074" i="10"/>
  <c r="N894" i="10"/>
  <c r="R894" i="10"/>
  <c r="N980" i="10"/>
  <c r="R980" i="10"/>
  <c r="N1182" i="10"/>
  <c r="R1182" i="10"/>
  <c r="R83" i="10"/>
  <c r="N83" i="10"/>
  <c r="R76" i="10"/>
  <c r="N76" i="10"/>
  <c r="N533" i="10"/>
  <c r="R533" i="10"/>
  <c r="N320" i="10"/>
  <c r="R320" i="10"/>
  <c r="R1079" i="10"/>
  <c r="N1079" i="10"/>
  <c r="N978" i="10"/>
  <c r="R978" i="10"/>
  <c r="N520" i="10"/>
  <c r="R520" i="10"/>
  <c r="R275" i="10"/>
  <c r="N275" i="10"/>
  <c r="R1185" i="10"/>
  <c r="N1185" i="10"/>
  <c r="N930" i="10"/>
  <c r="R930" i="10"/>
  <c r="R233" i="10"/>
  <c r="N233" i="10"/>
  <c r="R419" i="10"/>
  <c r="N419" i="10"/>
  <c r="N517" i="10"/>
  <c r="R517" i="10"/>
  <c r="N793" i="10"/>
  <c r="R793" i="10"/>
  <c r="R972" i="10"/>
  <c r="N972" i="10"/>
  <c r="N1084" i="10"/>
  <c r="R1084" i="10"/>
  <c r="N205" i="10"/>
  <c r="R205" i="10"/>
  <c r="R329" i="10"/>
  <c r="N329" i="10"/>
  <c r="N391" i="10"/>
  <c r="R391" i="10"/>
  <c r="R378" i="10"/>
  <c r="N378" i="10"/>
  <c r="N398" i="10"/>
  <c r="R398" i="10"/>
  <c r="N616" i="10"/>
  <c r="R616" i="10"/>
  <c r="N223" i="10"/>
  <c r="R223" i="10"/>
  <c r="N778" i="10"/>
  <c r="R778" i="10"/>
  <c r="R489" i="10"/>
  <c r="N489" i="10"/>
  <c r="N648" i="10"/>
  <c r="R648" i="10"/>
  <c r="R403" i="10"/>
  <c r="N403" i="10"/>
  <c r="R615" i="10"/>
  <c r="N615" i="10"/>
  <c r="N314" i="10"/>
  <c r="R314" i="10"/>
  <c r="N789" i="10"/>
  <c r="R789" i="10"/>
  <c r="R249" i="10"/>
  <c r="N249" i="10"/>
  <c r="R462" i="10"/>
  <c r="N462" i="10"/>
  <c r="R1023" i="10"/>
  <c r="N1023" i="10"/>
  <c r="R493" i="10"/>
  <c r="N493" i="10"/>
  <c r="R602" i="10"/>
  <c r="N602" i="10"/>
  <c r="N1147" i="10"/>
  <c r="R1147" i="10"/>
  <c r="R405" i="10"/>
  <c r="N405" i="10"/>
  <c r="R565" i="10"/>
  <c r="N565" i="10"/>
  <c r="N1191" i="10"/>
  <c r="R1191" i="10"/>
  <c r="N174" i="10"/>
  <c r="R174" i="10"/>
  <c r="N389" i="10"/>
  <c r="R389" i="10"/>
  <c r="N420" i="10"/>
  <c r="R420" i="10"/>
  <c r="R451" i="10"/>
  <c r="N451" i="10"/>
  <c r="R478" i="10"/>
  <c r="N478" i="10"/>
  <c r="N549" i="10"/>
  <c r="R549" i="10"/>
  <c r="N588" i="10"/>
  <c r="R588" i="10"/>
  <c r="N707" i="10"/>
  <c r="R707" i="10"/>
  <c r="N857" i="10"/>
  <c r="R857" i="10"/>
  <c r="R1025" i="10"/>
  <c r="N1025" i="10"/>
  <c r="R1133" i="10"/>
  <c r="N1133" i="10"/>
  <c r="N1149" i="10"/>
  <c r="R1149" i="10"/>
  <c r="N55" i="10"/>
  <c r="R55" i="10"/>
  <c r="R146" i="10"/>
  <c r="N146" i="10"/>
  <c r="R237" i="10"/>
  <c r="N237" i="10"/>
  <c r="N361" i="10"/>
  <c r="R361" i="10"/>
  <c r="N392" i="10"/>
  <c r="R392" i="10"/>
  <c r="R423" i="10"/>
  <c r="N423" i="10"/>
  <c r="R450" i="10"/>
  <c r="N450" i="10"/>
  <c r="N521" i="10"/>
  <c r="R521" i="10"/>
  <c r="N560" i="10"/>
  <c r="R560" i="10"/>
  <c r="R643" i="10"/>
  <c r="N643" i="10"/>
  <c r="N797" i="10"/>
  <c r="R797" i="10"/>
  <c r="R876" i="10"/>
  <c r="N876" i="10"/>
  <c r="R994" i="10"/>
  <c r="N994" i="10"/>
  <c r="N1088" i="10"/>
  <c r="R1088" i="10"/>
  <c r="N98" i="10"/>
  <c r="R98" i="10"/>
  <c r="R209" i="10"/>
  <c r="N209" i="10"/>
  <c r="N333" i="10"/>
  <c r="R333" i="10"/>
  <c r="N364" i="10"/>
  <c r="R364" i="10"/>
  <c r="R395" i="10"/>
  <c r="N395" i="10"/>
  <c r="R422" i="10"/>
  <c r="N422" i="10"/>
  <c r="N699" i="10"/>
  <c r="R699" i="10"/>
  <c r="N532" i="10"/>
  <c r="R532" i="10"/>
  <c r="N607" i="10"/>
  <c r="R607" i="10"/>
  <c r="N737" i="10"/>
  <c r="R737" i="10"/>
  <c r="R811" i="10"/>
  <c r="N811" i="10"/>
  <c r="N911" i="10"/>
  <c r="R911" i="10"/>
  <c r="R1028" i="10"/>
  <c r="N1028" i="10"/>
  <c r="N46" i="10"/>
  <c r="R46" i="10"/>
  <c r="R239" i="10"/>
  <c r="N239" i="10"/>
  <c r="R181" i="10"/>
  <c r="N181" i="10"/>
  <c r="N305" i="10"/>
  <c r="R305" i="10"/>
  <c r="N336" i="10"/>
  <c r="R336" i="10"/>
  <c r="R367" i="10"/>
  <c r="N367" i="10"/>
  <c r="R394" i="10"/>
  <c r="N394" i="10"/>
  <c r="R650" i="10"/>
  <c r="N650" i="10"/>
  <c r="N504" i="10"/>
  <c r="R504" i="10"/>
  <c r="N571" i="10"/>
  <c r="R571" i="10"/>
  <c r="R905" i="10"/>
  <c r="N905" i="10"/>
  <c r="R767" i="10"/>
  <c r="N767" i="10"/>
  <c r="R1082" i="10"/>
  <c r="N1082" i="10"/>
  <c r="R984" i="10"/>
  <c r="N984" i="10"/>
  <c r="N73" i="10"/>
  <c r="R73" i="10"/>
  <c r="N766" i="10"/>
  <c r="R766" i="10"/>
  <c r="R780" i="10"/>
  <c r="N780" i="10"/>
  <c r="R920" i="10"/>
  <c r="N920" i="10"/>
  <c r="N969" i="10"/>
  <c r="R969" i="10"/>
  <c r="R144" i="10"/>
  <c r="N144" i="10"/>
  <c r="N226" i="10"/>
  <c r="R226" i="10"/>
  <c r="R196" i="10"/>
  <c r="N196" i="10"/>
  <c r="N441" i="10"/>
  <c r="R441" i="10"/>
  <c r="R473" i="10"/>
  <c r="N473" i="10"/>
  <c r="R274" i="10"/>
  <c r="N274" i="10"/>
  <c r="R530" i="10"/>
  <c r="N530" i="10"/>
  <c r="N601" i="10"/>
  <c r="R601" i="10"/>
  <c r="N640" i="10"/>
  <c r="R640" i="10"/>
  <c r="R730" i="10"/>
  <c r="N730" i="10"/>
  <c r="R720" i="10"/>
  <c r="N720" i="10"/>
  <c r="R1051" i="10"/>
  <c r="N1051" i="10"/>
  <c r="N906" i="10"/>
  <c r="R906" i="10"/>
  <c r="R1145" i="10"/>
  <c r="N1145" i="10"/>
  <c r="R49" i="10"/>
  <c r="N49" i="10"/>
  <c r="N198" i="10"/>
  <c r="R198" i="10"/>
  <c r="R168" i="10"/>
  <c r="N168" i="10"/>
  <c r="N413" i="10"/>
  <c r="R413" i="10"/>
  <c r="N444" i="10"/>
  <c r="R444" i="10"/>
  <c r="R479" i="10"/>
  <c r="N479" i="10"/>
  <c r="R502" i="10"/>
  <c r="N502" i="10"/>
  <c r="N573" i="10"/>
  <c r="R573" i="10"/>
  <c r="N612" i="10"/>
  <c r="R612" i="10"/>
  <c r="R686" i="10"/>
  <c r="N686" i="10"/>
  <c r="N879" i="10"/>
  <c r="R879" i="10"/>
  <c r="R1121" i="10"/>
  <c r="N1121" i="10"/>
  <c r="R1022" i="10"/>
  <c r="N1022" i="10"/>
  <c r="N1176" i="10"/>
  <c r="R1176" i="10"/>
  <c r="N125" i="10"/>
  <c r="R125" i="10"/>
  <c r="N690" i="10"/>
  <c r="R690" i="10"/>
  <c r="N741" i="10"/>
  <c r="R741" i="10"/>
  <c r="N760" i="10"/>
  <c r="R760" i="10"/>
  <c r="R815" i="10"/>
  <c r="N815" i="10"/>
  <c r="N900" i="10"/>
  <c r="R900" i="10"/>
  <c r="N915" i="10"/>
  <c r="R915" i="10"/>
  <c r="R946" i="10"/>
  <c r="N946" i="10"/>
  <c r="N1032" i="10"/>
  <c r="R1032" i="10"/>
  <c r="N59" i="10"/>
  <c r="R59" i="10"/>
  <c r="N35" i="10"/>
  <c r="R35" i="10"/>
  <c r="R559" i="10"/>
  <c r="N559" i="10"/>
  <c r="R790" i="10"/>
  <c r="N790" i="10"/>
  <c r="N841" i="10"/>
  <c r="R841" i="10"/>
  <c r="N860" i="10"/>
  <c r="R860" i="10"/>
  <c r="N991" i="10"/>
  <c r="R991" i="10"/>
  <c r="R1049" i="10"/>
  <c r="N1049" i="10"/>
  <c r="R1101" i="10"/>
  <c r="N1101" i="10"/>
  <c r="R1162" i="10"/>
  <c r="N1162" i="10"/>
  <c r="N1132" i="10"/>
  <c r="R1132" i="10"/>
  <c r="N48" i="10"/>
  <c r="R48" i="10"/>
  <c r="N29" i="10"/>
  <c r="R29" i="10"/>
  <c r="N781" i="10"/>
  <c r="R781" i="10"/>
  <c r="N800" i="10"/>
  <c r="R800" i="10"/>
  <c r="R855" i="10"/>
  <c r="N855" i="10"/>
  <c r="N940" i="10"/>
  <c r="R940" i="10"/>
  <c r="N955" i="10"/>
  <c r="R955" i="10"/>
  <c r="R1018" i="10"/>
  <c r="N1018" i="10"/>
  <c r="N1072" i="10"/>
  <c r="R1072" i="10"/>
  <c r="N124" i="10"/>
  <c r="R124" i="10"/>
  <c r="N114" i="10"/>
  <c r="R114" i="10"/>
  <c r="N721" i="10"/>
  <c r="R721" i="10"/>
  <c r="N740" i="10"/>
  <c r="R740" i="10"/>
  <c r="R795" i="10"/>
  <c r="N795" i="10"/>
  <c r="N1195" i="10"/>
  <c r="R1195" i="10"/>
  <c r="R1138" i="10"/>
  <c r="N1138" i="10"/>
  <c r="R926" i="10"/>
  <c r="N926" i="10"/>
  <c r="R1012" i="10"/>
  <c r="N1012" i="10"/>
  <c r="N1184" i="10"/>
  <c r="R1184" i="10"/>
  <c r="N78" i="10"/>
  <c r="R78" i="10"/>
  <c r="N373" i="10"/>
  <c r="R373" i="10"/>
  <c r="R340" i="10"/>
  <c r="N340" i="10"/>
  <c r="R506" i="10"/>
  <c r="N506" i="10"/>
  <c r="R487" i="10"/>
  <c r="N487" i="10"/>
  <c r="N352" i="10"/>
  <c r="R352" i="10"/>
  <c r="N147" i="10"/>
  <c r="R147" i="10"/>
  <c r="N668" i="10"/>
  <c r="R668" i="10"/>
  <c r="N415" i="10"/>
  <c r="R415" i="10"/>
  <c r="R635" i="10"/>
  <c r="N635" i="10"/>
  <c r="R334" i="10"/>
  <c r="N334" i="10"/>
  <c r="R853" i="10"/>
  <c r="N853" i="10"/>
  <c r="R474" i="10"/>
  <c r="N474" i="10"/>
  <c r="N277" i="10"/>
  <c r="R277" i="10"/>
  <c r="R622" i="10"/>
  <c r="N622" i="10"/>
  <c r="N357" i="10"/>
  <c r="R357" i="10"/>
  <c r="N388" i="10"/>
  <c r="R388" i="10"/>
  <c r="R446" i="10"/>
  <c r="N446" i="10"/>
  <c r="N556" i="10"/>
  <c r="R556" i="10"/>
  <c r="R639" i="10"/>
  <c r="N639" i="10"/>
  <c r="R869" i="10"/>
  <c r="N869" i="10"/>
  <c r="N102" i="10"/>
  <c r="R102" i="10"/>
  <c r="R360" i="10"/>
  <c r="N360" i="10"/>
  <c r="N488" i="10"/>
  <c r="R488" i="10"/>
  <c r="R508" i="10"/>
  <c r="N508" i="10"/>
  <c r="N948" i="10"/>
  <c r="R948" i="10"/>
  <c r="N289" i="10"/>
  <c r="R289" i="10"/>
  <c r="N116" i="10"/>
  <c r="R116" i="10"/>
  <c r="N255" i="10"/>
  <c r="R255" i="10"/>
  <c r="R383" i="10"/>
  <c r="N383" i="10"/>
  <c r="R595" i="10"/>
  <c r="N595" i="10"/>
  <c r="N254" i="10"/>
  <c r="R254" i="10"/>
  <c r="R302" i="10"/>
  <c r="N302" i="10"/>
  <c r="R725" i="10"/>
  <c r="N725" i="10"/>
  <c r="R229" i="10"/>
  <c r="N229" i="10"/>
  <c r="N442" i="10"/>
  <c r="R442" i="10"/>
  <c r="R863" i="10"/>
  <c r="N863" i="10"/>
  <c r="R469" i="10"/>
  <c r="N469" i="10"/>
  <c r="R590" i="10"/>
  <c r="N590" i="10"/>
  <c r="N1125" i="10"/>
  <c r="R1125" i="10"/>
  <c r="N385" i="10"/>
  <c r="R385" i="10"/>
  <c r="N545" i="10"/>
  <c r="R545" i="10"/>
  <c r="R1155" i="10"/>
  <c r="N1155" i="10"/>
  <c r="R308" i="10"/>
  <c r="N308" i="10"/>
  <c r="N476" i="10"/>
  <c r="R476" i="10"/>
  <c r="N206" i="10"/>
  <c r="R206" i="10"/>
  <c r="N176" i="10"/>
  <c r="R176" i="10"/>
  <c r="R421" i="10"/>
  <c r="N421" i="10"/>
  <c r="R452" i="10"/>
  <c r="N452" i="10"/>
  <c r="N495" i="10"/>
  <c r="R495" i="10"/>
  <c r="N510" i="10"/>
  <c r="R510" i="10"/>
  <c r="R581" i="10"/>
  <c r="N581" i="10"/>
  <c r="R620" i="10"/>
  <c r="N620" i="10"/>
  <c r="R702" i="10"/>
  <c r="N702" i="10"/>
  <c r="R684" i="10"/>
  <c r="N684" i="10"/>
  <c r="N1204" i="10"/>
  <c r="R1204" i="10"/>
  <c r="N1172" i="10"/>
  <c r="R1172" i="10"/>
  <c r="N1164" i="10"/>
  <c r="R1164" i="10"/>
  <c r="N101" i="10"/>
  <c r="R101" i="10"/>
  <c r="N178" i="10"/>
  <c r="R178" i="10"/>
  <c r="R148" i="10"/>
  <c r="N148" i="10"/>
  <c r="N393" i="10"/>
  <c r="R393" i="10"/>
  <c r="N424" i="10"/>
  <c r="R424" i="10"/>
  <c r="R455" i="10"/>
  <c r="N455" i="10"/>
  <c r="R482" i="10"/>
  <c r="N482" i="10"/>
  <c r="N553" i="10"/>
  <c r="R553" i="10"/>
  <c r="N592" i="10"/>
  <c r="R592" i="10"/>
  <c r="N715" i="10"/>
  <c r="R715" i="10"/>
  <c r="N861" i="10"/>
  <c r="R861" i="10"/>
  <c r="R1042" i="10"/>
  <c r="N1042" i="10"/>
  <c r="R1141" i="10"/>
  <c r="N1141" i="10"/>
  <c r="R1158" i="10"/>
  <c r="N1158" i="10"/>
  <c r="N50" i="10"/>
  <c r="R50" i="10"/>
  <c r="R150" i="10"/>
  <c r="N150" i="10"/>
  <c r="R241" i="10"/>
  <c r="N241" i="10"/>
  <c r="N365" i="10"/>
  <c r="R365" i="10"/>
  <c r="N396" i="10"/>
  <c r="R396" i="10"/>
  <c r="R427" i="10"/>
  <c r="N427" i="10"/>
  <c r="R454" i="10"/>
  <c r="N454" i="10"/>
  <c r="N525" i="10"/>
  <c r="R525" i="10"/>
  <c r="N564" i="10"/>
  <c r="R564" i="10"/>
  <c r="R647" i="10"/>
  <c r="N647" i="10"/>
  <c r="N801" i="10"/>
  <c r="R801" i="10"/>
  <c r="R889" i="10"/>
  <c r="N889" i="10"/>
  <c r="N1007" i="10"/>
  <c r="R1007" i="10"/>
  <c r="N1092" i="10"/>
  <c r="R1092" i="10"/>
  <c r="N94" i="10"/>
  <c r="R94" i="10"/>
  <c r="R213" i="10"/>
  <c r="N213" i="10"/>
  <c r="N337" i="10"/>
  <c r="R337" i="10"/>
  <c r="N368" i="10"/>
  <c r="R368" i="10"/>
  <c r="R399" i="10"/>
  <c r="N399" i="10"/>
  <c r="R426" i="10"/>
  <c r="N426" i="10"/>
  <c r="N497" i="10"/>
  <c r="R497" i="10"/>
  <c r="N536" i="10"/>
  <c r="R536" i="10"/>
  <c r="R611" i="10"/>
  <c r="N611" i="10"/>
  <c r="N757" i="10"/>
  <c r="R757" i="10"/>
  <c r="R831" i="10"/>
  <c r="N831" i="10"/>
  <c r="N931" i="10"/>
  <c r="R931" i="10"/>
  <c r="R1048" i="10"/>
  <c r="N1048" i="10"/>
  <c r="N138" i="10"/>
  <c r="R138" i="10"/>
  <c r="R806" i="10"/>
  <c r="N806" i="10"/>
  <c r="N844" i="10"/>
  <c r="R844" i="10"/>
  <c r="N1015" i="10"/>
  <c r="R1015" i="10"/>
  <c r="N1115" i="10"/>
  <c r="R1115" i="10"/>
  <c r="N80" i="10"/>
  <c r="R80" i="10"/>
  <c r="R151" i="10"/>
  <c r="N151" i="10"/>
  <c r="R228" i="10"/>
  <c r="N228" i="10"/>
  <c r="N483" i="10"/>
  <c r="R483" i="10"/>
  <c r="R279" i="10"/>
  <c r="N279" i="10"/>
  <c r="R306" i="10"/>
  <c r="N306" i="10"/>
  <c r="R562" i="10"/>
  <c r="N562" i="10"/>
  <c r="N633" i="10"/>
  <c r="R633" i="10"/>
  <c r="R673" i="10"/>
  <c r="N673" i="10"/>
  <c r="R770" i="10"/>
  <c r="N770" i="10"/>
  <c r="N784" i="10"/>
  <c r="R784" i="10"/>
  <c r="N924" i="10"/>
  <c r="R924" i="10"/>
  <c r="R976" i="10"/>
  <c r="N976" i="10"/>
  <c r="N140" i="10"/>
  <c r="R140" i="10"/>
  <c r="N230" i="10"/>
  <c r="R230" i="10"/>
  <c r="N200" i="10"/>
  <c r="R200" i="10"/>
  <c r="R445" i="10"/>
  <c r="N445" i="10"/>
  <c r="N481" i="10"/>
  <c r="R481" i="10"/>
  <c r="R278" i="10"/>
  <c r="N278" i="10"/>
  <c r="N534" i="10"/>
  <c r="R534" i="10"/>
  <c r="R605" i="10"/>
  <c r="N605" i="10"/>
  <c r="R644" i="10"/>
  <c r="N644" i="10"/>
  <c r="R734" i="10"/>
  <c r="N734" i="10"/>
  <c r="R724" i="10"/>
  <c r="N724" i="10"/>
  <c r="N1053" i="10"/>
  <c r="R1053" i="10"/>
  <c r="N910" i="10"/>
  <c r="R910" i="10"/>
  <c r="R1152" i="10"/>
  <c r="N1152" i="10"/>
  <c r="R44" i="10"/>
  <c r="N44" i="10"/>
  <c r="R722" i="10"/>
  <c r="N722" i="10"/>
  <c r="N773" i="10"/>
  <c r="R773" i="10"/>
  <c r="N792" i="10"/>
  <c r="R792" i="10"/>
  <c r="R847" i="10"/>
  <c r="N847" i="10"/>
  <c r="N932" i="10"/>
  <c r="R932" i="10"/>
  <c r="N947" i="10"/>
  <c r="R947" i="10"/>
  <c r="N999" i="10"/>
  <c r="R999" i="10"/>
  <c r="N1064" i="10"/>
  <c r="R1064" i="10"/>
  <c r="N132" i="10"/>
  <c r="R132" i="10"/>
  <c r="N122" i="10"/>
  <c r="R122" i="10"/>
  <c r="R591" i="10"/>
  <c r="N591" i="10"/>
  <c r="R822" i="10"/>
  <c r="N822" i="10"/>
  <c r="R877" i="10"/>
  <c r="N877" i="10"/>
  <c r="N949" i="10"/>
  <c r="R949" i="10"/>
  <c r="N1073" i="10"/>
  <c r="R1073" i="10"/>
  <c r="N1119" i="10"/>
  <c r="R1119" i="10"/>
  <c r="R1202" i="10"/>
  <c r="N1202" i="10"/>
  <c r="R1027" i="10"/>
  <c r="N1027" i="10"/>
  <c r="N1181" i="10"/>
  <c r="R1181" i="10"/>
  <c r="N42" i="10"/>
  <c r="R42" i="10"/>
  <c r="R22" i="10"/>
  <c r="N22" i="10"/>
  <c r="R813" i="10"/>
  <c r="N813" i="10"/>
  <c r="R832" i="10"/>
  <c r="N832" i="10"/>
  <c r="R941" i="10"/>
  <c r="N941" i="10"/>
  <c r="N983" i="10"/>
  <c r="R983" i="10"/>
  <c r="R1039" i="10"/>
  <c r="N1039" i="10"/>
  <c r="R1091" i="10"/>
  <c r="N1091" i="10"/>
  <c r="R1104" i="10"/>
  <c r="N1104" i="10"/>
  <c r="N92" i="10"/>
  <c r="R92" i="10"/>
  <c r="N82" i="10"/>
  <c r="R82" i="10"/>
  <c r="N753" i="10"/>
  <c r="R753" i="10"/>
  <c r="N772" i="10"/>
  <c r="R772" i="10"/>
  <c r="R827" i="10"/>
  <c r="N827" i="10"/>
  <c r="N912" i="10"/>
  <c r="R912" i="10"/>
  <c r="N927" i="10"/>
  <c r="R927" i="10"/>
  <c r="R958" i="10"/>
  <c r="N958" i="10"/>
  <c r="R1044" i="10"/>
  <c r="N1044" i="10"/>
  <c r="N38" i="10"/>
  <c r="R38" i="10"/>
  <c r="N142" i="10"/>
  <c r="R142" i="10"/>
  <c r="N18" i="10"/>
  <c r="E7" i="10" l="1"/>
  <c r="L340" i="11"/>
  <c r="P340" i="11"/>
  <c r="L145" i="11"/>
  <c r="P145" i="11"/>
  <c r="L313" i="11"/>
  <c r="P313" i="11"/>
  <c r="L195" i="11"/>
  <c r="P195" i="11"/>
  <c r="P315" i="11"/>
  <c r="L315" i="11"/>
  <c r="L27" i="11"/>
  <c r="P27" i="11"/>
  <c r="P233" i="11"/>
  <c r="L233" i="11"/>
  <c r="L98" i="11"/>
  <c r="P98" i="11"/>
  <c r="L85" i="11"/>
  <c r="P85" i="11"/>
  <c r="L246" i="11"/>
  <c r="P246" i="11"/>
  <c r="L43" i="11"/>
  <c r="P43" i="11"/>
  <c r="L259" i="11"/>
  <c r="P259" i="11"/>
  <c r="L188" i="11"/>
  <c r="P188" i="11"/>
  <c r="P338" i="11"/>
  <c r="L338" i="11"/>
  <c r="L208" i="11"/>
  <c r="P208" i="11"/>
  <c r="P110" i="11"/>
  <c r="L110" i="11"/>
  <c r="L204" i="11"/>
  <c r="P204" i="11"/>
  <c r="P328" i="11"/>
  <c r="L328" i="11"/>
  <c r="P202" i="11"/>
  <c r="L202" i="11"/>
  <c r="L73" i="11"/>
  <c r="P73" i="11"/>
  <c r="P226" i="11"/>
  <c r="L226" i="11"/>
  <c r="L317" i="11"/>
  <c r="P317" i="11"/>
  <c r="L297" i="11"/>
  <c r="P297" i="11"/>
  <c r="L292" i="11"/>
  <c r="P292" i="11"/>
  <c r="L197" i="11"/>
  <c r="P197" i="11"/>
  <c r="L291" i="11"/>
  <c r="P291" i="11"/>
  <c r="L35" i="11"/>
  <c r="P35" i="11"/>
  <c r="P106" i="11"/>
  <c r="L106" i="11"/>
  <c r="P92" i="11"/>
  <c r="L92" i="11"/>
  <c r="P190" i="11"/>
  <c r="L190" i="11"/>
  <c r="L138" i="11"/>
  <c r="P138" i="11"/>
  <c r="L281" i="11"/>
  <c r="P281" i="11"/>
  <c r="L94" i="11"/>
  <c r="P94" i="11"/>
  <c r="P219" i="11"/>
  <c r="L219" i="11"/>
  <c r="P37" i="11"/>
  <c r="L37" i="11"/>
  <c r="P212" i="11"/>
  <c r="L212" i="11"/>
  <c r="L206" i="11"/>
  <c r="P206" i="11"/>
  <c r="L213" i="11"/>
  <c r="P213" i="11"/>
  <c r="L239" i="11"/>
  <c r="P239" i="11"/>
  <c r="L310" i="11"/>
  <c r="P310" i="11"/>
  <c r="P223" i="11"/>
  <c r="L223" i="11"/>
  <c r="L215" i="11"/>
  <c r="P215" i="11"/>
  <c r="L250" i="11"/>
  <c r="P250" i="11"/>
  <c r="P38" i="11"/>
  <c r="L38" i="11"/>
  <c r="P177" i="11"/>
  <c r="L177" i="11"/>
  <c r="L236" i="11"/>
  <c r="P236" i="11"/>
  <c r="L287" i="11"/>
  <c r="P287" i="11"/>
  <c r="L39" i="11"/>
  <c r="P39" i="11"/>
  <c r="L59" i="11"/>
  <c r="P59" i="11"/>
  <c r="L169" i="11"/>
  <c r="P169" i="11"/>
  <c r="L99" i="11"/>
  <c r="P99" i="11"/>
  <c r="L132" i="11"/>
  <c r="P132" i="11"/>
  <c r="L55" i="11"/>
  <c r="P55" i="11"/>
  <c r="P176" i="11"/>
  <c r="L176" i="11"/>
  <c r="L78" i="11"/>
  <c r="P78" i="11"/>
  <c r="P64" i="11"/>
  <c r="L64" i="11"/>
  <c r="L217" i="11"/>
  <c r="P217" i="11"/>
  <c r="P316" i="11"/>
  <c r="L316" i="11"/>
  <c r="L298" i="11"/>
  <c r="P298" i="11"/>
  <c r="L323" i="11"/>
  <c r="P323" i="11"/>
  <c r="L129" i="11"/>
  <c r="P129" i="11"/>
  <c r="L124" i="11"/>
  <c r="P124" i="11"/>
  <c r="L28" i="11"/>
  <c r="P28" i="11"/>
  <c r="L182" i="11"/>
  <c r="P182" i="11"/>
  <c r="P107" i="11"/>
  <c r="L107" i="11"/>
  <c r="P91" i="11"/>
  <c r="L91" i="11"/>
  <c r="L201" i="11"/>
  <c r="P201" i="11"/>
  <c r="L97" i="11"/>
  <c r="P97" i="11"/>
  <c r="L88" i="11"/>
  <c r="P88" i="11"/>
  <c r="L152" i="11"/>
  <c r="P152" i="11"/>
  <c r="L220" i="11"/>
  <c r="P220" i="11"/>
  <c r="L301" i="11"/>
  <c r="P301" i="11"/>
  <c r="L46" i="11"/>
  <c r="P46" i="11"/>
  <c r="P261" i="11"/>
  <c r="L261" i="11"/>
  <c r="L164" i="11"/>
  <c r="P164" i="11"/>
  <c r="L283" i="11"/>
  <c r="P283" i="11"/>
  <c r="L111" i="11"/>
  <c r="P111" i="11"/>
  <c r="L235" i="11"/>
  <c r="P235" i="11"/>
  <c r="L178" i="11"/>
  <c r="P178" i="11"/>
  <c r="L265" i="11"/>
  <c r="P265" i="11"/>
  <c r="P196" i="11"/>
  <c r="L196" i="11"/>
  <c r="L117" i="11"/>
  <c r="P117" i="11"/>
  <c r="P237" i="11"/>
  <c r="L237" i="11"/>
  <c r="L260" i="11"/>
  <c r="P260" i="11"/>
  <c r="L173" i="11"/>
  <c r="P173" i="11"/>
  <c r="P321" i="11"/>
  <c r="L321" i="11"/>
  <c r="L318" i="11"/>
  <c r="P318" i="11"/>
  <c r="L277" i="11"/>
  <c r="P277" i="11"/>
  <c r="P89" i="11"/>
  <c r="L89" i="11"/>
  <c r="L303" i="11"/>
  <c r="P303" i="11"/>
  <c r="L296" i="11"/>
  <c r="P296" i="11"/>
  <c r="L231" i="11"/>
  <c r="P231" i="11"/>
  <c r="L23" i="11"/>
  <c r="P23" i="11"/>
  <c r="L300" i="11"/>
  <c r="P300" i="11"/>
  <c r="L108" i="11"/>
  <c r="P108" i="11"/>
  <c r="L24" i="11"/>
  <c r="P24" i="11"/>
  <c r="L45" i="11"/>
  <c r="P45" i="11"/>
  <c r="L80" i="11"/>
  <c r="P80" i="11"/>
  <c r="L175" i="11"/>
  <c r="P175" i="11"/>
  <c r="L251" i="11"/>
  <c r="P251" i="11"/>
  <c r="L90" i="11"/>
  <c r="P90" i="11"/>
  <c r="L200" i="11"/>
  <c r="P200" i="11"/>
  <c r="L93" i="11"/>
  <c r="P93" i="11"/>
  <c r="L273" i="11"/>
  <c r="P273" i="11"/>
  <c r="P148" i="11"/>
  <c r="L148" i="11"/>
  <c r="L288" i="11"/>
  <c r="P288" i="11"/>
  <c r="L254" i="11"/>
  <c r="P254" i="11"/>
  <c r="L66" i="11"/>
  <c r="P66" i="11"/>
  <c r="L75" i="11"/>
  <c r="P75" i="11"/>
  <c r="P49" i="11"/>
  <c r="L49" i="11"/>
  <c r="P284" i="11"/>
  <c r="L284" i="11"/>
  <c r="L184" i="11"/>
  <c r="P184" i="11"/>
  <c r="L309" i="11"/>
  <c r="P309" i="11"/>
  <c r="L272" i="11"/>
  <c r="P272" i="11"/>
  <c r="L60" i="11"/>
  <c r="P60" i="11"/>
  <c r="L81" i="11"/>
  <c r="P81" i="11"/>
  <c r="P22" i="11"/>
  <c r="L22" i="11"/>
  <c r="L86" i="11"/>
  <c r="P86" i="11"/>
  <c r="L232" i="11"/>
  <c r="P232" i="11"/>
  <c r="P21" i="11"/>
  <c r="L21" i="11"/>
  <c r="P210" i="11"/>
  <c r="L210" i="11"/>
  <c r="P322" i="11"/>
  <c r="L322" i="11"/>
  <c r="P154" i="11"/>
  <c r="L154" i="11"/>
  <c r="P319" i="11"/>
  <c r="L319" i="11"/>
  <c r="L101" i="11"/>
  <c r="P101" i="11"/>
  <c r="L167" i="11"/>
  <c r="P167" i="11"/>
  <c r="P326" i="11"/>
  <c r="L326" i="11"/>
  <c r="P275" i="11"/>
  <c r="L275" i="11"/>
  <c r="L289" i="11"/>
  <c r="P289" i="11"/>
  <c r="L276" i="11"/>
  <c r="P276" i="11"/>
  <c r="L26" i="11"/>
  <c r="P26" i="11"/>
  <c r="L25" i="11"/>
  <c r="P25" i="11"/>
  <c r="L51" i="11"/>
  <c r="P51" i="11"/>
  <c r="P225" i="11"/>
  <c r="L225" i="11"/>
  <c r="L230" i="11"/>
  <c r="P230" i="11"/>
  <c r="L198" i="11"/>
  <c r="P198" i="11"/>
  <c r="L161" i="11"/>
  <c r="P161" i="11"/>
  <c r="L216" i="11"/>
  <c r="P216" i="11"/>
  <c r="L279" i="11"/>
  <c r="P279" i="11"/>
  <c r="L330" i="11"/>
  <c r="P330" i="11"/>
  <c r="L139" i="11"/>
  <c r="P139" i="11"/>
  <c r="L170" i="11"/>
  <c r="P170" i="11"/>
  <c r="L270" i="11"/>
  <c r="P270" i="11"/>
  <c r="L116" i="11"/>
  <c r="P116" i="11"/>
  <c r="L130" i="11"/>
  <c r="P130" i="11"/>
  <c r="L131" i="11"/>
  <c r="P131" i="11"/>
  <c r="L325" i="11"/>
  <c r="P325" i="11"/>
  <c r="L271" i="11"/>
  <c r="P271" i="11"/>
  <c r="L72" i="11"/>
  <c r="P72" i="11"/>
  <c r="P306" i="11"/>
  <c r="L306" i="11"/>
  <c r="L243" i="11"/>
  <c r="P243" i="11"/>
  <c r="L209" i="11"/>
  <c r="P209" i="11"/>
  <c r="L74" i="11"/>
  <c r="P74" i="11"/>
  <c r="L221" i="11"/>
  <c r="P221" i="11"/>
  <c r="P128" i="11"/>
  <c r="L128" i="11"/>
  <c r="L123" i="11"/>
  <c r="P123" i="11"/>
  <c r="P158" i="11"/>
  <c r="L158" i="11"/>
  <c r="L103" i="11"/>
  <c r="P103" i="11"/>
  <c r="L137" i="11"/>
  <c r="P137" i="11"/>
  <c r="P314" i="11"/>
  <c r="L314" i="11"/>
  <c r="L105" i="11"/>
  <c r="P105" i="11"/>
  <c r="L324" i="11"/>
  <c r="P324" i="11"/>
  <c r="L30" i="11"/>
  <c r="P30" i="11"/>
  <c r="P141" i="11"/>
  <c r="L141" i="11"/>
  <c r="L47" i="11"/>
  <c r="P47" i="11"/>
  <c r="P228" i="11"/>
  <c r="L228" i="11"/>
  <c r="L134" i="11"/>
  <c r="P134" i="11"/>
  <c r="P185" i="11"/>
  <c r="L185" i="11"/>
  <c r="P307" i="11"/>
  <c r="L307" i="11"/>
  <c r="L249" i="11"/>
  <c r="P249" i="11"/>
  <c r="L143" i="11"/>
  <c r="P143" i="11"/>
  <c r="L252" i="11"/>
  <c r="P252" i="11"/>
  <c r="P312" i="11"/>
  <c r="L312" i="11"/>
  <c r="L160" i="11"/>
  <c r="P160" i="11"/>
  <c r="P247" i="11"/>
  <c r="L247" i="11"/>
  <c r="L274" i="11"/>
  <c r="P274" i="11"/>
  <c r="L135" i="11"/>
  <c r="P135" i="11"/>
  <c r="P242" i="11"/>
  <c r="L242" i="11"/>
  <c r="L63" i="11"/>
  <c r="P63" i="11"/>
  <c r="L104" i="11"/>
  <c r="P104" i="11"/>
  <c r="L320" i="11"/>
  <c r="P320" i="11"/>
  <c r="P181" i="11"/>
  <c r="L181" i="11"/>
  <c r="L96" i="11"/>
  <c r="P96" i="11"/>
  <c r="L205" i="11"/>
  <c r="P205" i="11"/>
  <c r="L269" i="11"/>
  <c r="P269" i="11"/>
  <c r="L71" i="11"/>
  <c r="P71" i="11"/>
  <c r="L156" i="11"/>
  <c r="P156" i="11"/>
  <c r="L295" i="11"/>
  <c r="P295" i="11"/>
  <c r="L150" i="11"/>
  <c r="P150" i="11"/>
  <c r="P244" i="11"/>
  <c r="L244" i="11"/>
  <c r="L267" i="11"/>
  <c r="P267" i="11"/>
  <c r="P337" i="11"/>
  <c r="L337" i="11"/>
  <c r="L227" i="11"/>
  <c r="P227" i="11"/>
  <c r="L333" i="11"/>
  <c r="P333" i="11"/>
  <c r="L125" i="11"/>
  <c r="P125" i="11"/>
  <c r="L218" i="11"/>
  <c r="P218" i="11"/>
  <c r="P336" i="11"/>
  <c r="L336" i="11"/>
  <c r="L183" i="11"/>
  <c r="P183" i="11"/>
  <c r="L172" i="11"/>
  <c r="P172" i="11"/>
  <c r="L311" i="11"/>
  <c r="P311" i="11"/>
  <c r="L61" i="11"/>
  <c r="P61" i="11"/>
  <c r="L84" i="11"/>
  <c r="P84" i="11"/>
  <c r="P77" i="11"/>
  <c r="L77" i="11"/>
  <c r="P68" i="11"/>
  <c r="L68" i="11"/>
  <c r="L166" i="11"/>
  <c r="P166" i="11"/>
  <c r="L329" i="11"/>
  <c r="P329" i="11"/>
  <c r="L266" i="11"/>
  <c r="P266" i="11"/>
  <c r="L245" i="11"/>
  <c r="P245" i="11"/>
  <c r="L95" i="11"/>
  <c r="P95" i="11"/>
  <c r="L258" i="11"/>
  <c r="P258" i="11"/>
  <c r="L56" i="11"/>
  <c r="P56" i="11"/>
  <c r="L112" i="11"/>
  <c r="P112" i="11"/>
  <c r="L50" i="11"/>
  <c r="P50" i="11"/>
  <c r="L280" i="11"/>
  <c r="P280" i="11"/>
  <c r="P286" i="11"/>
  <c r="L286" i="11"/>
  <c r="L153" i="11"/>
  <c r="P153" i="11"/>
  <c r="L187" i="11"/>
  <c r="P187" i="11"/>
  <c r="L115" i="11"/>
  <c r="P115" i="11"/>
  <c r="L248" i="11"/>
  <c r="P248" i="11"/>
  <c r="L70" i="11"/>
  <c r="P70" i="11"/>
  <c r="L146" i="11"/>
  <c r="P146" i="11"/>
  <c r="L335" i="11"/>
  <c r="P335" i="11"/>
  <c r="L234" i="11"/>
  <c r="P234" i="11"/>
  <c r="L118" i="11"/>
  <c r="P118" i="11"/>
  <c r="P119" i="11"/>
  <c r="L119" i="11"/>
  <c r="P32" i="11"/>
  <c r="L32" i="11"/>
  <c r="L211" i="11"/>
  <c r="P211" i="11"/>
  <c r="P332" i="11"/>
  <c r="L332" i="11"/>
  <c r="L133" i="11"/>
  <c r="P133" i="11"/>
  <c r="L327" i="11"/>
  <c r="P327" i="11"/>
  <c r="L163" i="11"/>
  <c r="P163" i="11"/>
  <c r="L339" i="11"/>
  <c r="P339" i="11"/>
  <c r="L76" i="11"/>
  <c r="P76" i="11"/>
  <c r="P69" i="11"/>
  <c r="L69" i="11"/>
  <c r="L53" i="11"/>
  <c r="P53" i="11"/>
  <c r="L151" i="11"/>
  <c r="P151" i="11"/>
  <c r="L140" i="11"/>
  <c r="P140" i="11"/>
  <c r="P268" i="11"/>
  <c r="L268" i="11"/>
  <c r="L192" i="11"/>
  <c r="P192" i="11"/>
  <c r="L79" i="11"/>
  <c r="P79" i="11"/>
  <c r="L120" i="11"/>
  <c r="P120" i="11"/>
  <c r="L308" i="11"/>
  <c r="P308" i="11"/>
  <c r="L33" i="11"/>
  <c r="P33" i="11"/>
  <c r="P149" i="11"/>
  <c r="L149" i="11"/>
  <c r="P121" i="11"/>
  <c r="L121" i="11"/>
  <c r="L31" i="11"/>
  <c r="P31" i="11"/>
  <c r="L29" i="11"/>
  <c r="P29" i="11"/>
  <c r="L100" i="11"/>
  <c r="P100" i="11"/>
  <c r="L299" i="11"/>
  <c r="P299" i="11"/>
  <c r="L240" i="11"/>
  <c r="P240" i="11"/>
  <c r="L179" i="11"/>
  <c r="P179" i="11"/>
  <c r="L136" i="11"/>
  <c r="P136" i="11"/>
  <c r="L102" i="11"/>
  <c r="P102" i="11"/>
  <c r="P42" i="11"/>
  <c r="L42" i="11"/>
  <c r="L194" i="11"/>
  <c r="P194" i="11"/>
  <c r="L241" i="11"/>
  <c r="P241" i="11"/>
  <c r="L67" i="11"/>
  <c r="P67" i="11"/>
  <c r="P171" i="11"/>
  <c r="L171" i="11"/>
  <c r="L238" i="11"/>
  <c r="P238" i="11"/>
  <c r="P87" i="11"/>
  <c r="L87" i="11"/>
  <c r="L157" i="11"/>
  <c r="P157" i="11"/>
  <c r="L165" i="11"/>
  <c r="P165" i="11"/>
  <c r="L174" i="11"/>
  <c r="P174" i="11"/>
  <c r="L302" i="11"/>
  <c r="P302" i="11"/>
  <c r="P253" i="11"/>
  <c r="L253" i="11"/>
  <c r="L52" i="11"/>
  <c r="P52" i="11"/>
  <c r="L114" i="11"/>
  <c r="P114" i="11"/>
  <c r="L65" i="11"/>
  <c r="P65" i="11"/>
  <c r="L305" i="11"/>
  <c r="P305" i="11"/>
  <c r="P199" i="11"/>
  <c r="L199" i="11"/>
  <c r="L264" i="11"/>
  <c r="P264" i="11"/>
  <c r="L82" i="11"/>
  <c r="P82" i="11"/>
  <c r="P127" i="11"/>
  <c r="L127" i="11"/>
  <c r="P41" i="11"/>
  <c r="L41" i="11"/>
  <c r="L54" i="11"/>
  <c r="P54" i="11"/>
  <c r="L290" i="11"/>
  <c r="P290" i="11"/>
  <c r="L285" i="11"/>
  <c r="P285" i="11"/>
  <c r="P263" i="11"/>
  <c r="L263" i="11"/>
  <c r="L155" i="11"/>
  <c r="P155" i="11"/>
  <c r="L40" i="11"/>
  <c r="P40" i="11"/>
  <c r="L222" i="11"/>
  <c r="P222" i="11"/>
  <c r="P207" i="11"/>
  <c r="L207" i="11"/>
  <c r="P58" i="11"/>
  <c r="L58" i="11"/>
  <c r="P214" i="11"/>
  <c r="L214" i="11"/>
  <c r="L180" i="11"/>
  <c r="P180" i="11"/>
  <c r="L257" i="11"/>
  <c r="P257" i="11"/>
  <c r="L142" i="11"/>
  <c r="P142" i="11"/>
  <c r="L122" i="11"/>
  <c r="P122" i="11"/>
  <c r="L278" i="11"/>
  <c r="P278" i="11"/>
  <c r="L193" i="11"/>
  <c r="P193" i="11"/>
  <c r="L282" i="11"/>
  <c r="P282" i="11"/>
  <c r="L189" i="11"/>
  <c r="P189" i="11"/>
  <c r="L57" i="11"/>
  <c r="P57" i="11"/>
  <c r="L293" i="11"/>
  <c r="P293" i="11"/>
  <c r="L62" i="11"/>
  <c r="P62" i="11"/>
  <c r="P144" i="11"/>
  <c r="L144" i="11"/>
  <c r="L34" i="11"/>
  <c r="P34" i="11"/>
  <c r="P203" i="11"/>
  <c r="L203" i="11"/>
  <c r="L109" i="11"/>
  <c r="P109" i="11"/>
  <c r="P224" i="11"/>
  <c r="L224" i="11"/>
  <c r="L48" i="11"/>
  <c r="P48" i="11"/>
  <c r="P304" i="11"/>
  <c r="L304" i="11"/>
  <c r="P294" i="11"/>
  <c r="L294" i="11"/>
  <c r="L331" i="11"/>
  <c r="P331" i="11"/>
  <c r="L113" i="11"/>
  <c r="P113" i="11"/>
  <c r="P36" i="11"/>
  <c r="L36" i="11"/>
  <c r="L159" i="11"/>
  <c r="P159" i="11"/>
  <c r="L186" i="11"/>
  <c r="P186" i="11"/>
  <c r="L126" i="11"/>
  <c r="P126" i="11"/>
  <c r="L262" i="11"/>
  <c r="P262" i="11"/>
  <c r="L334" i="11"/>
  <c r="P334" i="11"/>
  <c r="L147" i="11"/>
  <c r="P147" i="11"/>
  <c r="L162" i="11"/>
  <c r="P162" i="11"/>
  <c r="L229" i="11"/>
  <c r="P229" i="11"/>
  <c r="L44" i="11"/>
  <c r="P44" i="11"/>
  <c r="P83" i="11"/>
  <c r="L83" i="11"/>
  <c r="L255" i="11"/>
  <c r="P255" i="11"/>
  <c r="L168" i="11"/>
  <c r="P168" i="11"/>
  <c r="P256" i="11"/>
  <c r="L256" i="11"/>
  <c r="L191" i="11"/>
  <c r="P191" i="11"/>
  <c r="L18" i="11"/>
  <c r="E7" i="11" l="1"/>
  <c r="F4" i="10"/>
  <c r="H4" i="10" s="1"/>
  <c r="F5" i="10"/>
  <c r="H5" i="10" s="1"/>
  <c r="F6" i="10"/>
  <c r="H6" i="10" s="1"/>
  <c r="F9" i="10" s="1"/>
  <c r="F10" i="10" s="1"/>
  <c r="F4" i="11" l="1"/>
  <c r="H4" i="11" s="1"/>
  <c r="F5" i="11"/>
  <c r="H5" i="11" s="1"/>
  <c r="F6" i="11"/>
  <c r="H6" i="11" s="1"/>
  <c r="F9" i="11" s="1"/>
  <c r="F10" i="11" s="1"/>
  <c r="F8" i="11"/>
  <c r="F8" i="10"/>
  <c r="G9" i="10" l="1"/>
  <c r="G9" i="11"/>
</calcChain>
</file>

<file path=xl/sharedStrings.xml><?xml version="1.0" encoding="utf-8"?>
<sst xmlns="http://schemas.openxmlformats.org/spreadsheetml/2006/main" count="3356" uniqueCount="727">
  <si>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</si>
  <si>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</si>
  <si>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</si>
  <si>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</si>
  <si>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</si>
  <si>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</si>
  <si>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Q+Sin fit</t>
  </si>
  <si>
    <t>K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</si>
  <si>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</si>
  <si>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</si>
  <si>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</si>
  <si>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</si>
  <si>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</si>
  <si>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</si>
  <si>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</si>
  <si>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</si>
  <si>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</si>
  <si>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</si>
  <si>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</si>
  <si>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</si>
  <si>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</si>
  <si>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</si>
  <si>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</si>
  <si>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</si>
  <si>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</si>
  <si>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</si>
  <si>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</si>
  <si>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</si>
  <si>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</si>
  <si>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</si>
  <si>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</si>
  <si>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</si>
  <si>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</si>
  <si>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</si>
  <si>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</si>
  <si>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</si>
  <si>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</si>
  <si>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</si>
  <si>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</si>
  <si>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</si>
  <si>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</si>
  <si>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</si>
  <si>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</si>
  <si>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</si>
  <si>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End Row</t>
  </si>
  <si>
    <t>N</t>
  </si>
  <si>
    <t>O</t>
  </si>
  <si>
    <t>SCALE FACTORS</t>
  </si>
  <si>
    <t xml:space="preserve">N = 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</si>
  <si>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</si>
  <si>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</si>
  <si>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</si>
  <si>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</si>
  <si>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</si>
  <si>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</si>
  <si>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</si>
  <si>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</si>
  <si>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</si>
  <si>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</si>
  <si>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</si>
  <si>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t>Q.Fit</t>
  </si>
  <si>
    <t>for δA</t>
  </si>
  <si>
    <t>for δB</t>
  </si>
  <si>
    <t>for δC</t>
  </si>
  <si>
    <t>Dev'n</t>
  </si>
  <si>
    <t>U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</si>
  <si>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</si>
  <si>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</si>
  <si>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</si>
  <si>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</si>
  <si>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</si>
  <si>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</si>
  <si>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</si>
  <si>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</si>
  <si>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</si>
  <si>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</si>
  <si>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</si>
  <si>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</si>
  <si>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</si>
  <si>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</si>
  <si>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</si>
  <si>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</si>
  <si>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</si>
  <si>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</si>
  <si>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</si>
  <si>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</si>
  <si>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</si>
  <si>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</si>
  <si>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</si>
  <si>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</si>
  <si>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</si>
  <si>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</si>
  <si>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</si>
  <si>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</si>
  <si>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</si>
  <si>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</si>
  <si>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</si>
  <si>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</si>
  <si>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</si>
  <si>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</si>
  <si>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</si>
  <si>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</si>
  <si>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</si>
  <si>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</si>
  <si>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</si>
  <si>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BBSAG 74</t>
  </si>
  <si>
    <t>BBSAG 75</t>
  </si>
  <si>
    <t>BBSAG 78</t>
  </si>
  <si>
    <t>BBSAG 79</t>
  </si>
  <si>
    <t>BBSAG 82</t>
  </si>
  <si>
    <t>BBSAG 83</t>
  </si>
  <si>
    <t>BBSAG 85</t>
  </si>
  <si>
    <t>BBSAG 87</t>
  </si>
  <si>
    <t>BBSAG 90</t>
  </si>
  <si>
    <t>BBSAG 91</t>
  </si>
  <si>
    <t>BBSAG 92</t>
  </si>
  <si>
    <t>BBSAG 93</t>
  </si>
  <si>
    <t>BBSAG 94</t>
  </si>
  <si>
    <t>BBSAG 96</t>
  </si>
  <si>
    <t>BBSAG 97</t>
  </si>
  <si>
    <t>BBSAG 102</t>
  </si>
  <si>
    <t>BBSAG 103</t>
  </si>
  <si>
    <t>BBSAG 117</t>
  </si>
  <si>
    <t>Yang &amp; Liu 2001</t>
  </si>
  <si>
    <t>Misc</t>
  </si>
  <si>
    <t>BBSAG</t>
  </si>
  <si>
    <t>Yang &amp; Liu</t>
  </si>
  <si>
    <t>EW/KW</t>
  </si>
  <si>
    <t>Nelson</t>
  </si>
  <si>
    <t>IBVS 5493</t>
  </si>
  <si>
    <t>Krajci</t>
  </si>
  <si>
    <t>IBVS 5287</t>
  </si>
  <si>
    <t>IBVS 5378</t>
  </si>
  <si>
    <t>IBVS 5438</t>
  </si>
  <si>
    <t>IBVS 4888</t>
  </si>
  <si>
    <t>IBVS</t>
  </si>
  <si>
    <t>IBVS 2344</t>
  </si>
  <si>
    <t>II</t>
  </si>
  <si>
    <t>I</t>
  </si>
  <si>
    <t>IBVS 5583</t>
  </si>
  <si>
    <t>IBVS 5603</t>
  </si>
  <si>
    <t>IBVS 5592</t>
  </si>
  <si>
    <t>A.A.Wachmann AHSB 7.3.169</t>
  </si>
  <si>
    <t>R.Diethelm BBS 124</t>
  </si>
  <si>
    <t>R.Diethelm BBS 127</t>
  </si>
  <si>
    <t>See also page B</t>
  </si>
  <si>
    <t>V396 Mon / GSC 00151-00244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</si>
  <si>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</si>
  <si>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</si>
  <si>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</si>
  <si>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</si>
  <si>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</si>
  <si>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</si>
  <si>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</si>
  <si>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</si>
  <si>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</si>
  <si>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5676</t>
  </si>
  <si>
    <t>IBVS 5802</t>
  </si>
  <si>
    <t>IBVS 5870</t>
  </si>
  <si>
    <t>IBVS 5894</t>
  </si>
  <si>
    <t>OEJV 0074</t>
  </si>
  <si>
    <t>CCD</t>
  </si>
  <si>
    <t>CCD+C</t>
  </si>
  <si>
    <t>IBVS 5875</t>
  </si>
  <si>
    <t>Add cycle</t>
  </si>
  <si>
    <t>Old Cycle</t>
  </si>
  <si>
    <t>IBVS 5960</t>
  </si>
  <si>
    <t>IBVS 5918</t>
  </si>
  <si>
    <t>.0004</t>
  </si>
  <si>
    <t>.0016</t>
  </si>
  <si>
    <t>.0014</t>
  </si>
  <si>
    <t>IBVS 6011</t>
  </si>
  <si>
    <t>OEJV 0003</t>
  </si>
  <si>
    <t>JAVSO..39...94</t>
  </si>
  <si>
    <t>pg</t>
  </si>
  <si>
    <t>vis</t>
  </si>
  <si>
    <t>BAV No. 56</t>
  </si>
  <si>
    <t>BBSAG No. 94</t>
  </si>
  <si>
    <t>BBSAG No. 96</t>
  </si>
  <si>
    <t>BBSAG No. 97</t>
  </si>
  <si>
    <t>LBBSAG No. 102</t>
  </si>
  <si>
    <t>BBSAG No. 103</t>
  </si>
  <si>
    <t>ccd</t>
  </si>
  <si>
    <t>IBVS No. 4888</t>
  </si>
  <si>
    <t>BBSAG No. 117</t>
  </si>
  <si>
    <t>BRNO No. 32</t>
  </si>
  <si>
    <t>pe</t>
  </si>
  <si>
    <t>Yang &amp; Liu (2001)</t>
  </si>
  <si>
    <t>Paschke Antona</t>
  </si>
  <si>
    <t>IBVS No. 5287</t>
  </si>
  <si>
    <t>IBVS No. 5583</t>
  </si>
  <si>
    <t>BBSAG No. 124</t>
  </si>
  <si>
    <t>BRNO No. 34</t>
  </si>
  <si>
    <t>BBSAG No. 127</t>
  </si>
  <si>
    <t>IBVS No. 5378</t>
  </si>
  <si>
    <t>IBVS No. 5438</t>
  </si>
  <si>
    <t>Present paper</t>
  </si>
  <si>
    <t>IBVS No. 5493</t>
  </si>
  <si>
    <t>IBVS No. 5676</t>
  </si>
  <si>
    <t>IBVS No. 5603</t>
  </si>
  <si>
    <t>IBVS No. 5592</t>
  </si>
  <si>
    <t>OEJV No. 03</t>
  </si>
  <si>
    <t>IBVS No. 5741</t>
  </si>
  <si>
    <t>IBVS No. 5731</t>
  </si>
  <si>
    <t>IBVS No. 5802</t>
  </si>
  <si>
    <t>IBVS No. 5870</t>
  </si>
  <si>
    <t>IBVS No. 5918</t>
  </si>
  <si>
    <t>IBVS No. 5875</t>
  </si>
  <si>
    <t>IBVS No. 5894</t>
  </si>
  <si>
    <t>IBVS No. 2344</t>
  </si>
  <si>
    <t>BBSAG No. 87</t>
  </si>
  <si>
    <t>BBSAG No. 90</t>
  </si>
  <si>
    <t>BBSAG No. 91</t>
  </si>
  <si>
    <t>BRNO No. 30</t>
  </si>
  <si>
    <t>BBSAG No. 92</t>
  </si>
  <si>
    <t>BBSAG No. 93</t>
  </si>
  <si>
    <t>Wachmann (1964)</t>
  </si>
  <si>
    <t>Samus et al. (2004)</t>
  </si>
  <si>
    <t>BBSAG No 74</t>
  </si>
  <si>
    <t>BBSAG No 75</t>
  </si>
  <si>
    <t>BBSAG No 78</t>
  </si>
  <si>
    <t xml:space="preserve">BRNO No. 27 </t>
  </si>
  <si>
    <t>BBSAG No 79</t>
  </si>
  <si>
    <t>BBSAG No 82</t>
  </si>
  <si>
    <t>BBSAG No 93</t>
  </si>
  <si>
    <t>BBSAG No 85</t>
  </si>
  <si>
    <t>Liu et al 2011</t>
  </si>
  <si>
    <t>2011AJ....141...44L</t>
  </si>
  <si>
    <t>IBVS 5741</t>
  </si>
  <si>
    <t>Minima of V396 Mon from the Lichtenknecker Database of the BAV</t>
  </si>
  <si>
    <t>http://www.bav-astro.de/LkDB/index.php</t>
  </si>
  <si>
    <t>O-C Gateway</t>
  </si>
  <si>
    <t>Wachmann</t>
  </si>
  <si>
    <t>A</t>
  </si>
  <si>
    <t>,,D,Lich,AHSB</t>
  </si>
  <si>
    <t>7.3.169,</t>
  </si>
  <si>
    <t>GCVS</t>
  </si>
  <si>
    <t>0,GCVS,0,GCVS,,</t>
  </si>
  <si>
    <t>Hoffmann</t>
  </si>
  <si>
    <t>M</t>
  </si>
  <si>
    <t>I,2344,,,,</t>
  </si>
  <si>
    <t>Locher</t>
  </si>
  <si>
    <t>Kurt</t>
  </si>
  <si>
    <t>B,0074,B,0074,,</t>
  </si>
  <si>
    <t>B,0075,B,0075,,</t>
  </si>
  <si>
    <t>B,0078,B,0078,,</t>
  </si>
  <si>
    <t>B,0079,B,0079,,</t>
  </si>
  <si>
    <t>B,0082,B,0082,,</t>
  </si>
  <si>
    <t>B,0083,B,0083,,</t>
  </si>
  <si>
    <t>B,0085,B,0085,,</t>
  </si>
  <si>
    <t>B,0087,B,0087,,</t>
  </si>
  <si>
    <t>B,0090,B,0090,,</t>
  </si>
  <si>
    <t>B,0091,B,0091,,</t>
  </si>
  <si>
    <t>B,0092,B,0092,,</t>
  </si>
  <si>
    <t>B,0093,B,0093,,</t>
  </si>
  <si>
    <t>Frank</t>
  </si>
  <si>
    <t>D,0056,D,0056,,</t>
  </si>
  <si>
    <t>B,0094,B,0094,,</t>
  </si>
  <si>
    <t>B,0096,B,0096,,</t>
  </si>
  <si>
    <t>B,0097,B,0097,,</t>
  </si>
  <si>
    <t>B,0102,B,0102,,</t>
  </si>
  <si>
    <t>B,0103,B,0103,,</t>
  </si>
  <si>
    <t>Krobusek</t>
  </si>
  <si>
    <t>Bruce</t>
  </si>
  <si>
    <t>B,0117,B,0117,,</t>
  </si>
  <si>
    <t>Paschke</t>
  </si>
  <si>
    <t>Anton</t>
  </si>
  <si>
    <t>0,,,,,Rotse</t>
  </si>
  <si>
    <t>Zejda</t>
  </si>
  <si>
    <t>I,5287,,,,</t>
  </si>
  <si>
    <t>Milos</t>
  </si>
  <si>
    <t>I,5583,,,normal,RL400</t>
  </si>
  <si>
    <t>Diethelm</t>
  </si>
  <si>
    <t>Roger</t>
  </si>
  <si>
    <t>B,0124,B,0124,,</t>
  </si>
  <si>
    <t>B,0127,B,0127,,</t>
  </si>
  <si>
    <t>Dvorak</t>
  </si>
  <si>
    <t>S</t>
  </si>
  <si>
    <t>W</t>
  </si>
  <si>
    <t>I,5378,,,,</t>
  </si>
  <si>
    <t>Blaettler</t>
  </si>
  <si>
    <t>Ernst</t>
  </si>
  <si>
    <t>B,0129,I,5438,,</t>
  </si>
  <si>
    <t>V</t>
  </si>
  <si>
    <t>Liu</t>
  </si>
  <si>
    <t>Liang</t>
  </si>
  <si>
    <t>,,,,ph-1103.2010,</t>
  </si>
  <si>
    <t>B</t>
  </si>
  <si>
    <t>Robert</t>
  </si>
  <si>
    <t>I,5493,,,,</t>
  </si>
  <si>
    <t>R</t>
  </si>
  <si>
    <t>Kotkova</t>
  </si>
  <si>
    <t>Lenka</t>
  </si>
  <si>
    <t>I,5676,,,,</t>
  </si>
  <si>
    <t>I,5603,,,,</t>
  </si>
  <si>
    <t>T</t>
  </si>
  <si>
    <t>I,5592,,,,</t>
  </si>
  <si>
    <t>I,5583,,,,RL400</t>
  </si>
  <si>
    <t>E,0003,,,,</t>
  </si>
  <si>
    <t>I,5741,,,,RL400</t>
  </si>
  <si>
    <t>Moschner</t>
  </si>
  <si>
    <t>D,0178,I,5731,,</t>
  </si>
  <si>
    <t>Agerer</t>
  </si>
  <si>
    <t>Franz</t>
  </si>
  <si>
    <t>D,0186,I,5802,,ST-6</t>
  </si>
  <si>
    <t>Shawn</t>
  </si>
  <si>
    <t>I,5870,,,,</t>
  </si>
  <si>
    <t>Raetz</t>
  </si>
  <si>
    <t>Manfred</t>
  </si>
  <si>
    <t>D,0209,I,5918,,ST-8E</t>
  </si>
  <si>
    <t>I,5875,,,,ST-7XME</t>
  </si>
  <si>
    <t>D,0209,I,5918,,Sig</t>
  </si>
  <si>
    <t>I,5894,,,,</t>
  </si>
  <si>
    <t>Corp</t>
  </si>
  <si>
    <t>L</t>
  </si>
  <si>
    <t>A,0130,,,,</t>
  </si>
  <si>
    <t>I,5960,,,,</t>
  </si>
  <si>
    <t>I,6011,,,,Astrokolchoz</t>
  </si>
  <si>
    <t>Borovicka</t>
  </si>
  <si>
    <t>Jiri</t>
  </si>
  <si>
    <t>C,0027,C,0027,,</t>
  </si>
  <si>
    <t>C,0030,C,0030,,</t>
  </si>
  <si>
    <t>Dedoch</t>
  </si>
  <si>
    <t>Safar</t>
  </si>
  <si>
    <t>Jan</t>
  </si>
  <si>
    <t>C,0032,I,4888,,</t>
  </si>
  <si>
    <t>Netolicky</t>
  </si>
  <si>
    <t>C,0032,,,,RF200</t>
  </si>
  <si>
    <t>Hajek</t>
  </si>
  <si>
    <t>P</t>
  </si>
  <si>
    <t>C,0034,E,0074,,RL300</t>
  </si>
  <si>
    <t>ccdC</t>
  </si>
  <si>
    <t>C,0034,E,0074,,RL400</t>
  </si>
  <si>
    <t>ccdR</t>
  </si>
  <si>
    <t>Brat</t>
  </si>
  <si>
    <t>C,0034,E,0074,,RL200</t>
  </si>
  <si>
    <t>Wachmann A</t>
  </si>
  <si>
    <t xml:space="preserve">GCVS </t>
  </si>
  <si>
    <t>Hoffmann I,2344,,,,</t>
  </si>
  <si>
    <t>Locher B,0074,B,0074,,</t>
  </si>
  <si>
    <t>Locher B,0075,B,0075,,</t>
  </si>
  <si>
    <t>Locher B,0078,B,0078,,</t>
  </si>
  <si>
    <t>Locher B,0079,B,0079,,</t>
  </si>
  <si>
    <t>Locher B,0082,B,0082,,</t>
  </si>
  <si>
    <t>Locher B,0083,B,0083,,</t>
  </si>
  <si>
    <t>Locher B,0085,B,0085,,</t>
  </si>
  <si>
    <t>Locher B,0087,B,0087,,</t>
  </si>
  <si>
    <t>Locher B,0090,B,0090,,</t>
  </si>
  <si>
    <t>Locher B,0091,B,0091,,</t>
  </si>
  <si>
    <t>Locher B,0092,B,0092,,</t>
  </si>
  <si>
    <t>Locher B,0093,B,0093,,</t>
  </si>
  <si>
    <t xml:space="preserve">Frank </t>
  </si>
  <si>
    <t>Locher B,0094,B,0094,,</t>
  </si>
  <si>
    <t>Locher B,0096,B,0096,,</t>
  </si>
  <si>
    <t>Locher B,0097,B,0097,,</t>
  </si>
  <si>
    <t>Locher B,0102,B,0102,,</t>
  </si>
  <si>
    <t>Locher B,0103,B,0103,,</t>
  </si>
  <si>
    <t>Krobusek B,0117,B,0117,,</t>
  </si>
  <si>
    <t>Paschke 0,,,,,Rotse</t>
  </si>
  <si>
    <t>Zejda I,5287,,,,</t>
  </si>
  <si>
    <t>Zejda I,5583,,,normal,RL400</t>
  </si>
  <si>
    <t>Diethelm B,0124,B,0124,,</t>
  </si>
  <si>
    <t>Diethelm B,0127,B,0127,,</t>
  </si>
  <si>
    <t>Dvorak W</t>
  </si>
  <si>
    <t>Blaettler B,0129,I,5438,,</t>
  </si>
  <si>
    <t>Liu ,,,,ph-1103.2010,</t>
  </si>
  <si>
    <t>Nelson I,5493,,,,</t>
  </si>
  <si>
    <t>Kotkova I,5676,,,,</t>
  </si>
  <si>
    <t>Krajci I,5592,,,,</t>
  </si>
  <si>
    <t>Zejda I,5583,,,,RL400</t>
  </si>
  <si>
    <t>Locher E,0003,,,,</t>
  </si>
  <si>
    <t>Zejda I,5741,,,,RL400</t>
  </si>
  <si>
    <t>Moschner D,0178,I,5731,,</t>
  </si>
  <si>
    <t>Agerer D,0186,I,5802,,ST-6</t>
  </si>
  <si>
    <t>Dvorak I,5870,,,,</t>
  </si>
  <si>
    <t>Raetz D,0209,I,5918,,ST-8E</t>
  </si>
  <si>
    <t>Nelson I,5875,,,,ST-7XME</t>
  </si>
  <si>
    <t>Agerer D,0209,I,5918,,Sig</t>
  </si>
  <si>
    <t>Diethelm I,5894,,,,</t>
  </si>
  <si>
    <t>Corp A,0130,,,,</t>
  </si>
  <si>
    <t>Diethelm I,5960,,,,</t>
  </si>
  <si>
    <t>Diethelm I,6011,,,,Astrokolchoz</t>
  </si>
  <si>
    <t>Borovicka C,0027,C,0027,,</t>
  </si>
  <si>
    <t>Borovicka C,0030,C,0030,,</t>
  </si>
  <si>
    <t>Dedoch C,0030,C,0030,,</t>
  </si>
  <si>
    <t>Safar C,0032,I,4888,,</t>
  </si>
  <si>
    <t>Netolicky C,0032,,,,RF200</t>
  </si>
  <si>
    <t>Hajek C,0034,E,0074,,RL300</t>
  </si>
  <si>
    <t>Safar C,0034,E,0074,,RL400</t>
  </si>
  <si>
    <t>Brat C,0034,E,0074,,RL200</t>
  </si>
  <si>
    <t>Liu et al 2011AJ….141…44</t>
  </si>
  <si>
    <t>−64242</t>
  </si>
  <si>
    <t>−0.03690</t>
  </si>
  <si>
    <t>−64229.5</t>
  </si>
  <si>
    <t>−0.03119</t>
  </si>
  <si>
    <t>−63409.5</t>
  </si>
  <si>
    <t>−0.02293</t>
  </si>
  <si>
    <t>−63402</t>
  </si>
  <si>
    <t>−0.04051</t>
  </si>
  <si>
    <t>−63399.5</t>
  </si>
  <si>
    <t>−0.03137</t>
  </si>
  <si>
    <t>−63397</t>
  </si>
  <si>
    <t>−0.03223</t>
  </si>
  <si>
    <t>−63288.5</t>
  </si>
  <si>
    <t>−0.01051</t>
  </si>
  <si>
    <t>−63281</t>
  </si>
  <si>
    <t>−0.02308</t>
  </si>
  <si>
    <t>−62521.5</t>
  </si>
  <si>
    <t>−0.04104</t>
  </si>
  <si>
    <t>−0.00100</t>
  </si>
  <si>
    <t>−60581</t>
  </si>
  <si>
    <t>−0.04077</t>
  </si>
  <si>
    <t>−0.00743</t>
  </si>
  <si>
    <t>−60576</t>
  </si>
  <si>
    <t>−58913</t>
  </si>
  <si>
    <t>−0.01187</t>
  </si>
  <si>
    <t>−57828.5</t>
  </si>
  <si>
    <t>−0.01149</t>
  </si>
  <si>
    <t>−55338</t>
  </si>
  <si>
    <t>−0.00019</t>
  </si>
  <si>
    <t>−55151.5</t>
  </si>
  <si>
    <t>−0.00827</t>
  </si>
  <si>
    <t>−54165</t>
  </si>
  <si>
    <t>−54104.5</t>
  </si>
  <si>
    <t>−0.02000</t>
  </si>
  <si>
    <t>−0.00650</t>
  </si>
  <si>
    <t>−53156</t>
  </si>
  <si>
    <t>−0.01189</t>
  </si>
  <si>
    <t>−0.00097</t>
  </si>
  <si>
    <t>−53151</t>
  </si>
  <si>
    <t>−0.01361</t>
  </si>
  <si>
    <t>−0.00270</t>
  </si>
  <si>
    <t>−51483</t>
  </si>
  <si>
    <t>−0.01971</t>
  </si>
  <si>
    <t>−0.01313</t>
  </si>
  <si>
    <t>−51430</t>
  </si>
  <si>
    <t>−0.02592</t>
  </si>
  <si>
    <t>−0.01947</t>
  </si>
  <si>
    <t>−0.00842</t>
  </si>
  <si>
    <t>−0.00197</t>
  </si>
  <si>
    <t>Samus</t>
  </si>
  <si>
    <t>et</t>
  </si>
  <si>
    <t>al.</t>
  </si>
  <si>
    <t>−51425</t>
  </si>
  <si>
    <t>−0.00764</t>
  </si>
  <si>
    <t>−0.00120</t>
  </si>
  <si>
    <t>−51420</t>
  </si>
  <si>
    <t>−0.01436</t>
  </si>
  <si>
    <t>−0.00793</t>
  </si>
  <si>
    <t>−51415</t>
  </si>
  <si>
    <t>−0.01108</t>
  </si>
  <si>
    <t>−0.00466</t>
  </si>
  <si>
    <t>−51412.5</t>
  </si>
  <si>
    <t>−0.01693</t>
  </si>
  <si>
    <t>−0.01053</t>
  </si>
  <si>
    <t>−51402.5</t>
  </si>
  <si>
    <t>−0.01037</t>
  </si>
  <si>
    <t>−0.00399</t>
  </si>
  <si>
    <t>−50521.5</t>
  </si>
  <si>
    <t>−0.00907</t>
  </si>
  <si>
    <t>−0.00486</t>
  </si>
  <si>
    <t>−50516.5</t>
  </si>
  <si>
    <t>−0.00579</t>
  </si>
  <si>
    <t>−0.00159</t>
  </si>
  <si>
    <t>−50443.5</t>
  </si>
  <si>
    <t>−0.00387</t>
  </si>
  <si>
    <t>−50441</t>
  </si>
  <si>
    <t>−0.00473</t>
  </si>
  <si>
    <t>−0.00072</t>
  </si>
  <si>
    <t>−50436</t>
  </si>
  <si>
    <t>−0.00645</t>
  </si>
  <si>
    <t>−0.00245</t>
  </si>
  <si>
    <t>−50431</t>
  </si>
  <si>
    <t>−0.00816</t>
  </si>
  <si>
    <t>−0.00418</t>
  </si>
  <si>
    <t>−50383</t>
  </si>
  <si>
    <t>−0.00766</t>
  </si>
  <si>
    <t>−0.00379</t>
  </si>
  <si>
    <t>−50380.5</t>
  </si>
  <si>
    <t>−0.01352</t>
  </si>
  <si>
    <t>−0.00965</t>
  </si>
  <si>
    <t>−50378</t>
  </si>
  <si>
    <t>−0.00937</t>
  </si>
  <si>
    <t>−0.00552</t>
  </si>
  <si>
    <t>−49840</t>
  </si>
  <si>
    <t>−0.01722</t>
  </si>
  <si>
    <t>−0.01465</t>
  </si>
  <si>
    <t>−49689</t>
  </si>
  <si>
    <t>−0.00011</t>
  </si>
  <si>
    <t>−47784</t>
  </si>
  <si>
    <t>−0.01964</t>
  </si>
  <si>
    <t>−0.02173</t>
  </si>
  <si>
    <t>−45844</t>
  </si>
  <si>
    <t>−0.00528</t>
  </si>
  <si>
    <t>−44050</t>
  </si>
  <si>
    <t>−0.01114</t>
  </si>
  <si>
    <t>−0.00701</t>
  </si>
  <si>
    <t>−25561</t>
  </si>
  <si>
    <t>No.</t>
  </si>
  <si>
    <t>−23083</t>
  </si>
  <si>
    <t>−22995</t>
  </si>
  <si>
    <t>−22210</t>
  </si>
  <si>
    <t>−22069</t>
  </si>
  <si>
    <t>BRNO</t>
  </si>
  <si>
    <t>−22054</t>
  </si>
  <si>
    <t>−21216</t>
  </si>
  <si>
    <t>−20881</t>
  </si>
  <si>
    <t>−19231</t>
  </si>
  <si>
    <t>−0.01219</t>
  </si>
  <si>
    <t>−19145</t>
  </si>
  <si>
    <t>−18549</t>
  </si>
  <si>
    <t>−18403</t>
  </si>
  <si>
    <t>−18350</t>
  </si>
  <si>
    <t>−18184</t>
  </si>
  <si>
    <t>BAV</t>
  </si>
  <si>
    <t>−18181</t>
  </si>
  <si>
    <t>−17661</t>
  </si>
  <si>
    <t>−17379</t>
  </si>
  <si>
    <t>LBBSAG</t>
  </si>
  <si>
    <t>−0.00226</t>
  </si>
  <si>
    <t>−0.00183</t>
  </si>
  <si>
    <t>−10851</t>
  </si>
  <si>
    <t>−0.01099</t>
  </si>
  <si>
    <t>−0.00458</t>
  </si>
  <si>
    <t>−9977</t>
  </si>
  <si>
    <t>−0.00314</t>
  </si>
  <si>
    <t>Yang</t>
  </si>
  <si>
    <t>&amp;</t>
  </si>
  <si>
    <t>−0.00361</t>
  </si>
  <si>
    <t>−0.00340</t>
  </si>
  <si>
    <t>−9974</t>
  </si>
  <si>
    <t>−0.00377</t>
  </si>
  <si>
    <t>−0.00352</t>
  </si>
  <si>
    <t>−9329</t>
  </si>
  <si>
    <t>−0.01209</t>
  </si>
  <si>
    <t>Antona</t>
  </si>
  <si>
    <t>−8356</t>
  </si>
  <si>
    <t>−0.00959</t>
  </si>
  <si>
    <t>−0.00437</t>
  </si>
  <si>
    <t>−8076</t>
  </si>
  <si>
    <t>−0.01007</t>
  </si>
  <si>
    <t>−0.01112</t>
  </si>
  <si>
    <t>−0.01183</t>
  </si>
  <si>
    <t>−6435</t>
  </si>
  <si>
    <t>−0.01237</t>
  </si>
  <si>
    <t>−6217</t>
  </si>
  <si>
    <t>−0.00058</t>
  </si>
  <si>
    <t>−0.01261</t>
  </si>
  <si>
    <t>−6177</t>
  </si>
  <si>
    <t>−0.00412</t>
  </si>
  <si>
    <t>−0.01608</t>
  </si>
  <si>
    <t>Present</t>
  </si>
  <si>
    <t>paper</t>
  </si>
  <si>
    <t>−5573.5</t>
  </si>
  <si>
    <t>−0.00428</t>
  </si>
  <si>
    <t>−0.01520</t>
  </si>
  <si>
    <t>−5571</t>
  </si>
  <si>
    <t>−0.00623</t>
  </si>
  <si>
    <t>−0.01715</t>
  </si>
  <si>
    <t>−5499</t>
  </si>
  <si>
    <t>−0.00487</t>
  </si>
  <si>
    <t>−0.01566</t>
  </si>
  <si>
    <t>−5480</t>
  </si>
  <si>
    <t>−0.00470</t>
  </si>
  <si>
    <t>−0.01546</t>
  </si>
  <si>
    <t>−5303</t>
  </si>
  <si>
    <t>−0.00542</t>
  </si>
  <si>
    <t>−0.01586</t>
  </si>
  <si>
    <t>−5294</t>
  </si>
  <si>
    <t>−0.00541</t>
  </si>
  <si>
    <t>−0.01584</t>
  </si>
  <si>
    <t>−5225.5</t>
  </si>
  <si>
    <t>−0.00464</t>
  </si>
  <si>
    <t>−0.01495</t>
  </si>
  <si>
    <t>−4485.5</t>
  </si>
  <si>
    <t>−0.00940</t>
  </si>
  <si>
    <t>−0.01835</t>
  </si>
  <si>
    <t>OEJV</t>
  </si>
  <si>
    <t>−4405</t>
  </si>
  <si>
    <t>−0.00716</t>
  </si>
  <si>
    <t>−0.01596</t>
  </si>
  <si>
    <t>−4400</t>
  </si>
  <si>
    <t>−0.00717</t>
  </si>
  <si>
    <t>−0.01597</t>
  </si>
  <si>
    <t>−3837</t>
  </si>
  <si>
    <t>−0.01041</t>
  </si>
  <si>
    <t>−0.01815</t>
  </si>
  <si>
    <t>−3736</t>
  </si>
  <si>
    <t>−0.01031</t>
  </si>
  <si>
    <t>−0.01785</t>
  </si>
  <si>
    <t>−2520.5</t>
  </si>
  <si>
    <t>−0.00954</t>
  </si>
  <si>
    <t>−0.01467</t>
  </si>
  <si>
    <t>−1662</t>
  </si>
  <si>
    <t>−0.01301</t>
  </si>
  <si>
    <t>−0.01636</t>
  </si>
  <si>
    <t>−1635</t>
  </si>
  <si>
    <t>−0.01259</t>
  </si>
  <si>
    <t>−0.01588</t>
  </si>
  <si>
    <t>−1616.5</t>
  </si>
  <si>
    <t>−0.01205</t>
  </si>
  <si>
    <t>−0.01530</t>
  </si>
  <si>
    <t>−789.5</t>
  </si>
  <si>
    <t>−0.01239</t>
  </si>
  <si>
    <t>−0.01385</t>
  </si>
  <si>
    <t>−787</t>
  </si>
  <si>
    <t>−0.01325</t>
  </si>
  <si>
    <t>−0.01471</t>
  </si>
  <si>
    <t>−703</t>
  </si>
  <si>
    <t>−0.01331</t>
  </si>
  <si>
    <t>−0.01458</t>
  </si>
  <si>
    <t>−596</t>
  </si>
  <si>
    <t>−0.01343</t>
  </si>
  <si>
    <t>−45.5</t>
  </si>
  <si>
    <t>−0.01600</t>
  </si>
  <si>
    <t>−0.01580</t>
  </si>
  <si>
    <t>−38</t>
  </si>
  <si>
    <t>−0.01526</t>
  </si>
  <si>
    <t>−0.01504</t>
  </si>
  <si>
    <t>−2.5</t>
  </si>
  <si>
    <t>−0.01517</t>
  </si>
  <si>
    <t>−0.01488</t>
  </si>
  <si>
    <t>−0.01511</t>
  </si>
  <si>
    <t>−0.01481</t>
  </si>
  <si>
    <t>−58807.5</t>
  </si>
  <si>
    <t>−50433.5</t>
  </si>
  <si>
    <t>−44052.5</t>
  </si>
  <si>
    <t>−44047.5</t>
  </si>
  <si>
    <t>−20398.5</t>
  </si>
  <si>
    <t>−20141.5</t>
  </si>
  <si>
    <t>−19152.5</t>
  </si>
  <si>
    <t>−18455.5</t>
  </si>
  <si>
    <t>−18450.5</t>
  </si>
  <si>
    <t>−18445.5</t>
  </si>
  <si>
    <t>−18337.5</t>
  </si>
  <si>
    <t>−18181.5</t>
  </si>
  <si>
    <t>−15690.5</t>
  </si>
  <si>
    <t>−15501.5</t>
  </si>
  <si>
    <t>−10902.5</t>
  </si>
  <si>
    <t>−10879.5</t>
  </si>
  <si>
    <t>−10801.5</t>
  </si>
  <si>
    <t>−10152.5</t>
  </si>
  <si>
    <t>−9976.5</t>
  </si>
  <si>
    <t>−9974.5</t>
  </si>
  <si>
    <t>−9971.5</t>
  </si>
  <si>
    <t>−8267.5</t>
  </si>
  <si>
    <t>−7427.5</t>
  </si>
  <si>
    <t>−7145.5</t>
  </si>
  <si>
    <t>−7102.5</t>
  </si>
  <si>
    <t xml:space="preserve">IBVS No. 5918 </t>
  </si>
  <si>
    <t xml:space="preserve">IBVS No. 5894 </t>
  </si>
  <si>
    <t>Yang &amp; Liu -2001</t>
  </si>
  <si>
    <t xml:space="preserve">Paschke Antona  </t>
  </si>
  <si>
    <t xml:space="preserve">IBVS No. 5287 </t>
  </si>
  <si>
    <t xml:space="preserve">BBSAG No. 124 </t>
  </si>
  <si>
    <t xml:space="preserve">IBVS No. 5378 </t>
  </si>
  <si>
    <t xml:space="preserve">IBVS No. 5438 </t>
  </si>
  <si>
    <t xml:space="preserve">IBVS No. 5493 </t>
  </si>
  <si>
    <t xml:space="preserve">IBVS No. 5676 </t>
  </si>
  <si>
    <t xml:space="preserve">IBVS No. 5603 </t>
  </si>
  <si>
    <t xml:space="preserve">IBVS No. 5592 </t>
  </si>
  <si>
    <t xml:space="preserve">IBVS No. 5741 </t>
  </si>
  <si>
    <t xml:space="preserve">BRNO No. 34 </t>
  </si>
  <si>
    <t xml:space="preserve">IBVS No. 5731 </t>
  </si>
  <si>
    <t xml:space="preserve">IBVS No. 5870 </t>
  </si>
  <si>
    <t xml:space="preserve">Wachmann -1964  </t>
  </si>
  <si>
    <t>Samus et al. -2004</t>
  </si>
  <si>
    <t xml:space="preserve">IBVS No. 2344 </t>
  </si>
  <si>
    <t xml:space="preserve">BBSAG No. 74 </t>
  </si>
  <si>
    <t xml:space="preserve">BBSAG No. 75 </t>
  </si>
  <si>
    <t xml:space="preserve">BBSAG No. 78 </t>
  </si>
  <si>
    <t xml:space="preserve">BBSAG No. 79 </t>
  </si>
  <si>
    <t xml:space="preserve">BBSAG No. 82 </t>
  </si>
  <si>
    <t xml:space="preserve">BBSAG No. 93 </t>
  </si>
  <si>
    <t xml:space="preserve">BBSAG No. 90 </t>
  </si>
  <si>
    <t xml:space="preserve">BRNO No. 30 </t>
  </si>
  <si>
    <t xml:space="preserve">BBSAG No. 92 </t>
  </si>
  <si>
    <t xml:space="preserve">BAV No. 56 </t>
  </si>
  <si>
    <t xml:space="preserve">BBSAG No. 96 </t>
  </si>
  <si>
    <t xml:space="preserve">BBSAG No. 97 </t>
  </si>
  <si>
    <t xml:space="preserve">BBSAG No. 117 </t>
  </si>
  <si>
    <t xml:space="preserve">IBVS No. 5583 </t>
  </si>
  <si>
    <t xml:space="preserve">OEJV No. 3 </t>
  </si>
  <si>
    <t xml:space="preserve">IBVS No. 5802 </t>
  </si>
  <si>
    <t xml:space="preserve">IBVS No. 5875 </t>
  </si>
  <si>
    <t xml:space="preserve">BBSAG No. 127 </t>
  </si>
  <si>
    <t xml:space="preserve">BBSAG No. 85 </t>
  </si>
  <si>
    <t xml:space="preserve">BBSAG No. 87 </t>
  </si>
  <si>
    <t xml:space="preserve">BBSAG No. 91 </t>
  </si>
  <si>
    <t xml:space="preserve">BBSAG No. 94 </t>
  </si>
  <si>
    <t xml:space="preserve">LBBSAG No. 102 </t>
  </si>
  <si>
    <t xml:space="preserve">BBSAG No. 103 </t>
  </si>
  <si>
    <t xml:space="preserve">IBVS No. 4888 </t>
  </si>
  <si>
    <t xml:space="preserve">BRNO No. 32 </t>
  </si>
  <si>
    <t>PE</t>
  </si>
  <si>
    <t>All have been merged with page A</t>
  </si>
  <si>
    <t>s5</t>
  </si>
  <si>
    <t>s6</t>
  </si>
  <si>
    <t>See also page A (2)</t>
  </si>
  <si>
    <t>Liu et al. 2011AJ….141…44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</si>
  <si>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</si>
  <si>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</si>
  <si>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</si>
  <si>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</si>
  <si>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Ampl</t>
  </si>
  <si>
    <t>Ang. Freq</t>
  </si>
  <si>
    <t>Ph.Cnst</t>
  </si>
  <si>
    <t>Sin Fit</t>
  </si>
  <si>
    <r>
      <t>wt.diff</t>
    </r>
    <r>
      <rPr>
        <vertAlign val="superscript"/>
        <sz val="10"/>
        <rFont val="Arial"/>
        <family val="2"/>
      </rPr>
      <t>2</t>
    </r>
  </si>
  <si>
    <t xml:space="preserve">P3 = </t>
  </si>
  <si>
    <t>cycles</t>
  </si>
  <si>
    <t>years</t>
  </si>
  <si>
    <t>days</t>
  </si>
  <si>
    <t xml:space="preserve">dP/dt = </t>
  </si>
  <si>
    <t>Q Resid.</t>
  </si>
  <si>
    <t>S Resid</t>
  </si>
  <si>
    <t>Q Fit</t>
  </si>
  <si>
    <t>Correlation =</t>
  </si>
  <si>
    <t>Sum &gt;&gt;&gt;</t>
  </si>
  <si>
    <t>YX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</si>
  <si>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</si>
  <si>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</si>
  <si>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</si>
  <si>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r>
      <t>YX</t>
    </r>
    <r>
      <rPr>
        <b/>
        <vertAlign val="superscript"/>
        <sz val="10"/>
        <rFont val="Arial"/>
        <family val="2"/>
      </rPr>
      <t>2</t>
    </r>
  </si>
  <si>
    <t xml:space="preserve">Period = </t>
  </si>
  <si>
    <t>dP/dt =</t>
  </si>
  <si>
    <t>V0396 Mon / GSC 00151-00244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</si>
</sst>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E+00"/>
    <numFmt numFmtId="167" formatCode="0.0%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4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0" borderId="2" applyNumberFormat="0" applyFont="0" applyFill="0" applyAlignment="0" applyProtection="0"/>
  </cellStyleXfs>
  <cellXfs count="11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9" fillId="0" borderId="0" xfId="0" applyFont="1" applyAlignment="1"/>
    <xf numFmtId="0" fontId="20" fillId="0" borderId="0" xfId="8" applyAlignment="1" applyProtection="1"/>
    <xf numFmtId="0" fontId="21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horizontal="left"/>
    </xf>
    <xf numFmtId="0" fontId="21" fillId="0" borderId="0" xfId="0" applyFont="1">
      <alignment vertical="top"/>
    </xf>
    <xf numFmtId="0" fontId="26" fillId="0" borderId="0" xfId="0" applyFont="1">
      <alignment vertical="top"/>
    </xf>
    <xf numFmtId="0" fontId="1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>
      <alignment vertical="top"/>
    </xf>
    <xf numFmtId="0" fontId="11" fillId="0" borderId="14" xfId="0" applyFont="1" applyBorder="1">
      <alignment vertical="top"/>
    </xf>
    <xf numFmtId="0" fontId="10" fillId="0" borderId="10" xfId="0" applyFont="1" applyBorder="1">
      <alignment vertical="top"/>
    </xf>
    <xf numFmtId="166" fontId="10" fillId="0" borderId="10" xfId="0" applyNumberFormat="1" applyFont="1" applyBorder="1" applyAlignment="1">
      <alignment horizontal="center"/>
    </xf>
    <xf numFmtId="16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5" xfId="0" applyFont="1" applyBorder="1">
      <alignment vertical="top"/>
    </xf>
    <xf numFmtId="0" fontId="11" fillId="0" borderId="16" xfId="0" applyFont="1" applyBorder="1">
      <alignment vertical="top"/>
    </xf>
    <xf numFmtId="0" fontId="10" fillId="0" borderId="11" xfId="0" applyFont="1" applyBorder="1">
      <alignment vertical="top"/>
    </xf>
    <xf numFmtId="166" fontId="10" fillId="0" borderId="11" xfId="0" applyNumberFormat="1" applyFont="1" applyBorder="1" applyAlignment="1">
      <alignment horizontal="center"/>
    </xf>
    <xf numFmtId="0" fontId="6" fillId="0" borderId="17" xfId="0" applyFont="1" applyBorder="1">
      <alignment vertical="top"/>
    </xf>
    <xf numFmtId="0" fontId="11" fillId="0" borderId="18" xfId="0" applyFont="1" applyBorder="1">
      <alignment vertical="top"/>
    </xf>
    <xf numFmtId="0" fontId="10" fillId="0" borderId="12" xfId="0" applyFont="1" applyBorder="1">
      <alignment vertical="top"/>
    </xf>
    <xf numFmtId="166" fontId="10" fillId="0" borderId="12" xfId="0" applyNumberFormat="1" applyFont="1" applyBorder="1" applyAlignment="1">
      <alignment horizontal="center"/>
    </xf>
    <xf numFmtId="0" fontId="26" fillId="0" borderId="5" xfId="0" applyFont="1" applyBorder="1">
      <alignment vertical="top"/>
    </xf>
    <xf numFmtId="0" fontId="0" fillId="0" borderId="5" xfId="0" applyBorder="1">
      <alignment vertical="top"/>
    </xf>
    <xf numFmtId="0" fontId="11" fillId="0" borderId="0" xfId="0" applyFont="1">
      <alignment vertical="top"/>
    </xf>
    <xf numFmtId="166" fontId="10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27" fillId="0" borderId="0" xfId="0" applyFont="1">
      <alignment vertical="top"/>
    </xf>
    <xf numFmtId="167" fontId="27" fillId="0" borderId="0" xfId="0" applyNumberFormat="1" applyFont="1">
      <alignment vertical="top"/>
    </xf>
    <xf numFmtId="10" fontId="27" fillId="0" borderId="0" xfId="0" applyNumberFormat="1" applyFont="1">
      <alignment vertical="top"/>
    </xf>
    <xf numFmtId="0" fontId="15" fillId="0" borderId="0" xfId="0" applyFont="1" applyAlignment="1">
      <alignment horizontal="center"/>
    </xf>
    <xf numFmtId="0" fontId="28" fillId="0" borderId="0" xfId="0" applyFont="1">
      <alignment vertical="top"/>
    </xf>
    <xf numFmtId="0" fontId="29" fillId="0" borderId="0" xfId="0" applyFont="1">
      <alignment vertical="top"/>
    </xf>
    <xf numFmtId="0" fontId="30" fillId="0" borderId="0" xfId="0" applyFont="1" applyAlignment="1">
      <alignment horizontal="center"/>
    </xf>
    <xf numFmtId="0" fontId="7" fillId="0" borderId="0" xfId="0" applyFont="1">
      <alignment vertical="top"/>
    </xf>
    <xf numFmtId="0" fontId="15" fillId="4" borderId="1" xfId="0" applyFont="1" applyFill="1" applyBorder="1">
      <alignment vertical="top"/>
    </xf>
    <xf numFmtId="0" fontId="15" fillId="4" borderId="7" xfId="0" applyFont="1" applyFill="1" applyBorder="1">
      <alignment vertical="top"/>
    </xf>
    <xf numFmtId="0" fontId="10" fillId="0" borderId="7" xfId="0" applyFont="1" applyBorder="1">
      <alignment vertical="top"/>
    </xf>
    <xf numFmtId="0" fontId="15" fillId="0" borderId="0" xfId="0" applyFont="1" applyProtection="1">
      <alignment vertical="top"/>
      <protection locked="0"/>
    </xf>
    <xf numFmtId="0" fontId="6" fillId="0" borderId="1" xfId="0" applyFont="1" applyBorder="1">
      <alignment vertical="top"/>
    </xf>
    <xf numFmtId="0" fontId="5" fillId="0" borderId="1" xfId="0" applyFont="1" applyBorder="1">
      <alignment vertical="top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6" xfId="0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5" fontId="9" fillId="2" borderId="0" xfId="1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2" fillId="0" borderId="0" xfId="0" applyFont="1" applyAlignment="1"/>
    <xf numFmtId="0" fontId="10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4" fillId="0" borderId="0" xfId="0" applyFont="1" applyAlignment="1">
      <alignment horizontal="left" vertic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V0396 Mon - O-C Diagr.</a:t>
            </a:r>
          </a:p>
        </c:rich>
      </c:tx>
      <c:layout>
        <c:manualLayout>
          <c:xMode val="edge"/>
          <c:yMode val="edge"/>
          <c:x val="0.3603899512560929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3387818482885"/>
          <c:y val="0.14984754231036862"/>
          <c:w val="0.8100655771750529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1'!$H$21:$H$761</c:f>
              <c:numCache>
                <c:formatCode>General</c:formatCode>
                <c:ptCount val="741"/>
                <c:pt idx="0">
                  <c:v>-1.0616240000672406E-2</c:v>
                </c:pt>
                <c:pt idx="1">
                  <c:v>-4.9284900014754385E-3</c:v>
                </c:pt>
                <c:pt idx="2">
                  <c:v>2.1879099949728698E-3</c:v>
                </c:pt>
                <c:pt idx="3">
                  <c:v>-1.5399440002511255E-2</c:v>
                </c:pt>
                <c:pt idx="4">
                  <c:v>-6.2618900046800263E-3</c:v>
                </c:pt>
                <c:pt idx="5">
                  <c:v>-7.1243400052480865E-3</c:v>
                </c:pt>
                <c:pt idx="6">
                  <c:v>1.4445329998125089E-2</c:v>
                </c:pt>
                <c:pt idx="7">
                  <c:v>1.8579799943836406E-3</c:v>
                </c:pt>
                <c:pt idx="8">
                  <c:v>-1.7154330002085771E-2</c:v>
                </c:pt>
                <c:pt idx="9">
                  <c:v>-1.9588020004448481E-2</c:v>
                </c:pt>
                <c:pt idx="10">
                  <c:v>4.9687079997966066E-2</c:v>
                </c:pt>
                <c:pt idx="11">
                  <c:v>6.9853399982093833E-3</c:v>
                </c:pt>
                <c:pt idx="12">
                  <c:v>3.2589949998509837E-2</c:v>
                </c:pt>
                <c:pt idx="13">
                  <c:v>5.8545299980323762E-3</c:v>
                </c:pt>
                <c:pt idx="14">
                  <c:v>1.3681839998753276E-2</c:v>
                </c:pt>
                <c:pt idx="15">
                  <c:v>5.3430699990713038E-3</c:v>
                </c:pt>
                <c:pt idx="16">
                  <c:v>1.6020299997762777E-2</c:v>
                </c:pt>
                <c:pt idx="17">
                  <c:v>-7.8509899976779707E-3</c:v>
                </c:pt>
                <c:pt idx="18">
                  <c:v>-1.0645200090948492E-3</c:v>
                </c:pt>
                <c:pt idx="19">
                  <c:v>-2.789420002955012E-3</c:v>
                </c:pt>
                <c:pt idx="20">
                  <c:v>-1.1216060003789607E-2</c:v>
                </c:pt>
                <c:pt idx="21">
                  <c:v>-1.750000000174623E-2</c:v>
                </c:pt>
                <c:pt idx="22">
                  <c:v>-5.0000000192085281E-4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4D-406E-88B4-5BC2E5FB2B9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1'!$D$21:$D$24</c:f>
                <c:numCache>
                  <c:formatCode>General</c:formatCode>
                  <c:ptCount val="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1'!$D$21:$D$24</c:f>
                <c:numCache>
                  <c:formatCode>General</c:formatCode>
                  <c:ptCount val="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1'!$I$21:$I$761</c:f>
              <c:numCache>
                <c:formatCode>General</c:formatCode>
                <c:ptCount val="741"/>
                <c:pt idx="24">
                  <c:v>7.7510000119218603E-4</c:v>
                </c:pt>
                <c:pt idx="25">
                  <c:v>-5.9498000046005473E-3</c:v>
                </c:pt>
                <c:pt idx="26">
                  <c:v>-2.6747000010800548E-3</c:v>
                </c:pt>
                <c:pt idx="27">
                  <c:v>-8.5371500026667491E-3</c:v>
                </c:pt>
                <c:pt idx="28">
                  <c:v>-1.9869500029017217E-3</c:v>
                </c:pt>
                <c:pt idx="29">
                  <c:v>-1.9143300014548004E-3</c:v>
                </c:pt>
                <c:pt idx="30">
                  <c:v>1.3607700020656921E-3</c:v>
                </c:pt>
                <c:pt idx="31">
                  <c:v>3.1772299989825115E-3</c:v>
                </c:pt>
                <c:pt idx="32">
                  <c:v>2.3147799947764724E-3</c:v>
                </c:pt>
                <c:pt idx="33">
                  <c:v>5.8988000091630965E-4</c:v>
                </c:pt>
                <c:pt idx="34">
                  <c:v>1.4727429996128194E-2</c:v>
                </c:pt>
                <c:pt idx="35">
                  <c:v>-1.1350200074957684E-3</c:v>
                </c:pt>
                <c:pt idx="36">
                  <c:v>-6.9406000693561509E-4</c:v>
                </c:pt>
                <c:pt idx="37">
                  <c:v>-6.5565100012463517E-3</c:v>
                </c:pt>
                <c:pt idx="38">
                  <c:v>-2.4189600007957779E-3</c:v>
                </c:pt>
                <c:pt idx="39">
                  <c:v>-1.1018199998943601E-2</c:v>
                </c:pt>
                <c:pt idx="40">
                  <c:v>5.8898199931718409E-3</c:v>
                </c:pt>
                <c:pt idx="41">
                  <c:v>-1.6297080008371267E-2</c:v>
                </c:pt>
                <c:pt idx="42">
                  <c:v>1.4441719999013003E-2</c:v>
                </c:pt>
                <c:pt idx="43">
                  <c:v>2.4100500013446435E-3</c:v>
                </c:pt>
                <c:pt idx="44">
                  <c:v>-3.4524000002420507E-3</c:v>
                </c:pt>
                <c:pt idx="45">
                  <c:v>6.8514999293256551E-4</c:v>
                </c:pt>
                <c:pt idx="46">
                  <c:v>1.0212379995209631E-2</c:v>
                </c:pt>
                <c:pt idx="47">
                  <c:v>2.33519399916986E-2</c:v>
                </c:pt>
                <c:pt idx="48">
                  <c:v>1.5993699991668109E-2</c:v>
                </c:pt>
                <c:pt idx="49">
                  <c:v>2.5184399994031992E-2</c:v>
                </c:pt>
                <c:pt idx="50">
                  <c:v>9.5422199956374243E-3</c:v>
                </c:pt>
                <c:pt idx="51">
                  <c:v>3.3675199956633151E-3</c:v>
                </c:pt>
                <c:pt idx="52">
                  <c:v>9.2742799897678196E-3</c:v>
                </c:pt>
                <c:pt idx="53">
                  <c:v>9.7059799954877235E-3</c:v>
                </c:pt>
                <c:pt idx="54">
                  <c:v>7.2531299956608564E-3</c:v>
                </c:pt>
                <c:pt idx="55">
                  <c:v>7.593269991048146E-3</c:v>
                </c:pt>
                <c:pt idx="56">
                  <c:v>5.4889799939701334E-3</c:v>
                </c:pt>
                <c:pt idx="57">
                  <c:v>-2.2591950008063577E-2</c:v>
                </c:pt>
                <c:pt idx="58">
                  <c:v>-3.1793000089237466E-3</c:v>
                </c:pt>
                <c:pt idx="59">
                  <c:v>-1.179300008516293E-3</c:v>
                </c:pt>
                <c:pt idx="60">
                  <c:v>-1.7873800024972297E-3</c:v>
                </c:pt>
                <c:pt idx="61">
                  <c:v>5.9569899967755191E-3</c:v>
                </c:pt>
                <c:pt idx="62">
                  <c:v>-9.7679099999368191E-3</c:v>
                </c:pt>
                <c:pt idx="63">
                  <c:v>2.5071899945032783E-3</c:v>
                </c:pt>
                <c:pt idx="64">
                  <c:v>-1.5446000907104462E-4</c:v>
                </c:pt>
                <c:pt idx="65">
                  <c:v>-4.4384000066202134E-3</c:v>
                </c:pt>
                <c:pt idx="66">
                  <c:v>2.4934999964898452E-4</c:v>
                </c:pt>
                <c:pt idx="67">
                  <c:v>-4.7050799985299818E-3</c:v>
                </c:pt>
                <c:pt idx="68">
                  <c:v>-5.5675300027360208E-3</c:v>
                </c:pt>
                <c:pt idx="69">
                  <c:v>1.4324699950520881E-3</c:v>
                </c:pt>
                <c:pt idx="70">
                  <c:v>-7.7400200098054484E-3</c:v>
                </c:pt>
                <c:pt idx="71">
                  <c:v>-4.1296200070064515E-3</c:v>
                </c:pt>
                <c:pt idx="72">
                  <c:v>5.586020000919234E-3</c:v>
                </c:pt>
                <c:pt idx="73">
                  <c:v>4.0872899990063161E-3</c:v>
                </c:pt>
                <c:pt idx="74">
                  <c:v>-6.1139300087234005E-3</c:v>
                </c:pt>
                <c:pt idx="75">
                  <c:v>-5.1139300048816949E-3</c:v>
                </c:pt>
                <c:pt idx="79">
                  <c:v>-2.2819930003606714E-2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4D-406E-88B4-5BC2E5FB2B9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</c:f>
                <c:numCache>
                  <c:formatCode>General</c:formatCode>
                  <c:ptCount val="3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1'!$D$21:$D$23</c:f>
                <c:numCache>
                  <c:formatCode>General</c:formatCode>
                  <c:ptCount val="3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1'!$J$21:$J$761</c:f>
              <c:numCache>
                <c:formatCode>General</c:formatCode>
                <c:ptCount val="7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4D-406E-88B4-5BC2E5FB2B9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1'!$D$21:$D$764</c:f>
                <c:numCache>
                  <c:formatCode>General</c:formatCode>
                  <c:ptCount val="74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  <c:pt idx="76">
                    <c:v>2.8E-3</c:v>
                  </c:pt>
                  <c:pt idx="77">
                    <c:v>3.5000000000000001E-3</c:v>
                  </c:pt>
                  <c:pt idx="79">
                    <c:v>0</c:v>
                  </c:pt>
                  <c:pt idx="80">
                    <c:v>2.3E-3</c:v>
                  </c:pt>
                  <c:pt idx="86">
                    <c:v>0</c:v>
                  </c:pt>
                  <c:pt idx="87">
                    <c:v>7.7999999999999996E-3</c:v>
                  </c:pt>
                  <c:pt idx="88">
                    <c:v>4.1000000000000003E-3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2.0000000000000001E-4</c:v>
                  </c:pt>
                  <c:pt idx="95">
                    <c:v>1.5E-3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2.3E-3</c:v>
                  </c:pt>
                  <c:pt idx="104">
                    <c:v>2E-3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1E-3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4.0000000000000002E-4</c:v>
                  </c:pt>
                  <c:pt idx="114">
                    <c:v>2.0000000000000001E-4</c:v>
                  </c:pt>
                  <c:pt idx="115">
                    <c:v>1.6000000000000001E-3</c:v>
                  </c:pt>
                  <c:pt idx="116">
                    <c:v>1.4E-3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4.0000000000000002E-4</c:v>
                  </c:pt>
                </c:numCache>
              </c:numRef>
            </c:plus>
            <c:minus>
              <c:numRef>
                <c:f>'Active 1'!$D$21:$D$764</c:f>
                <c:numCache>
                  <c:formatCode>General</c:formatCode>
                  <c:ptCount val="74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  <c:pt idx="76">
                    <c:v>2.8E-3</c:v>
                  </c:pt>
                  <c:pt idx="77">
                    <c:v>3.5000000000000001E-3</c:v>
                  </c:pt>
                  <c:pt idx="79">
                    <c:v>0</c:v>
                  </c:pt>
                  <c:pt idx="80">
                    <c:v>2.3E-3</c:v>
                  </c:pt>
                  <c:pt idx="86">
                    <c:v>0</c:v>
                  </c:pt>
                  <c:pt idx="87">
                    <c:v>7.7999999999999996E-3</c:v>
                  </c:pt>
                  <c:pt idx="88">
                    <c:v>4.1000000000000003E-3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2.0000000000000001E-4</c:v>
                  </c:pt>
                  <c:pt idx="95">
                    <c:v>1.5E-3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2.3E-3</c:v>
                  </c:pt>
                  <c:pt idx="104">
                    <c:v>2E-3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1E-3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4.0000000000000002E-4</c:v>
                  </c:pt>
                  <c:pt idx="114">
                    <c:v>2.0000000000000001E-4</c:v>
                  </c:pt>
                  <c:pt idx="115">
                    <c:v>1.6000000000000001E-3</c:v>
                  </c:pt>
                  <c:pt idx="116">
                    <c:v>1.4E-3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1'!$K$21:$K$761</c:f>
              <c:numCache>
                <c:formatCode>General</c:formatCode>
                <c:ptCount val="741"/>
                <c:pt idx="76">
                  <c:v>-3.1376950006233528E-2</c:v>
                </c:pt>
                <c:pt idx="77">
                  <c:v>-3.1011490005766973E-2</c:v>
                </c:pt>
                <c:pt idx="78">
                  <c:v>-4.0243420007755049E-2</c:v>
                </c:pt>
                <c:pt idx="80">
                  <c:v>-3.5711949996766634E-2</c:v>
                </c:pt>
                <c:pt idx="81">
                  <c:v>-3.4755940003378782E-2</c:v>
                </c:pt>
                <c:pt idx="82">
                  <c:v>-3.5228430002462119E-2</c:v>
                </c:pt>
                <c:pt idx="83">
                  <c:v>-3.5018390000914223E-2</c:v>
                </c:pt>
                <c:pt idx="84">
                  <c:v>-3.539088000979973E-2</c:v>
                </c:pt>
                <c:pt idx="85">
                  <c:v>-3.5153330005414318E-2</c:v>
                </c:pt>
                <c:pt idx="86">
                  <c:v>-4.5502979999582749E-2</c:v>
                </c:pt>
                <c:pt idx="87">
                  <c:v>-4.5768520001729485E-2</c:v>
                </c:pt>
                <c:pt idx="88">
                  <c:v>-4.0799250004056375E-2</c:v>
                </c:pt>
                <c:pt idx="89">
                  <c:v>-4.7062920006283093E-2</c:v>
                </c:pt>
                <c:pt idx="90">
                  <c:v>-4.9982450007519219E-2</c:v>
                </c:pt>
                <c:pt idx="91">
                  <c:v>-5.0866810001025442E-2</c:v>
                </c:pt>
                <c:pt idx="92">
                  <c:v>-5.0826810002035927E-2</c:v>
                </c:pt>
                <c:pt idx="93">
                  <c:v>-5.1700950003578328E-2</c:v>
                </c:pt>
                <c:pt idx="94">
                  <c:v>-5.4275100002996624E-2</c:v>
                </c:pt>
                <c:pt idx="95">
                  <c:v>-5.5180740004288964E-2</c:v>
                </c:pt>
                <c:pt idx="96">
                  <c:v>-5.8779940001841169E-2</c:v>
                </c:pt>
                <c:pt idx="97">
                  <c:v>-5.9775370005809236E-2</c:v>
                </c:pt>
                <c:pt idx="98">
                  <c:v>-6.1737820004054811E-2</c:v>
                </c:pt>
                <c:pt idx="99">
                  <c:v>-6.0476380007457919E-2</c:v>
                </c:pt>
                <c:pt idx="100">
                  <c:v>-6.0331000000587665E-2</c:v>
                </c:pt>
                <c:pt idx="101">
                  <c:v>-6.1292460006370675E-2</c:v>
                </c:pt>
                <c:pt idx="102">
                  <c:v>-6.1297280008147936E-2</c:v>
                </c:pt>
                <c:pt idx="103">
                  <c:v>-6.0628410006756894E-2</c:v>
                </c:pt>
                <c:pt idx="104">
                  <c:v>-6.6413610009476542E-2</c:v>
                </c:pt>
                <c:pt idx="105">
                  <c:v>-6.4284500003850553E-2</c:v>
                </c:pt>
                <c:pt idx="106">
                  <c:v>-6.430940000427654E-2</c:v>
                </c:pt>
                <c:pt idx="107">
                  <c:v>-6.8343140002980363E-2</c:v>
                </c:pt>
                <c:pt idx="108">
                  <c:v>-6.8333139999595005E-2</c:v>
                </c:pt>
                <c:pt idx="109">
                  <c:v>-6.8376120005268604E-2</c:v>
                </c:pt>
                <c:pt idx="110">
                  <c:v>-6.9699310006399173E-2</c:v>
                </c:pt>
                <c:pt idx="111">
                  <c:v>-6.9299310001952108E-2</c:v>
                </c:pt>
                <c:pt idx="112">
                  <c:v>-7.3964640003396198E-2</c:v>
                </c:pt>
                <c:pt idx="113">
                  <c:v>-7.3579100004280917E-2</c:v>
                </c:pt>
                <c:pt idx="114">
                  <c:v>-7.3061230003077071E-2</c:v>
                </c:pt>
                <c:pt idx="115">
                  <c:v>-7.4559690001478884E-2</c:v>
                </c:pt>
                <c:pt idx="116">
                  <c:v>-7.5422139998408966E-2</c:v>
                </c:pt>
                <c:pt idx="117">
                  <c:v>-7.5600460011628456E-2</c:v>
                </c:pt>
                <c:pt idx="118">
                  <c:v>-7.4833320002653636E-2</c:v>
                </c:pt>
                <c:pt idx="119">
                  <c:v>-7.9204810004739556E-2</c:v>
                </c:pt>
                <c:pt idx="120">
                  <c:v>-7.8472160006640479E-2</c:v>
                </c:pt>
                <c:pt idx="121">
                  <c:v>-7.8438950004056096E-2</c:v>
                </c:pt>
                <c:pt idx="122">
                  <c:v>-7.8381400002399459E-2</c:v>
                </c:pt>
                <c:pt idx="123">
                  <c:v>-6.6419610004231799E-2</c:v>
                </c:pt>
                <c:pt idx="124">
                  <c:v>-8.400219999748515E-2</c:v>
                </c:pt>
                <c:pt idx="125">
                  <c:v>-8.7378980002540629E-2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4D-406E-88B4-5BC2E5FB2B9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1'!$L$21:$L$761</c:f>
              <c:numCache>
                <c:formatCode>General</c:formatCode>
                <c:ptCount val="7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4D-406E-88B4-5BC2E5FB2B9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1'!$M$21:$M$761</c:f>
              <c:numCache>
                <c:formatCode>General</c:formatCode>
                <c:ptCount val="7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4D-406E-88B4-5BC2E5FB2B9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1'!$N$21:$N$761</c:f>
              <c:numCache>
                <c:formatCode>General</c:formatCode>
                <c:ptCount val="7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4D-406E-88B4-5BC2E5FB2B9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1'!$O$21:$O$761</c:f>
              <c:numCache>
                <c:formatCode>General</c:formatCode>
                <c:ptCount val="741"/>
                <c:pt idx="46">
                  <c:v>2.7895995160831591E-2</c:v>
                </c:pt>
                <c:pt idx="47">
                  <c:v>1.7448384013505014E-2</c:v>
                </c:pt>
                <c:pt idx="48">
                  <c:v>1.7077363117231903E-2</c:v>
                </c:pt>
                <c:pt idx="49">
                  <c:v>1.3767688076613924E-2</c:v>
                </c:pt>
                <c:pt idx="50">
                  <c:v>1.3173211413267258E-2</c:v>
                </c:pt>
                <c:pt idx="51">
                  <c:v>1.3109969215038889E-2</c:v>
                </c:pt>
                <c:pt idx="52">
                  <c:v>9.5768384073473267E-3</c:v>
                </c:pt>
                <c:pt idx="53">
                  <c:v>8.1644293135804125E-3</c:v>
                </c:pt>
                <c:pt idx="54">
                  <c:v>6.130138603901214E-3</c:v>
                </c:pt>
                <c:pt idx="55">
                  <c:v>5.0465889409218034E-3</c:v>
                </c:pt>
                <c:pt idx="56">
                  <c:v>1.2077875084598177E-3</c:v>
                </c:pt>
                <c:pt idx="57">
                  <c:v>8.7682000439801011E-4</c:v>
                </c:pt>
                <c:pt idx="58">
                  <c:v>8.4519890528381159E-4</c:v>
                </c:pt>
                <c:pt idx="59">
                  <c:v>8.4519890528381159E-4</c:v>
                </c:pt>
                <c:pt idx="60">
                  <c:v>-1.6676244376567229E-3</c:v>
                </c:pt>
                <c:pt idx="61">
                  <c:v>-2.061834139946872E-3</c:v>
                </c:pt>
                <c:pt idx="62">
                  <c:v>-2.0829148726896618E-3</c:v>
                </c:pt>
                <c:pt idx="63">
                  <c:v>-2.1039956054324516E-3</c:v>
                </c:pt>
                <c:pt idx="64">
                  <c:v>-2.2831818337461784E-3</c:v>
                </c:pt>
                <c:pt idx="65">
                  <c:v>-2.5066376008197333E-3</c:v>
                </c:pt>
                <c:pt idx="66">
                  <c:v>-2.5593394326767216E-3</c:v>
                </c:pt>
                <c:pt idx="67">
                  <c:v>-3.206517927880348E-3</c:v>
                </c:pt>
                <c:pt idx="68">
                  <c:v>-3.2170582942517567E-3</c:v>
                </c:pt>
                <c:pt idx="69">
                  <c:v>-3.2170582942517567E-3</c:v>
                </c:pt>
                <c:pt idx="70">
                  <c:v>-3.2191663675260329E-3</c:v>
                </c:pt>
                <c:pt idx="71">
                  <c:v>-5.4115625727761685E-3</c:v>
                </c:pt>
                <c:pt idx="72">
                  <c:v>-6.6005158994695001E-3</c:v>
                </c:pt>
                <c:pt idx="73">
                  <c:v>-1.3719479346709584E-2</c:v>
                </c:pt>
                <c:pt idx="74">
                  <c:v>-1.4516331044387043E-2</c:v>
                </c:pt>
                <c:pt idx="75">
                  <c:v>-1.4516331044387043E-2</c:v>
                </c:pt>
                <c:pt idx="76">
                  <c:v>-3.3906389021205019E-2</c:v>
                </c:pt>
                <c:pt idx="77">
                  <c:v>-3.4003360391821863E-2</c:v>
                </c:pt>
                <c:pt idx="78">
                  <c:v>-3.4123520568455773E-2</c:v>
                </c:pt>
                <c:pt idx="79">
                  <c:v>-3.4332219822609394E-2</c:v>
                </c:pt>
                <c:pt idx="80">
                  <c:v>-3.7068498932623484E-2</c:v>
                </c:pt>
                <c:pt idx="81">
                  <c:v>-3.7808432651895402E-2</c:v>
                </c:pt>
                <c:pt idx="82">
                  <c:v>-3.7810540725169678E-2</c:v>
                </c:pt>
                <c:pt idx="83">
                  <c:v>-3.781897301826681E-2</c:v>
                </c:pt>
                <c:pt idx="84">
                  <c:v>-3.7821081091541087E-2</c:v>
                </c:pt>
                <c:pt idx="85">
                  <c:v>-3.7831621457912468E-2</c:v>
                </c:pt>
                <c:pt idx="86">
                  <c:v>-4.0540495615360966E-2</c:v>
                </c:pt>
                <c:pt idx="87">
                  <c:v>-4.4642806207107838E-2</c:v>
                </c:pt>
                <c:pt idx="88">
                  <c:v>-4.5015935176655225E-2</c:v>
                </c:pt>
                <c:pt idx="89">
                  <c:v>-4.5823327240704065E-2</c:v>
                </c:pt>
                <c:pt idx="90">
                  <c:v>-4.8557498277443878E-2</c:v>
                </c:pt>
                <c:pt idx="91">
                  <c:v>-4.9746451604137237E-2</c:v>
                </c:pt>
                <c:pt idx="92">
                  <c:v>-4.9746451604137237E-2</c:v>
                </c:pt>
                <c:pt idx="93">
                  <c:v>-4.9927745905725213E-2</c:v>
                </c:pt>
                <c:pt idx="94">
                  <c:v>-5.2742023726887632E-2</c:v>
                </c:pt>
                <c:pt idx="95">
                  <c:v>-5.3661143674473277E-2</c:v>
                </c:pt>
                <c:pt idx="96">
                  <c:v>-5.3829789536415595E-2</c:v>
                </c:pt>
                <c:pt idx="97">
                  <c:v>-5.6374233978470301E-2</c:v>
                </c:pt>
                <c:pt idx="98">
                  <c:v>-5.6384774344841709E-2</c:v>
                </c:pt>
                <c:pt idx="99">
                  <c:v>-5.6688336896337871E-2</c:v>
                </c:pt>
                <c:pt idx="100">
                  <c:v>-5.6768443680760478E-2</c:v>
                </c:pt>
                <c:pt idx="101">
                  <c:v>-5.7514701619855224E-2</c:v>
                </c:pt>
                <c:pt idx="102">
                  <c:v>-5.7552646938792251E-2</c:v>
                </c:pt>
                <c:pt idx="103">
                  <c:v>-5.7841452977368479E-2</c:v>
                </c:pt>
                <c:pt idx="104">
                  <c:v>-6.0961401423301365E-2</c:v>
                </c:pt>
                <c:pt idx="105">
                  <c:v>-6.1300801220460277E-2</c:v>
                </c:pt>
                <c:pt idx="106">
                  <c:v>-6.1321881953203067E-2</c:v>
                </c:pt>
                <c:pt idx="107">
                  <c:v>-6.3695572460041178E-2</c:v>
                </c:pt>
                <c:pt idx="108">
                  <c:v>-6.3695572460041178E-2</c:v>
                </c:pt>
                <c:pt idx="109">
                  <c:v>-6.4121403261445525E-2</c:v>
                </c:pt>
                <c:pt idx="110">
                  <c:v>-6.9246129391217714E-2</c:v>
                </c:pt>
                <c:pt idx="111">
                  <c:v>-6.9246129391217714E-2</c:v>
                </c:pt>
                <c:pt idx="112">
                  <c:v>-7.2865691203154725E-2</c:v>
                </c:pt>
                <c:pt idx="113">
                  <c:v>-7.2979527159965779E-2</c:v>
                </c:pt>
                <c:pt idx="114">
                  <c:v>-7.305752587111411E-2</c:v>
                </c:pt>
                <c:pt idx="115">
                  <c:v>-7.6544279066771526E-2</c:v>
                </c:pt>
                <c:pt idx="116">
                  <c:v>-7.6554819433142907E-2</c:v>
                </c:pt>
                <c:pt idx="117">
                  <c:v>-7.690897574322178E-2</c:v>
                </c:pt>
                <c:pt idx="118">
                  <c:v>-7.736010342391747E-2</c:v>
                </c:pt>
                <c:pt idx="119">
                  <c:v>-7.968109209889862E-2</c:v>
                </c:pt>
                <c:pt idx="120">
                  <c:v>-7.9712713198012819E-2</c:v>
                </c:pt>
                <c:pt idx="121">
                  <c:v>-7.9862386400486624E-2</c:v>
                </c:pt>
                <c:pt idx="122">
                  <c:v>-7.9872926766858005E-2</c:v>
                </c:pt>
                <c:pt idx="123">
                  <c:v>-8.0777290201523688E-2</c:v>
                </c:pt>
                <c:pt idx="124">
                  <c:v>-8.3920427453473639E-2</c:v>
                </c:pt>
                <c:pt idx="125">
                  <c:v>-8.7761336959209929E-2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4D-406E-88B4-5BC2E5FB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070000"/>
        <c:axId val="1"/>
      </c:scatterChart>
      <c:valAx>
        <c:axId val="800070000"/>
        <c:scaling>
          <c:orientation val="minMax"/>
          <c:max val="52000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5099021713194"/>
              <c:y val="0.874620305489336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24675324675328E-2"/>
              <c:y val="0.38838048913610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070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79237822544908"/>
          <c:y val="0.9204921861831491"/>
          <c:w val="0.675325186624399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V0396 Mon - O-C Diagr.</a:t>
            </a:r>
          </a:p>
        </c:rich>
      </c:tx>
      <c:layout>
        <c:manualLayout>
          <c:xMode val="edge"/>
          <c:yMode val="edge"/>
          <c:x val="0.35901673766189063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4080499283010289"/>
          <c:w val="0.80491867709294718"/>
          <c:h val="0.683909965174785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1'!$H$21:$H$761</c:f>
              <c:numCache>
                <c:formatCode>General</c:formatCode>
                <c:ptCount val="741"/>
                <c:pt idx="0">
                  <c:v>-1.0616240000672406E-2</c:v>
                </c:pt>
                <c:pt idx="1">
                  <c:v>-4.9284900014754385E-3</c:v>
                </c:pt>
                <c:pt idx="2">
                  <c:v>2.1879099949728698E-3</c:v>
                </c:pt>
                <c:pt idx="3">
                  <c:v>-1.5399440002511255E-2</c:v>
                </c:pt>
                <c:pt idx="4">
                  <c:v>-6.2618900046800263E-3</c:v>
                </c:pt>
                <c:pt idx="5">
                  <c:v>-7.1243400052480865E-3</c:v>
                </c:pt>
                <c:pt idx="6">
                  <c:v>1.4445329998125089E-2</c:v>
                </c:pt>
                <c:pt idx="7">
                  <c:v>1.8579799943836406E-3</c:v>
                </c:pt>
                <c:pt idx="8">
                  <c:v>-1.7154330002085771E-2</c:v>
                </c:pt>
                <c:pt idx="9">
                  <c:v>-1.9588020004448481E-2</c:v>
                </c:pt>
                <c:pt idx="10">
                  <c:v>4.9687079997966066E-2</c:v>
                </c:pt>
                <c:pt idx="11">
                  <c:v>6.9853399982093833E-3</c:v>
                </c:pt>
                <c:pt idx="12">
                  <c:v>3.2589949998509837E-2</c:v>
                </c:pt>
                <c:pt idx="13">
                  <c:v>5.8545299980323762E-3</c:v>
                </c:pt>
                <c:pt idx="14">
                  <c:v>1.3681839998753276E-2</c:v>
                </c:pt>
                <c:pt idx="15">
                  <c:v>5.3430699990713038E-3</c:v>
                </c:pt>
                <c:pt idx="16">
                  <c:v>1.6020299997762777E-2</c:v>
                </c:pt>
                <c:pt idx="17">
                  <c:v>-7.8509899976779707E-3</c:v>
                </c:pt>
                <c:pt idx="18">
                  <c:v>-1.0645200090948492E-3</c:v>
                </c:pt>
                <c:pt idx="19">
                  <c:v>-2.789420002955012E-3</c:v>
                </c:pt>
                <c:pt idx="20">
                  <c:v>-1.1216060003789607E-2</c:v>
                </c:pt>
                <c:pt idx="21">
                  <c:v>-1.750000000174623E-2</c:v>
                </c:pt>
                <c:pt idx="22">
                  <c:v>-5.0000000192085281E-4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5B-44D1-9A62-8347F31905D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1'!$D$21:$D$24</c:f>
                <c:numCache>
                  <c:formatCode>General</c:formatCode>
                  <c:ptCount val="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1'!$D$21:$D$24</c:f>
                <c:numCache>
                  <c:formatCode>General</c:formatCode>
                  <c:ptCount val="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1'!$I$21:$I$761</c:f>
              <c:numCache>
                <c:formatCode>General</c:formatCode>
                <c:ptCount val="741"/>
                <c:pt idx="24">
                  <c:v>7.7510000119218603E-4</c:v>
                </c:pt>
                <c:pt idx="25">
                  <c:v>-5.9498000046005473E-3</c:v>
                </c:pt>
                <c:pt idx="26">
                  <c:v>-2.6747000010800548E-3</c:v>
                </c:pt>
                <c:pt idx="27">
                  <c:v>-8.5371500026667491E-3</c:v>
                </c:pt>
                <c:pt idx="28">
                  <c:v>-1.9869500029017217E-3</c:v>
                </c:pt>
                <c:pt idx="29">
                  <c:v>-1.9143300014548004E-3</c:v>
                </c:pt>
                <c:pt idx="30">
                  <c:v>1.3607700020656921E-3</c:v>
                </c:pt>
                <c:pt idx="31">
                  <c:v>3.1772299989825115E-3</c:v>
                </c:pt>
                <c:pt idx="32">
                  <c:v>2.3147799947764724E-3</c:v>
                </c:pt>
                <c:pt idx="33">
                  <c:v>5.8988000091630965E-4</c:v>
                </c:pt>
                <c:pt idx="34">
                  <c:v>1.4727429996128194E-2</c:v>
                </c:pt>
                <c:pt idx="35">
                  <c:v>-1.1350200074957684E-3</c:v>
                </c:pt>
                <c:pt idx="36">
                  <c:v>-6.9406000693561509E-4</c:v>
                </c:pt>
                <c:pt idx="37">
                  <c:v>-6.5565100012463517E-3</c:v>
                </c:pt>
                <c:pt idx="38">
                  <c:v>-2.4189600007957779E-3</c:v>
                </c:pt>
                <c:pt idx="39">
                  <c:v>-1.1018199998943601E-2</c:v>
                </c:pt>
                <c:pt idx="40">
                  <c:v>5.8898199931718409E-3</c:v>
                </c:pt>
                <c:pt idx="41">
                  <c:v>-1.6297080008371267E-2</c:v>
                </c:pt>
                <c:pt idx="42">
                  <c:v>1.4441719999013003E-2</c:v>
                </c:pt>
                <c:pt idx="43">
                  <c:v>2.4100500013446435E-3</c:v>
                </c:pt>
                <c:pt idx="44">
                  <c:v>-3.4524000002420507E-3</c:v>
                </c:pt>
                <c:pt idx="45">
                  <c:v>6.8514999293256551E-4</c:v>
                </c:pt>
                <c:pt idx="46">
                  <c:v>1.0212379995209631E-2</c:v>
                </c:pt>
                <c:pt idx="47">
                  <c:v>2.33519399916986E-2</c:v>
                </c:pt>
                <c:pt idx="48">
                  <c:v>1.5993699991668109E-2</c:v>
                </c:pt>
                <c:pt idx="49">
                  <c:v>2.5184399994031992E-2</c:v>
                </c:pt>
                <c:pt idx="50">
                  <c:v>9.5422199956374243E-3</c:v>
                </c:pt>
                <c:pt idx="51">
                  <c:v>3.3675199956633151E-3</c:v>
                </c:pt>
                <c:pt idx="52">
                  <c:v>9.2742799897678196E-3</c:v>
                </c:pt>
                <c:pt idx="53">
                  <c:v>9.7059799954877235E-3</c:v>
                </c:pt>
                <c:pt idx="54">
                  <c:v>7.2531299956608564E-3</c:v>
                </c:pt>
                <c:pt idx="55">
                  <c:v>7.593269991048146E-3</c:v>
                </c:pt>
                <c:pt idx="56">
                  <c:v>5.4889799939701334E-3</c:v>
                </c:pt>
                <c:pt idx="57">
                  <c:v>-2.2591950008063577E-2</c:v>
                </c:pt>
                <c:pt idx="58">
                  <c:v>-3.1793000089237466E-3</c:v>
                </c:pt>
                <c:pt idx="59">
                  <c:v>-1.179300008516293E-3</c:v>
                </c:pt>
                <c:pt idx="60">
                  <c:v>-1.7873800024972297E-3</c:v>
                </c:pt>
                <c:pt idx="61">
                  <c:v>5.9569899967755191E-3</c:v>
                </c:pt>
                <c:pt idx="62">
                  <c:v>-9.7679099999368191E-3</c:v>
                </c:pt>
                <c:pt idx="63">
                  <c:v>2.5071899945032783E-3</c:v>
                </c:pt>
                <c:pt idx="64">
                  <c:v>-1.5446000907104462E-4</c:v>
                </c:pt>
                <c:pt idx="65">
                  <c:v>-4.4384000066202134E-3</c:v>
                </c:pt>
                <c:pt idx="66">
                  <c:v>2.4934999964898452E-4</c:v>
                </c:pt>
                <c:pt idx="67">
                  <c:v>-4.7050799985299818E-3</c:v>
                </c:pt>
                <c:pt idx="68">
                  <c:v>-5.5675300027360208E-3</c:v>
                </c:pt>
                <c:pt idx="69">
                  <c:v>1.4324699950520881E-3</c:v>
                </c:pt>
                <c:pt idx="70">
                  <c:v>-7.7400200098054484E-3</c:v>
                </c:pt>
                <c:pt idx="71">
                  <c:v>-4.1296200070064515E-3</c:v>
                </c:pt>
                <c:pt idx="72">
                  <c:v>5.586020000919234E-3</c:v>
                </c:pt>
                <c:pt idx="73">
                  <c:v>4.0872899990063161E-3</c:v>
                </c:pt>
                <c:pt idx="74">
                  <c:v>-6.1139300087234005E-3</c:v>
                </c:pt>
                <c:pt idx="75">
                  <c:v>-5.1139300048816949E-3</c:v>
                </c:pt>
                <c:pt idx="79">
                  <c:v>-2.2819930003606714E-2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5B-44D1-9A62-8347F31905D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</c:f>
                <c:numCache>
                  <c:formatCode>General</c:formatCode>
                  <c:ptCount val="3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1'!$D$21:$D$23</c:f>
                <c:numCache>
                  <c:formatCode>General</c:formatCode>
                  <c:ptCount val="3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1'!$J$21:$J$761</c:f>
              <c:numCache>
                <c:formatCode>General</c:formatCode>
                <c:ptCount val="7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5B-44D1-9A62-8347F31905D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1'!$D$21:$D$764</c:f>
                <c:numCache>
                  <c:formatCode>General</c:formatCode>
                  <c:ptCount val="74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  <c:pt idx="76">
                    <c:v>2.8E-3</c:v>
                  </c:pt>
                  <c:pt idx="77">
                    <c:v>3.5000000000000001E-3</c:v>
                  </c:pt>
                  <c:pt idx="79">
                    <c:v>0</c:v>
                  </c:pt>
                  <c:pt idx="80">
                    <c:v>2.3E-3</c:v>
                  </c:pt>
                  <c:pt idx="86">
                    <c:v>0</c:v>
                  </c:pt>
                  <c:pt idx="87">
                    <c:v>7.7999999999999996E-3</c:v>
                  </c:pt>
                  <c:pt idx="88">
                    <c:v>4.1000000000000003E-3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2.0000000000000001E-4</c:v>
                  </c:pt>
                  <c:pt idx="95">
                    <c:v>1.5E-3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2.3E-3</c:v>
                  </c:pt>
                  <c:pt idx="104">
                    <c:v>2E-3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1E-3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4.0000000000000002E-4</c:v>
                  </c:pt>
                  <c:pt idx="114">
                    <c:v>2.0000000000000001E-4</c:v>
                  </c:pt>
                  <c:pt idx="115">
                    <c:v>1.6000000000000001E-3</c:v>
                  </c:pt>
                  <c:pt idx="116">
                    <c:v>1.4E-3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4.0000000000000002E-4</c:v>
                  </c:pt>
                </c:numCache>
              </c:numRef>
            </c:plus>
            <c:minus>
              <c:numRef>
                <c:f>'Active 1'!$D$21:$D$764</c:f>
                <c:numCache>
                  <c:formatCode>General</c:formatCode>
                  <c:ptCount val="74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  <c:pt idx="76">
                    <c:v>2.8E-3</c:v>
                  </c:pt>
                  <c:pt idx="77">
                    <c:v>3.5000000000000001E-3</c:v>
                  </c:pt>
                  <c:pt idx="79">
                    <c:v>0</c:v>
                  </c:pt>
                  <c:pt idx="80">
                    <c:v>2.3E-3</c:v>
                  </c:pt>
                  <c:pt idx="86">
                    <c:v>0</c:v>
                  </c:pt>
                  <c:pt idx="87">
                    <c:v>7.7999999999999996E-3</c:v>
                  </c:pt>
                  <c:pt idx="88">
                    <c:v>4.1000000000000003E-3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2.0000000000000001E-4</c:v>
                  </c:pt>
                  <c:pt idx="95">
                    <c:v>1.5E-3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2.3E-3</c:v>
                  </c:pt>
                  <c:pt idx="104">
                    <c:v>2E-3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1E-3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4.0000000000000002E-4</c:v>
                  </c:pt>
                  <c:pt idx="114">
                    <c:v>2.0000000000000001E-4</c:v>
                  </c:pt>
                  <c:pt idx="115">
                    <c:v>1.6000000000000001E-3</c:v>
                  </c:pt>
                  <c:pt idx="116">
                    <c:v>1.4E-3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1'!$K$21:$K$761</c:f>
              <c:numCache>
                <c:formatCode>General</c:formatCode>
                <c:ptCount val="741"/>
                <c:pt idx="76">
                  <c:v>-3.1376950006233528E-2</c:v>
                </c:pt>
                <c:pt idx="77">
                  <c:v>-3.1011490005766973E-2</c:v>
                </c:pt>
                <c:pt idx="78">
                  <c:v>-4.0243420007755049E-2</c:v>
                </c:pt>
                <c:pt idx="80">
                  <c:v>-3.5711949996766634E-2</c:v>
                </c:pt>
                <c:pt idx="81">
                  <c:v>-3.4755940003378782E-2</c:v>
                </c:pt>
                <c:pt idx="82">
                  <c:v>-3.5228430002462119E-2</c:v>
                </c:pt>
                <c:pt idx="83">
                  <c:v>-3.5018390000914223E-2</c:v>
                </c:pt>
                <c:pt idx="84">
                  <c:v>-3.539088000979973E-2</c:v>
                </c:pt>
                <c:pt idx="85">
                  <c:v>-3.5153330005414318E-2</c:v>
                </c:pt>
                <c:pt idx="86">
                  <c:v>-4.5502979999582749E-2</c:v>
                </c:pt>
                <c:pt idx="87">
                  <c:v>-4.5768520001729485E-2</c:v>
                </c:pt>
                <c:pt idx="88">
                  <c:v>-4.0799250004056375E-2</c:v>
                </c:pt>
                <c:pt idx="89">
                  <c:v>-4.7062920006283093E-2</c:v>
                </c:pt>
                <c:pt idx="90">
                  <c:v>-4.9982450007519219E-2</c:v>
                </c:pt>
                <c:pt idx="91">
                  <c:v>-5.0866810001025442E-2</c:v>
                </c:pt>
                <c:pt idx="92">
                  <c:v>-5.0826810002035927E-2</c:v>
                </c:pt>
                <c:pt idx="93">
                  <c:v>-5.1700950003578328E-2</c:v>
                </c:pt>
                <c:pt idx="94">
                  <c:v>-5.4275100002996624E-2</c:v>
                </c:pt>
                <c:pt idx="95">
                  <c:v>-5.5180740004288964E-2</c:v>
                </c:pt>
                <c:pt idx="96">
                  <c:v>-5.8779940001841169E-2</c:v>
                </c:pt>
                <c:pt idx="97">
                  <c:v>-5.9775370005809236E-2</c:v>
                </c:pt>
                <c:pt idx="98">
                  <c:v>-6.1737820004054811E-2</c:v>
                </c:pt>
                <c:pt idx="99">
                  <c:v>-6.0476380007457919E-2</c:v>
                </c:pt>
                <c:pt idx="100">
                  <c:v>-6.0331000000587665E-2</c:v>
                </c:pt>
                <c:pt idx="101">
                  <c:v>-6.1292460006370675E-2</c:v>
                </c:pt>
                <c:pt idx="102">
                  <c:v>-6.1297280008147936E-2</c:v>
                </c:pt>
                <c:pt idx="103">
                  <c:v>-6.0628410006756894E-2</c:v>
                </c:pt>
                <c:pt idx="104">
                  <c:v>-6.6413610009476542E-2</c:v>
                </c:pt>
                <c:pt idx="105">
                  <c:v>-6.4284500003850553E-2</c:v>
                </c:pt>
                <c:pt idx="106">
                  <c:v>-6.430940000427654E-2</c:v>
                </c:pt>
                <c:pt idx="107">
                  <c:v>-6.8343140002980363E-2</c:v>
                </c:pt>
                <c:pt idx="108">
                  <c:v>-6.8333139999595005E-2</c:v>
                </c:pt>
                <c:pt idx="109">
                  <c:v>-6.8376120005268604E-2</c:v>
                </c:pt>
                <c:pt idx="110">
                  <c:v>-6.9699310006399173E-2</c:v>
                </c:pt>
                <c:pt idx="111">
                  <c:v>-6.9299310001952108E-2</c:v>
                </c:pt>
                <c:pt idx="112">
                  <c:v>-7.3964640003396198E-2</c:v>
                </c:pt>
                <c:pt idx="113">
                  <c:v>-7.3579100004280917E-2</c:v>
                </c:pt>
                <c:pt idx="114">
                  <c:v>-7.3061230003077071E-2</c:v>
                </c:pt>
                <c:pt idx="115">
                  <c:v>-7.4559690001478884E-2</c:v>
                </c:pt>
                <c:pt idx="116">
                  <c:v>-7.5422139998408966E-2</c:v>
                </c:pt>
                <c:pt idx="117">
                  <c:v>-7.5600460011628456E-2</c:v>
                </c:pt>
                <c:pt idx="118">
                  <c:v>-7.4833320002653636E-2</c:v>
                </c:pt>
                <c:pt idx="119">
                  <c:v>-7.9204810004739556E-2</c:v>
                </c:pt>
                <c:pt idx="120">
                  <c:v>-7.8472160006640479E-2</c:v>
                </c:pt>
                <c:pt idx="121">
                  <c:v>-7.8438950004056096E-2</c:v>
                </c:pt>
                <c:pt idx="122">
                  <c:v>-7.8381400002399459E-2</c:v>
                </c:pt>
                <c:pt idx="123">
                  <c:v>-6.6419610004231799E-2</c:v>
                </c:pt>
                <c:pt idx="124">
                  <c:v>-8.400219999748515E-2</c:v>
                </c:pt>
                <c:pt idx="125">
                  <c:v>-8.7378980002540629E-2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5B-44D1-9A62-8347F31905D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1'!$L$21:$L$761</c:f>
              <c:numCache>
                <c:formatCode>General</c:formatCode>
                <c:ptCount val="7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5B-44D1-9A62-8347F31905D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1'!$M$21:$M$761</c:f>
              <c:numCache>
                <c:formatCode>General</c:formatCode>
                <c:ptCount val="7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5B-44D1-9A62-8347F31905D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1'!$D$21:$D$38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1'!$N$21:$N$761</c:f>
              <c:numCache>
                <c:formatCode>General</c:formatCode>
                <c:ptCount val="7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5B-44D1-9A62-8347F31905D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1'!$F$21:$F$761</c:f>
              <c:numCache>
                <c:formatCode>General</c:formatCode>
                <c:ptCount val="741"/>
                <c:pt idx="0">
                  <c:v>-12812</c:v>
                </c:pt>
                <c:pt idx="1">
                  <c:v>-12799.5</c:v>
                </c:pt>
                <c:pt idx="2">
                  <c:v>-11979.5</c:v>
                </c:pt>
                <c:pt idx="3">
                  <c:v>-11972</c:v>
                </c:pt>
                <c:pt idx="4">
                  <c:v>-11969.5</c:v>
                </c:pt>
                <c:pt idx="5">
                  <c:v>-11967</c:v>
                </c:pt>
                <c:pt idx="6">
                  <c:v>-11858.5</c:v>
                </c:pt>
                <c:pt idx="7">
                  <c:v>-11851</c:v>
                </c:pt>
                <c:pt idx="8">
                  <c:v>-11091.5</c:v>
                </c:pt>
                <c:pt idx="9">
                  <c:v>-9151</c:v>
                </c:pt>
                <c:pt idx="10">
                  <c:v>-9146</c:v>
                </c:pt>
                <c:pt idx="11">
                  <c:v>-7483</c:v>
                </c:pt>
                <c:pt idx="12">
                  <c:v>-7377.5</c:v>
                </c:pt>
                <c:pt idx="13">
                  <c:v>-6398.5</c:v>
                </c:pt>
                <c:pt idx="14">
                  <c:v>-3908</c:v>
                </c:pt>
                <c:pt idx="15">
                  <c:v>-3721.5</c:v>
                </c:pt>
                <c:pt idx="16">
                  <c:v>-2735</c:v>
                </c:pt>
                <c:pt idx="17">
                  <c:v>-2674.5</c:v>
                </c:pt>
                <c:pt idx="18">
                  <c:v>-1726</c:v>
                </c:pt>
                <c:pt idx="19">
                  <c:v>-1721</c:v>
                </c:pt>
                <c:pt idx="20">
                  <c:v>-53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10</c:v>
                </c:pt>
                <c:pt idx="26">
                  <c:v>15</c:v>
                </c:pt>
                <c:pt idx="27">
                  <c:v>17.5</c:v>
                </c:pt>
                <c:pt idx="28">
                  <c:v>27.5</c:v>
                </c:pt>
                <c:pt idx="29">
                  <c:v>908.5</c:v>
                </c:pt>
                <c:pt idx="30">
                  <c:v>913.5</c:v>
                </c:pt>
                <c:pt idx="31">
                  <c:v>986.5</c:v>
                </c:pt>
                <c:pt idx="32">
                  <c:v>989</c:v>
                </c:pt>
                <c:pt idx="33">
                  <c:v>994</c:v>
                </c:pt>
                <c:pt idx="34">
                  <c:v>996.5</c:v>
                </c:pt>
                <c:pt idx="35">
                  <c:v>999</c:v>
                </c:pt>
                <c:pt idx="36">
                  <c:v>1047</c:v>
                </c:pt>
                <c:pt idx="37">
                  <c:v>1049.5</c:v>
                </c:pt>
                <c:pt idx="38">
                  <c:v>1052</c:v>
                </c:pt>
                <c:pt idx="39">
                  <c:v>1590</c:v>
                </c:pt>
                <c:pt idx="40">
                  <c:v>1741</c:v>
                </c:pt>
                <c:pt idx="41">
                  <c:v>3646</c:v>
                </c:pt>
                <c:pt idx="42">
                  <c:v>5586</c:v>
                </c:pt>
                <c:pt idx="43">
                  <c:v>7377.5</c:v>
                </c:pt>
                <c:pt idx="44">
                  <c:v>7380</c:v>
                </c:pt>
                <c:pt idx="45">
                  <c:v>7382.5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1'!$O$21:$O$761</c:f>
              <c:numCache>
                <c:formatCode>General</c:formatCode>
                <c:ptCount val="741"/>
                <c:pt idx="46">
                  <c:v>2.7895995160831591E-2</c:v>
                </c:pt>
                <c:pt idx="47">
                  <c:v>1.7448384013505014E-2</c:v>
                </c:pt>
                <c:pt idx="48">
                  <c:v>1.7077363117231903E-2</c:v>
                </c:pt>
                <c:pt idx="49">
                  <c:v>1.3767688076613924E-2</c:v>
                </c:pt>
                <c:pt idx="50">
                  <c:v>1.3173211413267258E-2</c:v>
                </c:pt>
                <c:pt idx="51">
                  <c:v>1.3109969215038889E-2</c:v>
                </c:pt>
                <c:pt idx="52">
                  <c:v>9.5768384073473267E-3</c:v>
                </c:pt>
                <c:pt idx="53">
                  <c:v>8.1644293135804125E-3</c:v>
                </c:pt>
                <c:pt idx="54">
                  <c:v>6.130138603901214E-3</c:v>
                </c:pt>
                <c:pt idx="55">
                  <c:v>5.0465889409218034E-3</c:v>
                </c:pt>
                <c:pt idx="56">
                  <c:v>1.2077875084598177E-3</c:v>
                </c:pt>
                <c:pt idx="57">
                  <c:v>8.7682000439801011E-4</c:v>
                </c:pt>
                <c:pt idx="58">
                  <c:v>8.4519890528381159E-4</c:v>
                </c:pt>
                <c:pt idx="59">
                  <c:v>8.4519890528381159E-4</c:v>
                </c:pt>
                <c:pt idx="60">
                  <c:v>-1.6676244376567229E-3</c:v>
                </c:pt>
                <c:pt idx="61">
                  <c:v>-2.061834139946872E-3</c:v>
                </c:pt>
                <c:pt idx="62">
                  <c:v>-2.0829148726896618E-3</c:v>
                </c:pt>
                <c:pt idx="63">
                  <c:v>-2.1039956054324516E-3</c:v>
                </c:pt>
                <c:pt idx="64">
                  <c:v>-2.2831818337461784E-3</c:v>
                </c:pt>
                <c:pt idx="65">
                  <c:v>-2.5066376008197333E-3</c:v>
                </c:pt>
                <c:pt idx="66">
                  <c:v>-2.5593394326767216E-3</c:v>
                </c:pt>
                <c:pt idx="67">
                  <c:v>-3.206517927880348E-3</c:v>
                </c:pt>
                <c:pt idx="68">
                  <c:v>-3.2170582942517567E-3</c:v>
                </c:pt>
                <c:pt idx="69">
                  <c:v>-3.2170582942517567E-3</c:v>
                </c:pt>
                <c:pt idx="70">
                  <c:v>-3.2191663675260329E-3</c:v>
                </c:pt>
                <c:pt idx="71">
                  <c:v>-5.4115625727761685E-3</c:v>
                </c:pt>
                <c:pt idx="72">
                  <c:v>-6.6005158994695001E-3</c:v>
                </c:pt>
                <c:pt idx="73">
                  <c:v>-1.3719479346709584E-2</c:v>
                </c:pt>
                <c:pt idx="74">
                  <c:v>-1.4516331044387043E-2</c:v>
                </c:pt>
                <c:pt idx="75">
                  <c:v>-1.4516331044387043E-2</c:v>
                </c:pt>
                <c:pt idx="76">
                  <c:v>-3.3906389021205019E-2</c:v>
                </c:pt>
                <c:pt idx="77">
                  <c:v>-3.4003360391821863E-2</c:v>
                </c:pt>
                <c:pt idx="78">
                  <c:v>-3.4123520568455773E-2</c:v>
                </c:pt>
                <c:pt idx="79">
                  <c:v>-3.4332219822609394E-2</c:v>
                </c:pt>
                <c:pt idx="80">
                  <c:v>-3.7068498932623484E-2</c:v>
                </c:pt>
                <c:pt idx="81">
                  <c:v>-3.7808432651895402E-2</c:v>
                </c:pt>
                <c:pt idx="82">
                  <c:v>-3.7810540725169678E-2</c:v>
                </c:pt>
                <c:pt idx="83">
                  <c:v>-3.781897301826681E-2</c:v>
                </c:pt>
                <c:pt idx="84">
                  <c:v>-3.7821081091541087E-2</c:v>
                </c:pt>
                <c:pt idx="85">
                  <c:v>-3.7831621457912468E-2</c:v>
                </c:pt>
                <c:pt idx="86">
                  <c:v>-4.0540495615360966E-2</c:v>
                </c:pt>
                <c:pt idx="87">
                  <c:v>-4.4642806207107838E-2</c:v>
                </c:pt>
                <c:pt idx="88">
                  <c:v>-4.5015935176655225E-2</c:v>
                </c:pt>
                <c:pt idx="89">
                  <c:v>-4.5823327240704065E-2</c:v>
                </c:pt>
                <c:pt idx="90">
                  <c:v>-4.8557498277443878E-2</c:v>
                </c:pt>
                <c:pt idx="91">
                  <c:v>-4.9746451604137237E-2</c:v>
                </c:pt>
                <c:pt idx="92">
                  <c:v>-4.9746451604137237E-2</c:v>
                </c:pt>
                <c:pt idx="93">
                  <c:v>-4.9927745905725213E-2</c:v>
                </c:pt>
                <c:pt idx="94">
                  <c:v>-5.2742023726887632E-2</c:v>
                </c:pt>
                <c:pt idx="95">
                  <c:v>-5.3661143674473277E-2</c:v>
                </c:pt>
                <c:pt idx="96">
                  <c:v>-5.3829789536415595E-2</c:v>
                </c:pt>
                <c:pt idx="97">
                  <c:v>-5.6374233978470301E-2</c:v>
                </c:pt>
                <c:pt idx="98">
                  <c:v>-5.6384774344841709E-2</c:v>
                </c:pt>
                <c:pt idx="99">
                  <c:v>-5.6688336896337871E-2</c:v>
                </c:pt>
                <c:pt idx="100">
                  <c:v>-5.6768443680760478E-2</c:v>
                </c:pt>
                <c:pt idx="101">
                  <c:v>-5.7514701619855224E-2</c:v>
                </c:pt>
                <c:pt idx="102">
                  <c:v>-5.7552646938792251E-2</c:v>
                </c:pt>
                <c:pt idx="103">
                  <c:v>-5.7841452977368479E-2</c:v>
                </c:pt>
                <c:pt idx="104">
                  <c:v>-6.0961401423301365E-2</c:v>
                </c:pt>
                <c:pt idx="105">
                  <c:v>-6.1300801220460277E-2</c:v>
                </c:pt>
                <c:pt idx="106">
                  <c:v>-6.1321881953203067E-2</c:v>
                </c:pt>
                <c:pt idx="107">
                  <c:v>-6.3695572460041178E-2</c:v>
                </c:pt>
                <c:pt idx="108">
                  <c:v>-6.3695572460041178E-2</c:v>
                </c:pt>
                <c:pt idx="109">
                  <c:v>-6.4121403261445525E-2</c:v>
                </c:pt>
                <c:pt idx="110">
                  <c:v>-6.9246129391217714E-2</c:v>
                </c:pt>
                <c:pt idx="111">
                  <c:v>-6.9246129391217714E-2</c:v>
                </c:pt>
                <c:pt idx="112">
                  <c:v>-7.2865691203154725E-2</c:v>
                </c:pt>
                <c:pt idx="113">
                  <c:v>-7.2979527159965779E-2</c:v>
                </c:pt>
                <c:pt idx="114">
                  <c:v>-7.305752587111411E-2</c:v>
                </c:pt>
                <c:pt idx="115">
                  <c:v>-7.6544279066771526E-2</c:v>
                </c:pt>
                <c:pt idx="116">
                  <c:v>-7.6554819433142907E-2</c:v>
                </c:pt>
                <c:pt idx="117">
                  <c:v>-7.690897574322178E-2</c:v>
                </c:pt>
                <c:pt idx="118">
                  <c:v>-7.736010342391747E-2</c:v>
                </c:pt>
                <c:pt idx="119">
                  <c:v>-7.968109209889862E-2</c:v>
                </c:pt>
                <c:pt idx="120">
                  <c:v>-7.9712713198012819E-2</c:v>
                </c:pt>
                <c:pt idx="121">
                  <c:v>-7.9862386400486624E-2</c:v>
                </c:pt>
                <c:pt idx="122">
                  <c:v>-7.9872926766858005E-2</c:v>
                </c:pt>
                <c:pt idx="123">
                  <c:v>-8.0777290201523688E-2</c:v>
                </c:pt>
                <c:pt idx="124">
                  <c:v>-8.3920427453473639E-2</c:v>
                </c:pt>
                <c:pt idx="125">
                  <c:v>-8.7761336959209929E-2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5B-44D1-9A62-8347F319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764176"/>
        <c:axId val="1"/>
      </c:scatterChart>
      <c:valAx>
        <c:axId val="632764176"/>
        <c:scaling>
          <c:orientation val="minMax"/>
          <c:max val="6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5116389139884"/>
              <c:y val="0.879312758319003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9655293088363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764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27886063422398"/>
          <c:y val="0.92529007149968323"/>
          <c:w val="0.68196772944365569"/>
          <c:h val="5.74715660542431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V0396 Mon - O-C Diagr.</a:t>
            </a:r>
          </a:p>
        </c:rich>
      </c:tx>
      <c:layout>
        <c:manualLayout>
          <c:xMode val="edge"/>
          <c:yMode val="edge"/>
          <c:x val="0.36004679588712774"/>
          <c:y val="3.37423980539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5030674846625766"/>
          <c:w val="0.80100399852045756"/>
          <c:h val="0.66257668711656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2'!$H$21:$H$774</c:f>
              <c:numCache>
                <c:formatCode>General</c:formatCode>
                <c:ptCount val="754"/>
                <c:pt idx="23">
                  <c:v>0.19817249000334414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7D-491A-B0A4-2CFC04F42F2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2'!$D$21:$D$24</c:f>
                <c:numCache>
                  <c:formatCode>General</c:formatCode>
                  <c:ptCount val="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'Active 2'!$D$21:$D$24</c:f>
                <c:numCache>
                  <c:formatCode>General</c:formatCode>
                  <c:ptCount val="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2'!$I$21:$I$774</c:f>
              <c:numCache>
                <c:formatCode>General</c:formatCode>
                <c:ptCount val="754"/>
                <c:pt idx="47">
                  <c:v>2.33519399916986E-2</c:v>
                </c:pt>
                <c:pt idx="48">
                  <c:v>1.5993699991668109E-2</c:v>
                </c:pt>
                <c:pt idx="49">
                  <c:v>2.5184399994031992E-2</c:v>
                </c:pt>
                <c:pt idx="51">
                  <c:v>3.3675199956633151E-3</c:v>
                </c:pt>
                <c:pt idx="52">
                  <c:v>9.2742799897678196E-3</c:v>
                </c:pt>
                <c:pt idx="53">
                  <c:v>9.7059799954877235E-3</c:v>
                </c:pt>
                <c:pt idx="54">
                  <c:v>7.2531299956608564E-3</c:v>
                </c:pt>
                <c:pt idx="55">
                  <c:v>7.593269991048146E-3</c:v>
                </c:pt>
                <c:pt idx="56">
                  <c:v>5.4889799939701334E-3</c:v>
                </c:pt>
                <c:pt idx="57">
                  <c:v>-2.2591950008063577E-2</c:v>
                </c:pt>
                <c:pt idx="60">
                  <c:v>-1.7873800024972297E-3</c:v>
                </c:pt>
                <c:pt idx="61">
                  <c:v>5.9569899967755191E-3</c:v>
                </c:pt>
                <c:pt idx="62">
                  <c:v>-9.7679099999368191E-3</c:v>
                </c:pt>
                <c:pt idx="63">
                  <c:v>2.5071899945032783E-3</c:v>
                </c:pt>
                <c:pt idx="64">
                  <c:v>-1.5446000907104462E-4</c:v>
                </c:pt>
                <c:pt idx="65">
                  <c:v>-4.4384000066202134E-3</c:v>
                </c:pt>
                <c:pt idx="66">
                  <c:v>2.4934999964898452E-4</c:v>
                </c:pt>
                <c:pt idx="69">
                  <c:v>1.4324699950520881E-3</c:v>
                </c:pt>
                <c:pt idx="71">
                  <c:v>-4.1296200070064515E-3</c:v>
                </c:pt>
                <c:pt idx="72">
                  <c:v>5.586020000919234E-3</c:v>
                </c:pt>
                <c:pt idx="73">
                  <c:v>4.0872899990063161E-3</c:v>
                </c:pt>
                <c:pt idx="75">
                  <c:v>-5.1139300048816949E-3</c:v>
                </c:pt>
                <c:pt idx="78">
                  <c:v>-4.0243420007755049E-2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7D-491A-B0A4-2CFC04F42F2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Yang &amp; Liu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</c:f>
                <c:numCache>
                  <c:formatCode>General</c:formatCode>
                  <c:ptCount val="3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'Active 2'!$D$21:$D$23</c:f>
                <c:numCache>
                  <c:formatCode>General</c:formatCode>
                  <c:ptCount val="3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2'!$J$21:$J$774</c:f>
              <c:numCache>
                <c:formatCode>General</c:formatCode>
                <c:ptCount val="754"/>
                <c:pt idx="81">
                  <c:v>-3.4755940003378782E-2</c:v>
                </c:pt>
                <c:pt idx="82">
                  <c:v>-3.5228430002462119E-2</c:v>
                </c:pt>
                <c:pt idx="83">
                  <c:v>-3.5018390000914223E-2</c:v>
                </c:pt>
                <c:pt idx="84">
                  <c:v>-3.539088000979973E-2</c:v>
                </c:pt>
                <c:pt idx="85">
                  <c:v>-3.5153330005414318E-2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7D-491A-B0A4-2CFC04F42F2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2'!$D$21:$D$38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2'!$K$21:$K$774</c:f>
              <c:numCache>
                <c:formatCode>General</c:formatCode>
                <c:ptCount val="754"/>
                <c:pt idx="99">
                  <c:v>-6.0476380007457919E-2</c:v>
                </c:pt>
                <c:pt idx="114">
                  <c:v>-7.3061230003077071E-2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7D-491A-B0A4-2CFC04F42F2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2'!$D$21:$D$38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2'!$L$21:$L$774</c:f>
              <c:numCache>
                <c:formatCode>General</c:formatCode>
                <c:ptCount val="754"/>
                <c:pt idx="102">
                  <c:v>-6.1297280008147936E-2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7D-491A-B0A4-2CFC04F42F2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2'!$D$21:$D$38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2'!$M$21:$M$774</c:f>
              <c:numCache>
                <c:formatCode>General</c:formatCode>
                <c:ptCount val="754"/>
                <c:pt idx="46">
                  <c:v>1.0212379995209631E-2</c:v>
                </c:pt>
                <c:pt idx="76">
                  <c:v>-3.1376950006233528E-2</c:v>
                </c:pt>
                <c:pt idx="77">
                  <c:v>-3.1011490005766973E-2</c:v>
                </c:pt>
                <c:pt idx="80">
                  <c:v>-3.5711949996766634E-2</c:v>
                </c:pt>
                <c:pt idx="87">
                  <c:v>-4.5768520001729485E-2</c:v>
                </c:pt>
                <c:pt idx="88">
                  <c:v>-4.0799250004056375E-2</c:v>
                </c:pt>
                <c:pt idx="94">
                  <c:v>-5.4275100002996624E-2</c:v>
                </c:pt>
                <c:pt idx="95">
                  <c:v>-5.5180740004288964E-2</c:v>
                </c:pt>
                <c:pt idx="100">
                  <c:v>-6.0331000000587665E-2</c:v>
                </c:pt>
                <c:pt idx="101">
                  <c:v>-6.1292460006370675E-2</c:v>
                </c:pt>
                <c:pt idx="103">
                  <c:v>-6.0628410006756894E-2</c:v>
                </c:pt>
                <c:pt idx="105">
                  <c:v>-6.4284500003850553E-2</c:v>
                </c:pt>
                <c:pt idx="106">
                  <c:v>-6.430940000427654E-2</c:v>
                </c:pt>
                <c:pt idx="109">
                  <c:v>-6.8376120005268604E-2</c:v>
                </c:pt>
                <c:pt idx="110">
                  <c:v>-6.9699310006399173E-2</c:v>
                </c:pt>
                <c:pt idx="111">
                  <c:v>-6.9299310001952108E-2</c:v>
                </c:pt>
                <c:pt idx="112">
                  <c:v>-7.3964640003396198E-2</c:v>
                </c:pt>
                <c:pt idx="113">
                  <c:v>-7.3579100004280917E-2</c:v>
                </c:pt>
                <c:pt idx="115">
                  <c:v>-7.4559690001478884E-2</c:v>
                </c:pt>
                <c:pt idx="116">
                  <c:v>-7.5422139998408966E-2</c:v>
                </c:pt>
                <c:pt idx="117">
                  <c:v>-7.5600460011628456E-2</c:v>
                </c:pt>
                <c:pt idx="124">
                  <c:v>-8.400219999748515E-2</c:v>
                </c:pt>
                <c:pt idx="125">
                  <c:v>-8.7378980002540629E-2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7D-491A-B0A4-2CFC04F42F2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2'!$D$21:$D$38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2'!$N$21:$N$774</c:f>
              <c:numCache>
                <c:formatCode>General</c:formatCode>
                <c:ptCount val="754"/>
                <c:pt idx="0">
                  <c:v>0.18755624999903375</c:v>
                </c:pt>
                <c:pt idx="1">
                  <c:v>0.19324399999823072</c:v>
                </c:pt>
                <c:pt idx="2">
                  <c:v>0.20036039999467903</c:v>
                </c:pt>
                <c:pt idx="3">
                  <c:v>0.1827730499971949</c:v>
                </c:pt>
                <c:pt idx="4">
                  <c:v>0.19191059999866411</c:v>
                </c:pt>
                <c:pt idx="5">
                  <c:v>0.19104814999445807</c:v>
                </c:pt>
                <c:pt idx="6">
                  <c:v>0.21261781999783125</c:v>
                </c:pt>
                <c:pt idx="7">
                  <c:v>0.20003046999772778</c:v>
                </c:pt>
                <c:pt idx="8">
                  <c:v>0.18101815999762039</c:v>
                </c:pt>
                <c:pt idx="9">
                  <c:v>0.17858446999525768</c:v>
                </c:pt>
                <c:pt idx="10">
                  <c:v>0.24785956999767222</c:v>
                </c:pt>
                <c:pt idx="11">
                  <c:v>0.20515782999791554</c:v>
                </c:pt>
                <c:pt idx="12">
                  <c:v>0.230762439998216</c:v>
                </c:pt>
                <c:pt idx="13">
                  <c:v>0.20402701999773853</c:v>
                </c:pt>
                <c:pt idx="14">
                  <c:v>0.21185432999482146</c:v>
                </c:pt>
                <c:pt idx="15">
                  <c:v>0.20351556000241544</c:v>
                </c:pt>
                <c:pt idx="16">
                  <c:v>0.21419278999383096</c:v>
                </c:pt>
                <c:pt idx="17">
                  <c:v>0.19032149999839021</c:v>
                </c:pt>
                <c:pt idx="18">
                  <c:v>0.19710796999424929</c:v>
                </c:pt>
                <c:pt idx="19">
                  <c:v>0.19538307000038913</c:v>
                </c:pt>
                <c:pt idx="20">
                  <c:v>0.18695642999955453</c:v>
                </c:pt>
                <c:pt idx="21">
                  <c:v>0.18067249000159791</c:v>
                </c:pt>
                <c:pt idx="22">
                  <c:v>0.19767249000142328</c:v>
                </c:pt>
                <c:pt idx="24">
                  <c:v>0.19894758999726037</c:v>
                </c:pt>
                <c:pt idx="25">
                  <c:v>0.19222268999874359</c:v>
                </c:pt>
                <c:pt idx="26">
                  <c:v>0.19549778999498812</c:v>
                </c:pt>
                <c:pt idx="27">
                  <c:v>0.18963534000067739</c:v>
                </c:pt>
                <c:pt idx="28">
                  <c:v>0.19618554000044242</c:v>
                </c:pt>
                <c:pt idx="29">
                  <c:v>0.19625816000188934</c:v>
                </c:pt>
                <c:pt idx="30">
                  <c:v>0.19953325999813387</c:v>
                </c:pt>
                <c:pt idx="31">
                  <c:v>0.20134971999505069</c:v>
                </c:pt>
                <c:pt idx="32">
                  <c:v>0.20048726999812061</c:v>
                </c:pt>
                <c:pt idx="33">
                  <c:v>0.19876236999698449</c:v>
                </c:pt>
                <c:pt idx="34">
                  <c:v>0.21289991999947233</c:v>
                </c:pt>
                <c:pt idx="35">
                  <c:v>0.19703746999584837</c:v>
                </c:pt>
                <c:pt idx="36">
                  <c:v>0.19747842999640852</c:v>
                </c:pt>
                <c:pt idx="37">
                  <c:v>0.19161597999482183</c:v>
                </c:pt>
                <c:pt idx="38">
                  <c:v>0.19575353000254836</c:v>
                </c:pt>
                <c:pt idx="39">
                  <c:v>0.18715428999712458</c:v>
                </c:pt>
                <c:pt idx="40">
                  <c:v>0.20406230999651598</c:v>
                </c:pt>
                <c:pt idx="41">
                  <c:v>0.18187540999497287</c:v>
                </c:pt>
                <c:pt idx="42">
                  <c:v>0.21261420999508118</c:v>
                </c:pt>
                <c:pt idx="43">
                  <c:v>0.20058253999741282</c:v>
                </c:pt>
                <c:pt idx="44">
                  <c:v>0.19472008999582613</c:v>
                </c:pt>
                <c:pt idx="45">
                  <c:v>0.1988576399962767</c:v>
                </c:pt>
                <c:pt idx="50">
                  <c:v>9.5422199956374243E-3</c:v>
                </c:pt>
                <c:pt idx="58">
                  <c:v>-3.1793000089237466E-3</c:v>
                </c:pt>
                <c:pt idx="59">
                  <c:v>-1.179300008516293E-3</c:v>
                </c:pt>
                <c:pt idx="67">
                  <c:v>-4.7050799985299818E-3</c:v>
                </c:pt>
                <c:pt idx="68">
                  <c:v>-5.5675300027360208E-3</c:v>
                </c:pt>
                <c:pt idx="70">
                  <c:v>-7.7400200098054484E-3</c:v>
                </c:pt>
                <c:pt idx="74">
                  <c:v>-6.1139300087234005E-3</c:v>
                </c:pt>
                <c:pt idx="79">
                  <c:v>-2.2819930003606714E-2</c:v>
                </c:pt>
                <c:pt idx="86">
                  <c:v>-4.5502979999582749E-2</c:v>
                </c:pt>
                <c:pt idx="89">
                  <c:v>-4.7062920006283093E-2</c:v>
                </c:pt>
                <c:pt idx="90">
                  <c:v>-4.9982450007519219E-2</c:v>
                </c:pt>
                <c:pt idx="91">
                  <c:v>-5.0866810001025442E-2</c:v>
                </c:pt>
                <c:pt idx="92">
                  <c:v>-5.0826810002035927E-2</c:v>
                </c:pt>
                <c:pt idx="93">
                  <c:v>-5.1700950003578328E-2</c:v>
                </c:pt>
                <c:pt idx="96">
                  <c:v>-5.8779940001841169E-2</c:v>
                </c:pt>
                <c:pt idx="97">
                  <c:v>-5.9775370005809236E-2</c:v>
                </c:pt>
                <c:pt idx="98">
                  <c:v>-6.1737820004054811E-2</c:v>
                </c:pt>
                <c:pt idx="104">
                  <c:v>-6.6413610009476542E-2</c:v>
                </c:pt>
                <c:pt idx="107">
                  <c:v>-6.8343140002980363E-2</c:v>
                </c:pt>
                <c:pt idx="108">
                  <c:v>-6.8333139999595005E-2</c:v>
                </c:pt>
                <c:pt idx="118">
                  <c:v>-7.4833320002653636E-2</c:v>
                </c:pt>
                <c:pt idx="119">
                  <c:v>-7.9204810004739556E-2</c:v>
                </c:pt>
                <c:pt idx="120">
                  <c:v>-7.8472160006640479E-2</c:v>
                </c:pt>
                <c:pt idx="121">
                  <c:v>-7.8438950004056096E-2</c:v>
                </c:pt>
                <c:pt idx="122">
                  <c:v>-7.8381400002399459E-2</c:v>
                </c:pt>
                <c:pt idx="123">
                  <c:v>-6.6419610004231799E-2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7D-491A-B0A4-2CFC04F42F2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2'!$O$21:$O$774</c:f>
              <c:numCache>
                <c:formatCode>General</c:formatCode>
                <c:ptCount val="754"/>
                <c:pt idx="46">
                  <c:v>2.7895995160831591E-2</c:v>
                </c:pt>
                <c:pt idx="47">
                  <c:v>1.7448384013505014E-2</c:v>
                </c:pt>
                <c:pt idx="48">
                  <c:v>1.7077363117231903E-2</c:v>
                </c:pt>
                <c:pt idx="49">
                  <c:v>1.3767688076613924E-2</c:v>
                </c:pt>
                <c:pt idx="50">
                  <c:v>1.3173211413267258E-2</c:v>
                </c:pt>
                <c:pt idx="51">
                  <c:v>1.3109969215038889E-2</c:v>
                </c:pt>
                <c:pt idx="52">
                  <c:v>9.5768384073473267E-3</c:v>
                </c:pt>
                <c:pt idx="53">
                  <c:v>8.1644293135804125E-3</c:v>
                </c:pt>
                <c:pt idx="54">
                  <c:v>6.130138603901214E-3</c:v>
                </c:pt>
                <c:pt idx="55">
                  <c:v>5.0465889409218034E-3</c:v>
                </c:pt>
                <c:pt idx="56">
                  <c:v>1.2077875084598177E-3</c:v>
                </c:pt>
                <c:pt idx="57">
                  <c:v>8.7682000439801011E-4</c:v>
                </c:pt>
                <c:pt idx="58">
                  <c:v>8.4519890528381159E-4</c:v>
                </c:pt>
                <c:pt idx="59">
                  <c:v>8.4519890528381159E-4</c:v>
                </c:pt>
                <c:pt idx="60">
                  <c:v>-1.6676244376567229E-3</c:v>
                </c:pt>
                <c:pt idx="61">
                  <c:v>-2.061834139946872E-3</c:v>
                </c:pt>
                <c:pt idx="62">
                  <c:v>-2.0829148726896618E-3</c:v>
                </c:pt>
                <c:pt idx="63">
                  <c:v>-2.1039956054324516E-3</c:v>
                </c:pt>
                <c:pt idx="64">
                  <c:v>-2.2831818337461784E-3</c:v>
                </c:pt>
                <c:pt idx="65">
                  <c:v>-2.5066376008197333E-3</c:v>
                </c:pt>
                <c:pt idx="66">
                  <c:v>-2.5593394326767216E-3</c:v>
                </c:pt>
                <c:pt idx="67">
                  <c:v>-3.206517927880348E-3</c:v>
                </c:pt>
                <c:pt idx="68">
                  <c:v>-3.2170582942517567E-3</c:v>
                </c:pt>
                <c:pt idx="69">
                  <c:v>-3.2170582942517567E-3</c:v>
                </c:pt>
                <c:pt idx="70">
                  <c:v>-3.2191663675260329E-3</c:v>
                </c:pt>
                <c:pt idx="71">
                  <c:v>-5.4115625727761685E-3</c:v>
                </c:pt>
                <c:pt idx="72">
                  <c:v>-6.6005158994695001E-3</c:v>
                </c:pt>
                <c:pt idx="73">
                  <c:v>-1.3719479346709584E-2</c:v>
                </c:pt>
                <c:pt idx="74">
                  <c:v>-1.4516331044387043E-2</c:v>
                </c:pt>
                <c:pt idx="75">
                  <c:v>-1.4516331044387043E-2</c:v>
                </c:pt>
                <c:pt idx="76">
                  <c:v>-3.3906389021205019E-2</c:v>
                </c:pt>
                <c:pt idx="77">
                  <c:v>-3.4003360391821863E-2</c:v>
                </c:pt>
                <c:pt idx="78">
                  <c:v>-3.4123520568455773E-2</c:v>
                </c:pt>
                <c:pt idx="79">
                  <c:v>-3.4332219822609394E-2</c:v>
                </c:pt>
                <c:pt idx="80">
                  <c:v>-3.7068498932623484E-2</c:v>
                </c:pt>
                <c:pt idx="81">
                  <c:v>-3.7808432651895402E-2</c:v>
                </c:pt>
                <c:pt idx="82">
                  <c:v>-3.7810540725169678E-2</c:v>
                </c:pt>
                <c:pt idx="83">
                  <c:v>-3.781897301826681E-2</c:v>
                </c:pt>
                <c:pt idx="84">
                  <c:v>-3.7821081091541087E-2</c:v>
                </c:pt>
                <c:pt idx="85">
                  <c:v>-3.7831621457912468E-2</c:v>
                </c:pt>
                <c:pt idx="86">
                  <c:v>-4.0540495615360966E-2</c:v>
                </c:pt>
                <c:pt idx="87">
                  <c:v>-4.4642806207107838E-2</c:v>
                </c:pt>
                <c:pt idx="88">
                  <c:v>-4.5015935176655225E-2</c:v>
                </c:pt>
                <c:pt idx="89">
                  <c:v>-4.5823327240704065E-2</c:v>
                </c:pt>
                <c:pt idx="90">
                  <c:v>-4.8557498277443878E-2</c:v>
                </c:pt>
                <c:pt idx="91">
                  <c:v>-4.9746451604137237E-2</c:v>
                </c:pt>
                <c:pt idx="92">
                  <c:v>-4.9746451604137237E-2</c:v>
                </c:pt>
                <c:pt idx="93">
                  <c:v>-4.9927745905725213E-2</c:v>
                </c:pt>
                <c:pt idx="94">
                  <c:v>-5.2742023726887632E-2</c:v>
                </c:pt>
                <c:pt idx="95">
                  <c:v>-5.3661143674473277E-2</c:v>
                </c:pt>
                <c:pt idx="96">
                  <c:v>-5.3829789536415595E-2</c:v>
                </c:pt>
                <c:pt idx="97">
                  <c:v>-5.6374233978470301E-2</c:v>
                </c:pt>
                <c:pt idx="98">
                  <c:v>-5.6384774344841709E-2</c:v>
                </c:pt>
                <c:pt idx="99">
                  <c:v>-5.6688336896337871E-2</c:v>
                </c:pt>
                <c:pt idx="100">
                  <c:v>-5.6768443680760478E-2</c:v>
                </c:pt>
                <c:pt idx="101">
                  <c:v>-5.7514701619855224E-2</c:v>
                </c:pt>
                <c:pt idx="102">
                  <c:v>-5.7552646938792251E-2</c:v>
                </c:pt>
                <c:pt idx="103">
                  <c:v>-5.7841452977368479E-2</c:v>
                </c:pt>
                <c:pt idx="104">
                  <c:v>-6.0961401423301365E-2</c:v>
                </c:pt>
                <c:pt idx="105">
                  <c:v>-6.1300801220460277E-2</c:v>
                </c:pt>
                <c:pt idx="106">
                  <c:v>-6.1321881953203067E-2</c:v>
                </c:pt>
                <c:pt idx="107">
                  <c:v>-6.3695572460041178E-2</c:v>
                </c:pt>
                <c:pt idx="108">
                  <c:v>-6.3695572460041178E-2</c:v>
                </c:pt>
                <c:pt idx="109">
                  <c:v>-6.4121403261445525E-2</c:v>
                </c:pt>
                <c:pt idx="110">
                  <c:v>-6.9246129391217714E-2</c:v>
                </c:pt>
                <c:pt idx="111">
                  <c:v>-6.9246129391217714E-2</c:v>
                </c:pt>
                <c:pt idx="112">
                  <c:v>-7.2865691203154725E-2</c:v>
                </c:pt>
                <c:pt idx="113">
                  <c:v>-7.2979527159965779E-2</c:v>
                </c:pt>
                <c:pt idx="114">
                  <c:v>-7.305752587111411E-2</c:v>
                </c:pt>
                <c:pt idx="115">
                  <c:v>-7.6544279066771526E-2</c:v>
                </c:pt>
                <c:pt idx="116">
                  <c:v>-7.6554819433142907E-2</c:v>
                </c:pt>
                <c:pt idx="117">
                  <c:v>-7.690897574322178E-2</c:v>
                </c:pt>
                <c:pt idx="118">
                  <c:v>-7.736010342391747E-2</c:v>
                </c:pt>
                <c:pt idx="119">
                  <c:v>-7.968109209889862E-2</c:v>
                </c:pt>
                <c:pt idx="120">
                  <c:v>-7.9712713198012819E-2</c:v>
                </c:pt>
                <c:pt idx="121">
                  <c:v>-7.9862386400486624E-2</c:v>
                </c:pt>
                <c:pt idx="122">
                  <c:v>-7.9872926766858005E-2</c:v>
                </c:pt>
                <c:pt idx="123">
                  <c:v>-8.0777290201523688E-2</c:v>
                </c:pt>
                <c:pt idx="124">
                  <c:v>-8.3920427453473639E-2</c:v>
                </c:pt>
                <c:pt idx="125">
                  <c:v>-8.7761336959209929E-2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7D-491A-B0A4-2CFC04F4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777136"/>
        <c:axId val="1"/>
      </c:scatterChart>
      <c:valAx>
        <c:axId val="632777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72236413591"/>
              <c:y val="0.87423312883435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9570552147239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777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267558528428096E-2"/>
          <c:y val="0.92024539877300615"/>
          <c:w val="0.9130441805142250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V0396 Mon - O-C Diagr.</a:t>
            </a:r>
          </a:p>
        </c:rich>
      </c:tx>
      <c:layout>
        <c:manualLayout>
          <c:xMode val="edge"/>
          <c:yMode val="edge"/>
          <c:x val="0.3603899512560929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3387818482885"/>
          <c:y val="0.14984754231036862"/>
          <c:w val="0.8100655771750529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2'!$H$21:$H$774</c:f>
              <c:numCache>
                <c:formatCode>General</c:formatCode>
                <c:ptCount val="754"/>
                <c:pt idx="23">
                  <c:v>0.19817249000334414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FE-4C32-8239-DFB2F92E491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2'!$D$21:$D$24</c:f>
                <c:numCache>
                  <c:formatCode>General</c:formatCode>
                  <c:ptCount val="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'Active 2'!$D$21:$D$24</c:f>
                <c:numCache>
                  <c:formatCode>General</c:formatCode>
                  <c:ptCount val="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2'!$I$21:$I$774</c:f>
              <c:numCache>
                <c:formatCode>General</c:formatCode>
                <c:ptCount val="754"/>
                <c:pt idx="47">
                  <c:v>2.33519399916986E-2</c:v>
                </c:pt>
                <c:pt idx="48">
                  <c:v>1.5993699991668109E-2</c:v>
                </c:pt>
                <c:pt idx="49">
                  <c:v>2.5184399994031992E-2</c:v>
                </c:pt>
                <c:pt idx="51">
                  <c:v>3.3675199956633151E-3</c:v>
                </c:pt>
                <c:pt idx="52">
                  <c:v>9.2742799897678196E-3</c:v>
                </c:pt>
                <c:pt idx="53">
                  <c:v>9.7059799954877235E-3</c:v>
                </c:pt>
                <c:pt idx="54">
                  <c:v>7.2531299956608564E-3</c:v>
                </c:pt>
                <c:pt idx="55">
                  <c:v>7.593269991048146E-3</c:v>
                </c:pt>
                <c:pt idx="56">
                  <c:v>5.4889799939701334E-3</c:v>
                </c:pt>
                <c:pt idx="57">
                  <c:v>-2.2591950008063577E-2</c:v>
                </c:pt>
                <c:pt idx="60">
                  <c:v>-1.7873800024972297E-3</c:v>
                </c:pt>
                <c:pt idx="61">
                  <c:v>5.9569899967755191E-3</c:v>
                </c:pt>
                <c:pt idx="62">
                  <c:v>-9.7679099999368191E-3</c:v>
                </c:pt>
                <c:pt idx="63">
                  <c:v>2.5071899945032783E-3</c:v>
                </c:pt>
                <c:pt idx="64">
                  <c:v>-1.5446000907104462E-4</c:v>
                </c:pt>
                <c:pt idx="65">
                  <c:v>-4.4384000066202134E-3</c:v>
                </c:pt>
                <c:pt idx="66">
                  <c:v>2.4934999964898452E-4</c:v>
                </c:pt>
                <c:pt idx="69">
                  <c:v>1.4324699950520881E-3</c:v>
                </c:pt>
                <c:pt idx="71">
                  <c:v>-4.1296200070064515E-3</c:v>
                </c:pt>
                <c:pt idx="72">
                  <c:v>5.586020000919234E-3</c:v>
                </c:pt>
                <c:pt idx="73">
                  <c:v>4.0872899990063161E-3</c:v>
                </c:pt>
                <c:pt idx="75">
                  <c:v>-5.1139300048816949E-3</c:v>
                </c:pt>
                <c:pt idx="78">
                  <c:v>-4.0243420007755049E-2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FE-4C32-8239-DFB2F92E491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Yang &amp; Liu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</c:f>
                <c:numCache>
                  <c:formatCode>General</c:formatCode>
                  <c:ptCount val="3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'Active 2'!$D$21:$D$23</c:f>
                <c:numCache>
                  <c:formatCode>General</c:formatCode>
                  <c:ptCount val="3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2'!$J$21:$J$774</c:f>
              <c:numCache>
                <c:formatCode>General</c:formatCode>
                <c:ptCount val="754"/>
                <c:pt idx="81">
                  <c:v>-3.4755940003378782E-2</c:v>
                </c:pt>
                <c:pt idx="82">
                  <c:v>-3.5228430002462119E-2</c:v>
                </c:pt>
                <c:pt idx="83">
                  <c:v>-3.5018390000914223E-2</c:v>
                </c:pt>
                <c:pt idx="84">
                  <c:v>-3.539088000979973E-2</c:v>
                </c:pt>
                <c:pt idx="85">
                  <c:v>-3.5153330005414318E-2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FE-4C32-8239-DFB2F92E491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2'!$D$21:$D$777</c:f>
                <c:numCache>
                  <c:formatCode>General</c:formatCode>
                  <c:ptCount val="75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  <c:pt idx="76">
                    <c:v>2.8E-3</c:v>
                  </c:pt>
                  <c:pt idx="77">
                    <c:v>3.5000000000000001E-3</c:v>
                  </c:pt>
                  <c:pt idx="79">
                    <c:v>0</c:v>
                  </c:pt>
                  <c:pt idx="80">
                    <c:v>2.3E-3</c:v>
                  </c:pt>
                  <c:pt idx="86">
                    <c:v>0</c:v>
                  </c:pt>
                  <c:pt idx="87">
                    <c:v>7.7999999999999996E-3</c:v>
                  </c:pt>
                  <c:pt idx="88">
                    <c:v>4.1000000000000003E-3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2.0000000000000001E-4</c:v>
                  </c:pt>
                  <c:pt idx="95">
                    <c:v>1.5E-3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2.3E-3</c:v>
                  </c:pt>
                  <c:pt idx="104">
                    <c:v>2E-3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1E-3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4.0000000000000002E-4</c:v>
                  </c:pt>
                  <c:pt idx="114">
                    <c:v>2.0000000000000001E-4</c:v>
                  </c:pt>
                  <c:pt idx="115">
                    <c:v>1.6000000000000001E-3</c:v>
                  </c:pt>
                  <c:pt idx="116">
                    <c:v>1.4E-3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4.0000000000000002E-4</c:v>
                  </c:pt>
                </c:numCache>
              </c:numRef>
            </c:plus>
            <c:minus>
              <c:numRef>
                <c:f>'Active 2'!$D$21:$D$777</c:f>
                <c:numCache>
                  <c:formatCode>General</c:formatCode>
                  <c:ptCount val="75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  <c:pt idx="76">
                    <c:v>2.8E-3</c:v>
                  </c:pt>
                  <c:pt idx="77">
                    <c:v>3.5000000000000001E-3</c:v>
                  </c:pt>
                  <c:pt idx="79">
                    <c:v>0</c:v>
                  </c:pt>
                  <c:pt idx="80">
                    <c:v>2.3E-3</c:v>
                  </c:pt>
                  <c:pt idx="86">
                    <c:v>0</c:v>
                  </c:pt>
                  <c:pt idx="87">
                    <c:v>7.7999999999999996E-3</c:v>
                  </c:pt>
                  <c:pt idx="88">
                    <c:v>4.1000000000000003E-3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2.0000000000000001E-4</c:v>
                  </c:pt>
                  <c:pt idx="95">
                    <c:v>1.5E-3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2.3E-3</c:v>
                  </c:pt>
                  <c:pt idx="104">
                    <c:v>2E-3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1E-3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4.0000000000000002E-4</c:v>
                  </c:pt>
                  <c:pt idx="114">
                    <c:v>2.0000000000000001E-4</c:v>
                  </c:pt>
                  <c:pt idx="115">
                    <c:v>1.6000000000000001E-3</c:v>
                  </c:pt>
                  <c:pt idx="116">
                    <c:v>1.4E-3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2'!$K$21:$K$774</c:f>
              <c:numCache>
                <c:formatCode>General</c:formatCode>
                <c:ptCount val="754"/>
                <c:pt idx="99">
                  <c:v>-6.0476380007457919E-2</c:v>
                </c:pt>
                <c:pt idx="114">
                  <c:v>-7.3061230003077071E-2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FE-4C32-8239-DFB2F92E491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2'!$D$21:$D$38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2'!$L$21:$L$774</c:f>
              <c:numCache>
                <c:formatCode>General</c:formatCode>
                <c:ptCount val="754"/>
                <c:pt idx="102">
                  <c:v>-6.1297280008147936E-2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FE-4C32-8239-DFB2F92E491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</c:f>
                <c:numCache>
                  <c:formatCode>General</c:formatCode>
                  <c:ptCount val="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2'!$D$21:$D$96</c:f>
                <c:numCache>
                  <c:formatCode>General</c:formatCode>
                  <c:ptCount val="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2'!$M$21:$M$774</c:f>
              <c:numCache>
                <c:formatCode>General</c:formatCode>
                <c:ptCount val="754"/>
                <c:pt idx="46">
                  <c:v>1.0212379995209631E-2</c:v>
                </c:pt>
                <c:pt idx="76">
                  <c:v>-3.1376950006233528E-2</c:v>
                </c:pt>
                <c:pt idx="77">
                  <c:v>-3.1011490005766973E-2</c:v>
                </c:pt>
                <c:pt idx="80">
                  <c:v>-3.5711949996766634E-2</c:v>
                </c:pt>
                <c:pt idx="87">
                  <c:v>-4.5768520001729485E-2</c:v>
                </c:pt>
                <c:pt idx="88">
                  <c:v>-4.0799250004056375E-2</c:v>
                </c:pt>
                <c:pt idx="94">
                  <c:v>-5.4275100002996624E-2</c:v>
                </c:pt>
                <c:pt idx="95">
                  <c:v>-5.5180740004288964E-2</c:v>
                </c:pt>
                <c:pt idx="100">
                  <c:v>-6.0331000000587665E-2</c:v>
                </c:pt>
                <c:pt idx="101">
                  <c:v>-6.1292460006370675E-2</c:v>
                </c:pt>
                <c:pt idx="103">
                  <c:v>-6.0628410006756894E-2</c:v>
                </c:pt>
                <c:pt idx="105">
                  <c:v>-6.4284500003850553E-2</c:v>
                </c:pt>
                <c:pt idx="106">
                  <c:v>-6.430940000427654E-2</c:v>
                </c:pt>
                <c:pt idx="109">
                  <c:v>-6.8376120005268604E-2</c:v>
                </c:pt>
                <c:pt idx="110">
                  <c:v>-6.9699310006399173E-2</c:v>
                </c:pt>
                <c:pt idx="111">
                  <c:v>-6.9299310001952108E-2</c:v>
                </c:pt>
                <c:pt idx="112">
                  <c:v>-7.3964640003396198E-2</c:v>
                </c:pt>
                <c:pt idx="113">
                  <c:v>-7.3579100004280917E-2</c:v>
                </c:pt>
                <c:pt idx="115">
                  <c:v>-7.4559690001478884E-2</c:v>
                </c:pt>
                <c:pt idx="116">
                  <c:v>-7.5422139998408966E-2</c:v>
                </c:pt>
                <c:pt idx="117">
                  <c:v>-7.5600460011628456E-2</c:v>
                </c:pt>
                <c:pt idx="124">
                  <c:v>-8.400219999748515E-2</c:v>
                </c:pt>
                <c:pt idx="125">
                  <c:v>-8.7378980002540629E-2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FE-4C32-8239-DFB2F92E491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2'!$D$21:$D$38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2'!$N$21:$N$774</c:f>
              <c:numCache>
                <c:formatCode>General</c:formatCode>
                <c:ptCount val="754"/>
                <c:pt idx="0">
                  <c:v>0.18755624999903375</c:v>
                </c:pt>
                <c:pt idx="1">
                  <c:v>0.19324399999823072</c:v>
                </c:pt>
                <c:pt idx="2">
                  <c:v>0.20036039999467903</c:v>
                </c:pt>
                <c:pt idx="3">
                  <c:v>0.1827730499971949</c:v>
                </c:pt>
                <c:pt idx="4">
                  <c:v>0.19191059999866411</c:v>
                </c:pt>
                <c:pt idx="5">
                  <c:v>0.19104814999445807</c:v>
                </c:pt>
                <c:pt idx="6">
                  <c:v>0.21261781999783125</c:v>
                </c:pt>
                <c:pt idx="7">
                  <c:v>0.20003046999772778</c:v>
                </c:pt>
                <c:pt idx="8">
                  <c:v>0.18101815999762039</c:v>
                </c:pt>
                <c:pt idx="9">
                  <c:v>0.17858446999525768</c:v>
                </c:pt>
                <c:pt idx="10">
                  <c:v>0.24785956999767222</c:v>
                </c:pt>
                <c:pt idx="11">
                  <c:v>0.20515782999791554</c:v>
                </c:pt>
                <c:pt idx="12">
                  <c:v>0.230762439998216</c:v>
                </c:pt>
                <c:pt idx="13">
                  <c:v>0.20402701999773853</c:v>
                </c:pt>
                <c:pt idx="14">
                  <c:v>0.21185432999482146</c:v>
                </c:pt>
                <c:pt idx="15">
                  <c:v>0.20351556000241544</c:v>
                </c:pt>
                <c:pt idx="16">
                  <c:v>0.21419278999383096</c:v>
                </c:pt>
                <c:pt idx="17">
                  <c:v>0.19032149999839021</c:v>
                </c:pt>
                <c:pt idx="18">
                  <c:v>0.19710796999424929</c:v>
                </c:pt>
                <c:pt idx="19">
                  <c:v>0.19538307000038913</c:v>
                </c:pt>
                <c:pt idx="20">
                  <c:v>0.18695642999955453</c:v>
                </c:pt>
                <c:pt idx="21">
                  <c:v>0.18067249000159791</c:v>
                </c:pt>
                <c:pt idx="22">
                  <c:v>0.19767249000142328</c:v>
                </c:pt>
                <c:pt idx="24">
                  <c:v>0.19894758999726037</c:v>
                </c:pt>
                <c:pt idx="25">
                  <c:v>0.19222268999874359</c:v>
                </c:pt>
                <c:pt idx="26">
                  <c:v>0.19549778999498812</c:v>
                </c:pt>
                <c:pt idx="27">
                  <c:v>0.18963534000067739</c:v>
                </c:pt>
                <c:pt idx="28">
                  <c:v>0.19618554000044242</c:v>
                </c:pt>
                <c:pt idx="29">
                  <c:v>0.19625816000188934</c:v>
                </c:pt>
                <c:pt idx="30">
                  <c:v>0.19953325999813387</c:v>
                </c:pt>
                <c:pt idx="31">
                  <c:v>0.20134971999505069</c:v>
                </c:pt>
                <c:pt idx="32">
                  <c:v>0.20048726999812061</c:v>
                </c:pt>
                <c:pt idx="33">
                  <c:v>0.19876236999698449</c:v>
                </c:pt>
                <c:pt idx="34">
                  <c:v>0.21289991999947233</c:v>
                </c:pt>
                <c:pt idx="35">
                  <c:v>0.19703746999584837</c:v>
                </c:pt>
                <c:pt idx="36">
                  <c:v>0.19747842999640852</c:v>
                </c:pt>
                <c:pt idx="37">
                  <c:v>0.19161597999482183</c:v>
                </c:pt>
                <c:pt idx="38">
                  <c:v>0.19575353000254836</c:v>
                </c:pt>
                <c:pt idx="39">
                  <c:v>0.18715428999712458</c:v>
                </c:pt>
                <c:pt idx="40">
                  <c:v>0.20406230999651598</c:v>
                </c:pt>
                <c:pt idx="41">
                  <c:v>0.18187540999497287</c:v>
                </c:pt>
                <c:pt idx="42">
                  <c:v>0.21261420999508118</c:v>
                </c:pt>
                <c:pt idx="43">
                  <c:v>0.20058253999741282</c:v>
                </c:pt>
                <c:pt idx="44">
                  <c:v>0.19472008999582613</c:v>
                </c:pt>
                <c:pt idx="45">
                  <c:v>0.1988576399962767</c:v>
                </c:pt>
                <c:pt idx="50">
                  <c:v>9.5422199956374243E-3</c:v>
                </c:pt>
                <c:pt idx="58">
                  <c:v>-3.1793000089237466E-3</c:v>
                </c:pt>
                <c:pt idx="59">
                  <c:v>-1.179300008516293E-3</c:v>
                </c:pt>
                <c:pt idx="67">
                  <c:v>-4.7050799985299818E-3</c:v>
                </c:pt>
                <c:pt idx="68">
                  <c:v>-5.5675300027360208E-3</c:v>
                </c:pt>
                <c:pt idx="70">
                  <c:v>-7.7400200098054484E-3</c:v>
                </c:pt>
                <c:pt idx="74">
                  <c:v>-6.1139300087234005E-3</c:v>
                </c:pt>
                <c:pt idx="79">
                  <c:v>-2.2819930003606714E-2</c:v>
                </c:pt>
                <c:pt idx="86">
                  <c:v>-4.5502979999582749E-2</c:v>
                </c:pt>
                <c:pt idx="89">
                  <c:v>-4.7062920006283093E-2</c:v>
                </c:pt>
                <c:pt idx="90">
                  <c:v>-4.9982450007519219E-2</c:v>
                </c:pt>
                <c:pt idx="91">
                  <c:v>-5.0866810001025442E-2</c:v>
                </c:pt>
                <c:pt idx="92">
                  <c:v>-5.0826810002035927E-2</c:v>
                </c:pt>
                <c:pt idx="93">
                  <c:v>-5.1700950003578328E-2</c:v>
                </c:pt>
                <c:pt idx="96">
                  <c:v>-5.8779940001841169E-2</c:v>
                </c:pt>
                <c:pt idx="97">
                  <c:v>-5.9775370005809236E-2</c:v>
                </c:pt>
                <c:pt idx="98">
                  <c:v>-6.1737820004054811E-2</c:v>
                </c:pt>
                <c:pt idx="104">
                  <c:v>-6.6413610009476542E-2</c:v>
                </c:pt>
                <c:pt idx="107">
                  <c:v>-6.8343140002980363E-2</c:v>
                </c:pt>
                <c:pt idx="108">
                  <c:v>-6.8333139999595005E-2</c:v>
                </c:pt>
                <c:pt idx="118">
                  <c:v>-7.4833320002653636E-2</c:v>
                </c:pt>
                <c:pt idx="119">
                  <c:v>-7.9204810004739556E-2</c:v>
                </c:pt>
                <c:pt idx="120">
                  <c:v>-7.8472160006640479E-2</c:v>
                </c:pt>
                <c:pt idx="121">
                  <c:v>-7.8438950004056096E-2</c:v>
                </c:pt>
                <c:pt idx="122">
                  <c:v>-7.8381400002399459E-2</c:v>
                </c:pt>
                <c:pt idx="123">
                  <c:v>-6.6419610004231799E-2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FE-4C32-8239-DFB2F92E491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2'!$F$21:$F$774</c:f>
              <c:numCache>
                <c:formatCode>General</c:formatCode>
                <c:ptCount val="754"/>
                <c:pt idx="0">
                  <c:v>-12812.5</c:v>
                </c:pt>
                <c:pt idx="1">
                  <c:v>-12800</c:v>
                </c:pt>
                <c:pt idx="2">
                  <c:v>-11980</c:v>
                </c:pt>
                <c:pt idx="3">
                  <c:v>-11972.5</c:v>
                </c:pt>
                <c:pt idx="4">
                  <c:v>-11970</c:v>
                </c:pt>
                <c:pt idx="5">
                  <c:v>-11967.5</c:v>
                </c:pt>
                <c:pt idx="6">
                  <c:v>-11859</c:v>
                </c:pt>
                <c:pt idx="7">
                  <c:v>-11851.5</c:v>
                </c:pt>
                <c:pt idx="8">
                  <c:v>-11092</c:v>
                </c:pt>
                <c:pt idx="9">
                  <c:v>-9151.5</c:v>
                </c:pt>
                <c:pt idx="10">
                  <c:v>-9146.5</c:v>
                </c:pt>
                <c:pt idx="11">
                  <c:v>-7483.5</c:v>
                </c:pt>
                <c:pt idx="12">
                  <c:v>-7378</c:v>
                </c:pt>
                <c:pt idx="13">
                  <c:v>-6399</c:v>
                </c:pt>
                <c:pt idx="14">
                  <c:v>-3908.5</c:v>
                </c:pt>
                <c:pt idx="15">
                  <c:v>-3722</c:v>
                </c:pt>
                <c:pt idx="16">
                  <c:v>-2735.5</c:v>
                </c:pt>
                <c:pt idx="17">
                  <c:v>-2675</c:v>
                </c:pt>
                <c:pt idx="18">
                  <c:v>-1726.5</c:v>
                </c:pt>
                <c:pt idx="19">
                  <c:v>-1721.5</c:v>
                </c:pt>
                <c:pt idx="20">
                  <c:v>-53.5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4.5</c:v>
                </c:pt>
                <c:pt idx="25">
                  <c:v>9.5</c:v>
                </c:pt>
                <c:pt idx="26">
                  <c:v>14.5</c:v>
                </c:pt>
                <c:pt idx="27">
                  <c:v>17</c:v>
                </c:pt>
                <c:pt idx="28">
                  <c:v>27</c:v>
                </c:pt>
                <c:pt idx="29">
                  <c:v>908</c:v>
                </c:pt>
                <c:pt idx="30">
                  <c:v>913</c:v>
                </c:pt>
                <c:pt idx="31">
                  <c:v>986</c:v>
                </c:pt>
                <c:pt idx="32">
                  <c:v>988.5</c:v>
                </c:pt>
                <c:pt idx="33">
                  <c:v>993.5</c:v>
                </c:pt>
                <c:pt idx="34">
                  <c:v>996</c:v>
                </c:pt>
                <c:pt idx="35">
                  <c:v>998.5</c:v>
                </c:pt>
                <c:pt idx="36">
                  <c:v>1046.5</c:v>
                </c:pt>
                <c:pt idx="37">
                  <c:v>1049</c:v>
                </c:pt>
                <c:pt idx="38">
                  <c:v>1051.5</c:v>
                </c:pt>
                <c:pt idx="39">
                  <c:v>1589.5</c:v>
                </c:pt>
                <c:pt idx="40">
                  <c:v>1740.5</c:v>
                </c:pt>
                <c:pt idx="41">
                  <c:v>3645.5</c:v>
                </c:pt>
                <c:pt idx="42">
                  <c:v>5585.5</c:v>
                </c:pt>
                <c:pt idx="43">
                  <c:v>7377</c:v>
                </c:pt>
                <c:pt idx="44">
                  <c:v>7379.5</c:v>
                </c:pt>
                <c:pt idx="45">
                  <c:v>7382</c:v>
                </c:pt>
                <c:pt idx="46">
                  <c:v>25869</c:v>
                </c:pt>
                <c:pt idx="47">
                  <c:v>28347</c:v>
                </c:pt>
                <c:pt idx="48">
                  <c:v>28435</c:v>
                </c:pt>
                <c:pt idx="49">
                  <c:v>29220</c:v>
                </c:pt>
                <c:pt idx="50">
                  <c:v>29361</c:v>
                </c:pt>
                <c:pt idx="51">
                  <c:v>29376</c:v>
                </c:pt>
                <c:pt idx="52">
                  <c:v>30214</c:v>
                </c:pt>
                <c:pt idx="53">
                  <c:v>30549</c:v>
                </c:pt>
                <c:pt idx="54">
                  <c:v>31031.5</c:v>
                </c:pt>
                <c:pt idx="55">
                  <c:v>31288.5</c:v>
                </c:pt>
                <c:pt idx="56">
                  <c:v>32199</c:v>
                </c:pt>
                <c:pt idx="57">
                  <c:v>32277.5</c:v>
                </c:pt>
                <c:pt idx="58">
                  <c:v>32285</c:v>
                </c:pt>
                <c:pt idx="59">
                  <c:v>32285</c:v>
                </c:pt>
                <c:pt idx="60">
                  <c:v>32881</c:v>
                </c:pt>
                <c:pt idx="61">
                  <c:v>32974.5</c:v>
                </c:pt>
                <c:pt idx="62">
                  <c:v>32979.5</c:v>
                </c:pt>
                <c:pt idx="63">
                  <c:v>32984.5</c:v>
                </c:pt>
                <c:pt idx="64">
                  <c:v>33027</c:v>
                </c:pt>
                <c:pt idx="65">
                  <c:v>33080</c:v>
                </c:pt>
                <c:pt idx="66">
                  <c:v>33092.5</c:v>
                </c:pt>
                <c:pt idx="67">
                  <c:v>33246</c:v>
                </c:pt>
                <c:pt idx="68">
                  <c:v>33248.5</c:v>
                </c:pt>
                <c:pt idx="69">
                  <c:v>33248.5</c:v>
                </c:pt>
                <c:pt idx="70">
                  <c:v>33249</c:v>
                </c:pt>
                <c:pt idx="71">
                  <c:v>33769</c:v>
                </c:pt>
                <c:pt idx="72">
                  <c:v>34051</c:v>
                </c:pt>
                <c:pt idx="73">
                  <c:v>35739.5</c:v>
                </c:pt>
                <c:pt idx="74">
                  <c:v>35928.5</c:v>
                </c:pt>
                <c:pt idx="75">
                  <c:v>35928.5</c:v>
                </c:pt>
                <c:pt idx="76">
                  <c:v>40527.5</c:v>
                </c:pt>
                <c:pt idx="77">
                  <c:v>40550.5</c:v>
                </c:pt>
                <c:pt idx="78">
                  <c:v>40579</c:v>
                </c:pt>
                <c:pt idx="79">
                  <c:v>40628.5</c:v>
                </c:pt>
                <c:pt idx="80">
                  <c:v>41277.5</c:v>
                </c:pt>
                <c:pt idx="81">
                  <c:v>41453</c:v>
                </c:pt>
                <c:pt idx="82">
                  <c:v>41453.5</c:v>
                </c:pt>
                <c:pt idx="83">
                  <c:v>41455.5</c:v>
                </c:pt>
                <c:pt idx="84">
                  <c:v>41456</c:v>
                </c:pt>
                <c:pt idx="85">
                  <c:v>41458.5</c:v>
                </c:pt>
                <c:pt idx="86">
                  <c:v>42101</c:v>
                </c:pt>
                <c:pt idx="87">
                  <c:v>43074</c:v>
                </c:pt>
                <c:pt idx="88">
                  <c:v>43162.5</c:v>
                </c:pt>
                <c:pt idx="89">
                  <c:v>43354</c:v>
                </c:pt>
                <c:pt idx="90">
                  <c:v>44002.5</c:v>
                </c:pt>
                <c:pt idx="91">
                  <c:v>44284.5</c:v>
                </c:pt>
                <c:pt idx="92">
                  <c:v>44284.5</c:v>
                </c:pt>
                <c:pt idx="93">
                  <c:v>44327.5</c:v>
                </c:pt>
                <c:pt idx="94">
                  <c:v>44995</c:v>
                </c:pt>
                <c:pt idx="95">
                  <c:v>45213</c:v>
                </c:pt>
                <c:pt idx="96">
                  <c:v>45253</c:v>
                </c:pt>
                <c:pt idx="97">
                  <c:v>45856.5</c:v>
                </c:pt>
                <c:pt idx="98">
                  <c:v>45859</c:v>
                </c:pt>
                <c:pt idx="99">
                  <c:v>45931</c:v>
                </c:pt>
                <c:pt idx="100">
                  <c:v>45950</c:v>
                </c:pt>
                <c:pt idx="101">
                  <c:v>46127</c:v>
                </c:pt>
                <c:pt idx="102">
                  <c:v>46136</c:v>
                </c:pt>
                <c:pt idx="103">
                  <c:v>46204.5</c:v>
                </c:pt>
                <c:pt idx="104">
                  <c:v>46944.5</c:v>
                </c:pt>
                <c:pt idx="105">
                  <c:v>47025</c:v>
                </c:pt>
                <c:pt idx="106">
                  <c:v>47030</c:v>
                </c:pt>
                <c:pt idx="107">
                  <c:v>47593</c:v>
                </c:pt>
                <c:pt idx="108">
                  <c:v>47593</c:v>
                </c:pt>
                <c:pt idx="109">
                  <c:v>47694</c:v>
                </c:pt>
                <c:pt idx="110">
                  <c:v>48909.5</c:v>
                </c:pt>
                <c:pt idx="111">
                  <c:v>48909.5</c:v>
                </c:pt>
                <c:pt idx="112">
                  <c:v>49768</c:v>
                </c:pt>
                <c:pt idx="113">
                  <c:v>49795</c:v>
                </c:pt>
                <c:pt idx="114">
                  <c:v>49813.5</c:v>
                </c:pt>
                <c:pt idx="115">
                  <c:v>50640.5</c:v>
                </c:pt>
                <c:pt idx="116">
                  <c:v>50643</c:v>
                </c:pt>
                <c:pt idx="117">
                  <c:v>50727</c:v>
                </c:pt>
                <c:pt idx="118">
                  <c:v>50834</c:v>
                </c:pt>
                <c:pt idx="119">
                  <c:v>51384.5</c:v>
                </c:pt>
                <c:pt idx="120">
                  <c:v>51392</c:v>
                </c:pt>
                <c:pt idx="121">
                  <c:v>51427.5</c:v>
                </c:pt>
                <c:pt idx="122">
                  <c:v>51430</c:v>
                </c:pt>
                <c:pt idx="123">
                  <c:v>51644.5</c:v>
                </c:pt>
                <c:pt idx="124">
                  <c:v>52390</c:v>
                </c:pt>
                <c:pt idx="125">
                  <c:v>53301</c:v>
                </c:pt>
              </c:numCache>
            </c:numRef>
          </c:xVal>
          <c:yVal>
            <c:numRef>
              <c:f>'Active 2'!$O$21:$O$774</c:f>
              <c:numCache>
                <c:formatCode>General</c:formatCode>
                <c:ptCount val="754"/>
                <c:pt idx="46">
                  <c:v>2.7895995160831591E-2</c:v>
                </c:pt>
                <c:pt idx="47">
                  <c:v>1.7448384013505014E-2</c:v>
                </c:pt>
                <c:pt idx="48">
                  <c:v>1.7077363117231903E-2</c:v>
                </c:pt>
                <c:pt idx="49">
                  <c:v>1.3767688076613924E-2</c:v>
                </c:pt>
                <c:pt idx="50">
                  <c:v>1.3173211413267258E-2</c:v>
                </c:pt>
                <c:pt idx="51">
                  <c:v>1.3109969215038889E-2</c:v>
                </c:pt>
                <c:pt idx="52">
                  <c:v>9.5768384073473267E-3</c:v>
                </c:pt>
                <c:pt idx="53">
                  <c:v>8.1644293135804125E-3</c:v>
                </c:pt>
                <c:pt idx="54">
                  <c:v>6.130138603901214E-3</c:v>
                </c:pt>
                <c:pt idx="55">
                  <c:v>5.0465889409218034E-3</c:v>
                </c:pt>
                <c:pt idx="56">
                  <c:v>1.2077875084598177E-3</c:v>
                </c:pt>
                <c:pt idx="57">
                  <c:v>8.7682000439801011E-4</c:v>
                </c:pt>
                <c:pt idx="58">
                  <c:v>8.4519890528381159E-4</c:v>
                </c:pt>
                <c:pt idx="59">
                  <c:v>8.4519890528381159E-4</c:v>
                </c:pt>
                <c:pt idx="60">
                  <c:v>-1.6676244376567229E-3</c:v>
                </c:pt>
                <c:pt idx="61">
                  <c:v>-2.061834139946872E-3</c:v>
                </c:pt>
                <c:pt idx="62">
                  <c:v>-2.0829148726896618E-3</c:v>
                </c:pt>
                <c:pt idx="63">
                  <c:v>-2.1039956054324516E-3</c:v>
                </c:pt>
                <c:pt idx="64">
                  <c:v>-2.2831818337461784E-3</c:v>
                </c:pt>
                <c:pt idx="65">
                  <c:v>-2.5066376008197333E-3</c:v>
                </c:pt>
                <c:pt idx="66">
                  <c:v>-2.5593394326767216E-3</c:v>
                </c:pt>
                <c:pt idx="67">
                  <c:v>-3.206517927880348E-3</c:v>
                </c:pt>
                <c:pt idx="68">
                  <c:v>-3.2170582942517567E-3</c:v>
                </c:pt>
                <c:pt idx="69">
                  <c:v>-3.2170582942517567E-3</c:v>
                </c:pt>
                <c:pt idx="70">
                  <c:v>-3.2191663675260329E-3</c:v>
                </c:pt>
                <c:pt idx="71">
                  <c:v>-5.4115625727761685E-3</c:v>
                </c:pt>
                <c:pt idx="72">
                  <c:v>-6.6005158994695001E-3</c:v>
                </c:pt>
                <c:pt idx="73">
                  <c:v>-1.3719479346709584E-2</c:v>
                </c:pt>
                <c:pt idx="74">
                  <c:v>-1.4516331044387043E-2</c:v>
                </c:pt>
                <c:pt idx="75">
                  <c:v>-1.4516331044387043E-2</c:v>
                </c:pt>
                <c:pt idx="76">
                  <c:v>-3.3906389021205019E-2</c:v>
                </c:pt>
                <c:pt idx="77">
                  <c:v>-3.4003360391821863E-2</c:v>
                </c:pt>
                <c:pt idx="78">
                  <c:v>-3.4123520568455773E-2</c:v>
                </c:pt>
                <c:pt idx="79">
                  <c:v>-3.4332219822609394E-2</c:v>
                </c:pt>
                <c:pt idx="80">
                  <c:v>-3.7068498932623484E-2</c:v>
                </c:pt>
                <c:pt idx="81">
                  <c:v>-3.7808432651895402E-2</c:v>
                </c:pt>
                <c:pt idx="82">
                  <c:v>-3.7810540725169678E-2</c:v>
                </c:pt>
                <c:pt idx="83">
                  <c:v>-3.781897301826681E-2</c:v>
                </c:pt>
                <c:pt idx="84">
                  <c:v>-3.7821081091541087E-2</c:v>
                </c:pt>
                <c:pt idx="85">
                  <c:v>-3.7831621457912468E-2</c:v>
                </c:pt>
                <c:pt idx="86">
                  <c:v>-4.0540495615360966E-2</c:v>
                </c:pt>
                <c:pt idx="87">
                  <c:v>-4.4642806207107838E-2</c:v>
                </c:pt>
                <c:pt idx="88">
                  <c:v>-4.5015935176655225E-2</c:v>
                </c:pt>
                <c:pt idx="89">
                  <c:v>-4.5823327240704065E-2</c:v>
                </c:pt>
                <c:pt idx="90">
                  <c:v>-4.8557498277443878E-2</c:v>
                </c:pt>
                <c:pt idx="91">
                  <c:v>-4.9746451604137237E-2</c:v>
                </c:pt>
                <c:pt idx="92">
                  <c:v>-4.9746451604137237E-2</c:v>
                </c:pt>
                <c:pt idx="93">
                  <c:v>-4.9927745905725213E-2</c:v>
                </c:pt>
                <c:pt idx="94">
                  <c:v>-5.2742023726887632E-2</c:v>
                </c:pt>
                <c:pt idx="95">
                  <c:v>-5.3661143674473277E-2</c:v>
                </c:pt>
                <c:pt idx="96">
                  <c:v>-5.3829789536415595E-2</c:v>
                </c:pt>
                <c:pt idx="97">
                  <c:v>-5.6374233978470301E-2</c:v>
                </c:pt>
                <c:pt idx="98">
                  <c:v>-5.6384774344841709E-2</c:v>
                </c:pt>
                <c:pt idx="99">
                  <c:v>-5.6688336896337871E-2</c:v>
                </c:pt>
                <c:pt idx="100">
                  <c:v>-5.6768443680760478E-2</c:v>
                </c:pt>
                <c:pt idx="101">
                  <c:v>-5.7514701619855224E-2</c:v>
                </c:pt>
                <c:pt idx="102">
                  <c:v>-5.7552646938792251E-2</c:v>
                </c:pt>
                <c:pt idx="103">
                  <c:v>-5.7841452977368479E-2</c:v>
                </c:pt>
                <c:pt idx="104">
                  <c:v>-6.0961401423301365E-2</c:v>
                </c:pt>
                <c:pt idx="105">
                  <c:v>-6.1300801220460277E-2</c:v>
                </c:pt>
                <c:pt idx="106">
                  <c:v>-6.1321881953203067E-2</c:v>
                </c:pt>
                <c:pt idx="107">
                  <c:v>-6.3695572460041178E-2</c:v>
                </c:pt>
                <c:pt idx="108">
                  <c:v>-6.3695572460041178E-2</c:v>
                </c:pt>
                <c:pt idx="109">
                  <c:v>-6.4121403261445525E-2</c:v>
                </c:pt>
                <c:pt idx="110">
                  <c:v>-6.9246129391217714E-2</c:v>
                </c:pt>
                <c:pt idx="111">
                  <c:v>-6.9246129391217714E-2</c:v>
                </c:pt>
                <c:pt idx="112">
                  <c:v>-7.2865691203154725E-2</c:v>
                </c:pt>
                <c:pt idx="113">
                  <c:v>-7.2979527159965779E-2</c:v>
                </c:pt>
                <c:pt idx="114">
                  <c:v>-7.305752587111411E-2</c:v>
                </c:pt>
                <c:pt idx="115">
                  <c:v>-7.6544279066771526E-2</c:v>
                </c:pt>
                <c:pt idx="116">
                  <c:v>-7.6554819433142907E-2</c:v>
                </c:pt>
                <c:pt idx="117">
                  <c:v>-7.690897574322178E-2</c:v>
                </c:pt>
                <c:pt idx="118">
                  <c:v>-7.736010342391747E-2</c:v>
                </c:pt>
                <c:pt idx="119">
                  <c:v>-7.968109209889862E-2</c:v>
                </c:pt>
                <c:pt idx="120">
                  <c:v>-7.9712713198012819E-2</c:v>
                </c:pt>
                <c:pt idx="121">
                  <c:v>-7.9862386400486624E-2</c:v>
                </c:pt>
                <c:pt idx="122">
                  <c:v>-7.9872926766858005E-2</c:v>
                </c:pt>
                <c:pt idx="123">
                  <c:v>-8.0777290201523688E-2</c:v>
                </c:pt>
                <c:pt idx="124">
                  <c:v>-8.3920427453473639E-2</c:v>
                </c:pt>
                <c:pt idx="125">
                  <c:v>-8.7761336959209929E-2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FE-4C32-8239-DFB2F92E4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081520"/>
        <c:axId val="1"/>
      </c:scatterChart>
      <c:valAx>
        <c:axId val="739081520"/>
        <c:scaling>
          <c:orientation val="minMax"/>
          <c:max val="52000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5099021713194"/>
              <c:y val="0.874620305489336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24675324675328E-2"/>
              <c:y val="0.38838048913610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081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7272727272728"/>
          <c:y val="0.9204921861831491"/>
          <c:w val="0.8863643180966015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V396 Mon - O-C Diagr.</a:t>
            </a:r>
          </a:p>
        </c:rich>
      </c:tx>
      <c:layout>
        <c:manualLayout>
          <c:xMode val="edge"/>
          <c:yMode val="edge"/>
          <c:x val="0.3561876420965773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5030674846625766"/>
          <c:w val="0.80100399852045756"/>
          <c:h val="0.66257668711656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3'!$H$21:$H$774</c:f>
              <c:numCache>
                <c:formatCode>General</c:formatCode>
                <c:ptCount val="754"/>
                <c:pt idx="23">
                  <c:v>0.18990549499721965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90-493E-A36E-08EEAE22EEB8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3'!$D$21:$D$24</c:f>
                <c:numCache>
                  <c:formatCode>General</c:formatCode>
                  <c:ptCount val="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'Active 3'!$D$21:$D$24</c:f>
                <c:numCache>
                  <c:formatCode>General</c:formatCode>
                  <c:ptCount val="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3'!$I$21:$I$774</c:f>
              <c:numCache>
                <c:formatCode>General</c:formatCode>
                <c:ptCount val="754"/>
                <c:pt idx="47">
                  <c:v>5.4487969995534513E-2</c:v>
                </c:pt>
                <c:pt idx="48">
                  <c:v>4.725204998976551E-2</c:v>
                </c:pt>
                <c:pt idx="49">
                  <c:v>5.7533899991540238E-2</c:v>
                </c:pt>
                <c:pt idx="51">
                  <c:v>3.5933859995566308E-2</c:v>
                </c:pt>
                <c:pt idx="52">
                  <c:v>4.300543999124784E-2</c:v>
                </c:pt>
                <c:pt idx="53">
                  <c:v>4.3902789999265224E-2</c:v>
                </c:pt>
                <c:pt idx="54">
                  <c:v>4.2120614998566452E-2</c:v>
                </c:pt>
                <c:pt idx="55">
                  <c:v>4.2817984991415869E-2</c:v>
                </c:pt>
                <c:pt idx="56">
                  <c:v>4.1979289999289904E-2</c:v>
                </c:pt>
                <c:pt idx="57">
                  <c:v>1.4007474994286895E-2</c:v>
                </c:pt>
                <c:pt idx="60">
                  <c:v>3.5650910002004821E-2</c:v>
                </c:pt>
                <c:pt idx="61">
                  <c:v>4.352524499699939E-2</c:v>
                </c:pt>
                <c:pt idx="62">
                  <c:v>2.7807295002276078E-2</c:v>
                </c:pt>
                <c:pt idx="63">
                  <c:v>4.0089344998705201E-2</c:v>
                </c:pt>
                <c:pt idx="64">
                  <c:v>3.7486769993847702E-2</c:v>
                </c:pt>
                <c:pt idx="65">
                  <c:v>3.3276499998464715E-2</c:v>
                </c:pt>
                <c:pt idx="66">
                  <c:v>3.798162499879254E-2</c:v>
                </c:pt>
                <c:pt idx="69">
                  <c:v>3.9381584996590391E-2</c:v>
                </c:pt>
                <c:pt idx="71">
                  <c:v>3.454298999713501E-2</c:v>
                </c:pt>
                <c:pt idx="72">
                  <c:v>4.4650609997916035E-2</c:v>
                </c:pt>
                <c:pt idx="73">
                  <c:v>4.5498895000491757E-2</c:v>
                </c:pt>
                <c:pt idx="75">
                  <c:v>3.656038500048453E-2</c:v>
                </c:pt>
                <c:pt idx="78">
                  <c:v>7.8950899915071204E-3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90-493E-A36E-08EEAE22EEB8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Yang &amp; Liu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</c:f>
                <c:numCache>
                  <c:formatCode>General</c:formatCode>
                  <c:ptCount val="3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'Active 3'!$D$21:$D$23</c:f>
                <c:numCache>
                  <c:formatCode>General</c:formatCode>
                  <c:ptCount val="3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3'!$J$21:$J$774</c:f>
              <c:numCache>
                <c:formatCode>General</c:formatCode>
                <c:ptCount val="754"/>
                <c:pt idx="81">
                  <c:v>1.4597429995774291E-2</c:v>
                </c:pt>
                <c:pt idx="82">
                  <c:v>1.4125634996162262E-2</c:v>
                </c:pt>
                <c:pt idx="83">
                  <c:v>1.4338455002871342E-2</c:v>
                </c:pt>
                <c:pt idx="84">
                  <c:v>1.3966659993457142E-2</c:v>
                </c:pt>
                <c:pt idx="85">
                  <c:v>1.4207684995199088E-2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90-493E-A36E-08EEAE22EEB8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3'!$D$21:$D$38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3'!$K$21:$K$774</c:f>
              <c:numCache>
                <c:formatCode>General</c:formatCode>
                <c:ptCount val="754"/>
                <c:pt idx="99">
                  <c:v>-4.8985900066327304E-3</c:v>
                </c:pt>
                <c:pt idx="114">
                  <c:v>-1.2086765003914479E-2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90-493E-A36E-08EEAE22EEB8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3'!$D$21:$D$38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3'!$L$21:$L$774</c:f>
              <c:numCache>
                <c:formatCode>General</c:formatCode>
                <c:ptCount val="754"/>
                <c:pt idx="102">
                  <c:v>-5.4345400058082305E-3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90-493E-A36E-08EEAE22EEB8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3'!$D$21:$D$38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3'!$M$21:$M$774</c:f>
              <c:numCache>
                <c:formatCode>General</c:formatCode>
                <c:ptCount val="754"/>
                <c:pt idx="46">
                  <c:v>3.7903989999904297E-2</c:v>
                </c:pt>
                <c:pt idx="76">
                  <c:v>1.6689974996552337E-2</c:v>
                </c:pt>
                <c:pt idx="77">
                  <c:v>1.7087404994526878E-2</c:v>
                </c:pt>
                <c:pt idx="80">
                  <c:v>1.3397474998782855E-2</c:v>
                </c:pt>
                <c:pt idx="87">
                  <c:v>5.8380400005262345E-3</c:v>
                </c:pt>
                <c:pt idx="88">
                  <c:v>1.0930324999208096E-2</c:v>
                </c:pt>
                <c:pt idx="94">
                  <c:v>1.6499980119988322E-6</c:v>
                </c:pt>
                <c:pt idx="95">
                  <c:v>-6.009700009599328E-4</c:v>
                </c:pt>
                <c:pt idx="100">
                  <c:v>-4.7268000053009018E-3</c:v>
                </c:pt>
                <c:pt idx="101">
                  <c:v>-5.442230001790449E-3</c:v>
                </c:pt>
                <c:pt idx="103">
                  <c:v>-4.6704550040885806E-3</c:v>
                </c:pt>
                <c:pt idx="105">
                  <c:v>-7.1860500029288232E-3</c:v>
                </c:pt>
                <c:pt idx="106">
                  <c:v>-7.2040000013657846E-3</c:v>
                </c:pt>
                <c:pt idx="109">
                  <c:v>-1.0347759998694528E-2</c:v>
                </c:pt>
                <c:pt idx="110">
                  <c:v>-9.9814050045097247E-3</c:v>
                </c:pt>
                <c:pt idx="111">
                  <c:v>-9.5814050000626594E-3</c:v>
                </c:pt>
                <c:pt idx="112">
                  <c:v>-1.3053419999778271E-2</c:v>
                </c:pt>
                <c:pt idx="113">
                  <c:v>-1.263035000738455E-2</c:v>
                </c:pt>
                <c:pt idx="115">
                  <c:v>-1.2435694996383972E-2</c:v>
                </c:pt>
                <c:pt idx="116">
                  <c:v>-1.3294670003233477E-2</c:v>
                </c:pt>
                <c:pt idx="117">
                  <c:v>-1.3356230003410019E-2</c:v>
                </c:pt>
                <c:pt idx="124">
                  <c:v>-1.9446400001470465E-2</c:v>
                </c:pt>
                <c:pt idx="125">
                  <c:v>-2.1556890002102591E-2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90-493E-A36E-08EEAE22EEB8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3'!$D$21:$D$38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3'!$N$21:$N$774</c:f>
              <c:numCache>
                <c:formatCode>General</c:formatCode>
                <c:ptCount val="754"/>
                <c:pt idx="0">
                  <c:v>0.16148057499958668</c:v>
                </c:pt>
                <c:pt idx="1">
                  <c:v>0.16718570000011823</c:v>
                </c:pt>
                <c:pt idx="2">
                  <c:v>0.17544189999534865</c:v>
                </c:pt>
                <c:pt idx="3">
                  <c:v>0.15786497499721008</c:v>
                </c:pt>
                <c:pt idx="4">
                  <c:v>0.1670059999996738</c:v>
                </c:pt>
                <c:pt idx="5">
                  <c:v>0.16614702499646228</c:v>
                </c:pt>
                <c:pt idx="6">
                  <c:v>0.18786750999788637</c:v>
                </c:pt>
                <c:pt idx="7">
                  <c:v>0.17529058499712846</c:v>
                </c:pt>
                <c:pt idx="8">
                  <c:v>0.15733397999792942</c:v>
                </c:pt>
                <c:pt idx="9">
                  <c:v>0.15759758499916643</c:v>
                </c:pt>
                <c:pt idx="10">
                  <c:v>0.22687963499629404</c:v>
                </c:pt>
                <c:pt idx="11">
                  <c:v>0.18648946499888552</c:v>
                </c:pt>
                <c:pt idx="12">
                  <c:v>0.21224072000040906</c:v>
                </c:pt>
                <c:pt idx="13">
                  <c:v>0.18686610999793629</c:v>
                </c:pt>
                <c:pt idx="14">
                  <c:v>0.19815521499549504</c:v>
                </c:pt>
                <c:pt idx="15">
                  <c:v>0.19007568000233732</c:v>
                </c:pt>
                <c:pt idx="16">
                  <c:v>0.20212414499837905</c:v>
                </c:pt>
                <c:pt idx="17">
                  <c:v>0.17833694999717409</c:v>
                </c:pt>
                <c:pt idx="18">
                  <c:v>0.18644183499418432</c:v>
                </c:pt>
                <c:pt idx="19">
                  <c:v>0.18472388499503722</c:v>
                </c:pt>
                <c:pt idx="20">
                  <c:v>0.17861576499853982</c:v>
                </c:pt>
                <c:pt idx="21">
                  <c:v>0.17240549499547342</c:v>
                </c:pt>
                <c:pt idx="22">
                  <c:v>0.1894054949952988</c:v>
                </c:pt>
                <c:pt idx="24">
                  <c:v>0.19068754500040086</c:v>
                </c:pt>
                <c:pt idx="25">
                  <c:v>0.18396959499659715</c:v>
                </c:pt>
                <c:pt idx="26">
                  <c:v>0.18725164499483071</c:v>
                </c:pt>
                <c:pt idx="27">
                  <c:v>0.18139266999787651</c:v>
                </c:pt>
                <c:pt idx="28">
                  <c:v>0.18795677000161959</c:v>
                </c:pt>
                <c:pt idx="29">
                  <c:v>0.18925397999555571</c:v>
                </c:pt>
                <c:pt idx="30">
                  <c:v>0.19253603000106523</c:v>
                </c:pt>
                <c:pt idx="31">
                  <c:v>0.19445396000082837</c:v>
                </c:pt>
                <c:pt idx="32">
                  <c:v>0.19359498500125483</c:v>
                </c:pt>
                <c:pt idx="33">
                  <c:v>0.19187703499483177</c:v>
                </c:pt>
                <c:pt idx="34">
                  <c:v>0.20601805999467615</c:v>
                </c:pt>
                <c:pt idx="35">
                  <c:v>0.19015908499568468</c:v>
                </c:pt>
                <c:pt idx="36">
                  <c:v>0.19066676499642199</c:v>
                </c:pt>
                <c:pt idx="37">
                  <c:v>0.18480778999946779</c:v>
                </c:pt>
                <c:pt idx="38">
                  <c:v>0.18894881499727489</c:v>
                </c:pt>
                <c:pt idx="39">
                  <c:v>0.18109739499777788</c:v>
                </c:pt>
                <c:pt idx="40">
                  <c:v>0.198215304997575</c:v>
                </c:pt>
                <c:pt idx="41">
                  <c:v>0.17867635499715107</c:v>
                </c:pt>
                <c:pt idx="42">
                  <c:v>0.21211175499774981</c:v>
                </c:pt>
                <c:pt idx="43">
                  <c:v>0.20257027000479866</c:v>
                </c:pt>
                <c:pt idx="44">
                  <c:v>0.1967112950005685</c:v>
                </c:pt>
                <c:pt idx="45">
                  <c:v>0.20085231999109965</c:v>
                </c:pt>
                <c:pt idx="50">
                  <c:v>4.2087709996849298E-2</c:v>
                </c:pt>
                <c:pt idx="58">
                  <c:v>3.3430549992772285E-2</c:v>
                </c:pt>
                <c:pt idx="59">
                  <c:v>3.5430549993179739E-2</c:v>
                </c:pt>
                <c:pt idx="67">
                  <c:v>3.3240559998375829E-2</c:v>
                </c:pt>
                <c:pt idx="68">
                  <c:v>3.2381584998802282E-2</c:v>
                </c:pt>
                <c:pt idx="70">
                  <c:v>3.0209789991204161E-2</c:v>
                </c:pt>
                <c:pt idx="74">
                  <c:v>3.5560384996642824E-2</c:v>
                </c:pt>
                <c:pt idx="79">
                  <c:v>2.5387384994246531E-2</c:v>
                </c:pt>
                <c:pt idx="86">
                  <c:v>4.7511099983239546E-3</c:v>
                </c:pt>
                <c:pt idx="89">
                  <c:v>4.9328399982186966E-3</c:v>
                </c:pt>
                <c:pt idx="90">
                  <c:v>2.9147249952075072E-3</c:v>
                </c:pt>
                <c:pt idx="91">
                  <c:v>2.4223449945566244E-3</c:v>
                </c:pt>
                <c:pt idx="92">
                  <c:v>2.4623449935461394E-3</c:v>
                </c:pt>
                <c:pt idx="93">
                  <c:v>1.6479749974678271E-3</c:v>
                </c:pt>
                <c:pt idx="96">
                  <c:v>-4.1445700044278055E-3</c:v>
                </c:pt>
                <c:pt idx="97">
                  <c:v>-4.3011349989683367E-3</c:v>
                </c:pt>
                <c:pt idx="98">
                  <c:v>-6.2601100071333349E-3</c:v>
                </c:pt>
                <c:pt idx="104">
                  <c:v>-9.4270550034707412E-3</c:v>
                </c:pt>
                <c:pt idx="107">
                  <c:v>-1.0455170006025583E-2</c:v>
                </c:pt>
                <c:pt idx="108">
                  <c:v>-1.0445170002640225E-2</c:v>
                </c:pt>
                <c:pt idx="118">
                  <c:v>-1.2440359998436179E-2</c:v>
                </c:pt>
                <c:pt idx="119">
                  <c:v>-1.6046655000536703E-2</c:v>
                </c:pt>
                <c:pt idx="120">
                  <c:v>-1.5303580003092065E-2</c:v>
                </c:pt>
                <c:pt idx="121">
                  <c:v>-1.5221025008941069E-2</c:v>
                </c:pt>
                <c:pt idx="122">
                  <c:v>-1.5160000002651941E-2</c:v>
                </c:pt>
                <c:pt idx="123">
                  <c:v>-2.9000550057389773E-3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90-493E-A36E-08EEAE22EEB8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3'!$O$21:$O$774</c:f>
              <c:numCache>
                <c:formatCode>General</c:formatCode>
                <c:ptCount val="754"/>
                <c:pt idx="46">
                  <c:v>5.5587605162826251E-2</c:v>
                </c:pt>
                <c:pt idx="47">
                  <c:v>4.8584414015370697E-2</c:v>
                </c:pt>
                <c:pt idx="48">
                  <c:v>4.8335713119093016E-2</c:v>
                </c:pt>
                <c:pt idx="49">
                  <c:v>4.6117188078434165E-2</c:v>
                </c:pt>
                <c:pt idx="50">
                  <c:v>4.5718701415080165E-2</c:v>
                </c:pt>
                <c:pt idx="51">
                  <c:v>4.5676309216851015E-2</c:v>
                </c:pt>
                <c:pt idx="52">
                  <c:v>4.3307998409115839E-2</c:v>
                </c:pt>
                <c:pt idx="53">
                  <c:v>4.2361239315331492E-2</c:v>
                </c:pt>
                <c:pt idx="54">
                  <c:v>4.099762360562717E-2</c:v>
                </c:pt>
                <c:pt idx="55">
                  <c:v>4.0271303942634402E-2</c:v>
                </c:pt>
                <c:pt idx="56">
                  <c:v>3.7698097510125012E-2</c:v>
                </c:pt>
                <c:pt idx="57">
                  <c:v>3.7476245006059124E-2</c:v>
                </c:pt>
                <c:pt idx="58">
                  <c:v>3.7455048906944552E-2</c:v>
                </c:pt>
                <c:pt idx="59">
                  <c:v>3.7455048906944552E-2</c:v>
                </c:pt>
                <c:pt idx="60">
                  <c:v>3.5770665563972993E-2</c:v>
                </c:pt>
                <c:pt idx="61">
                  <c:v>3.5506420861677962E-2</c:v>
                </c:pt>
                <c:pt idx="62">
                  <c:v>3.5492290128934914E-2</c:v>
                </c:pt>
                <c:pt idx="63">
                  <c:v>3.5478159396191859E-2</c:v>
                </c:pt>
                <c:pt idx="64">
                  <c:v>3.5358048167875938E-2</c:v>
                </c:pt>
                <c:pt idx="65">
                  <c:v>3.5208262400799606E-2</c:v>
                </c:pt>
                <c:pt idx="66">
                  <c:v>3.5172935568941986E-2</c:v>
                </c:pt>
                <c:pt idx="67">
                  <c:v>3.4739122073730352E-2</c:v>
                </c:pt>
                <c:pt idx="68">
                  <c:v>3.4732056707358822E-2</c:v>
                </c:pt>
                <c:pt idx="69">
                  <c:v>3.4732056707358822E-2</c:v>
                </c:pt>
                <c:pt idx="70">
                  <c:v>3.473064363408452E-2</c:v>
                </c:pt>
                <c:pt idx="71">
                  <c:v>3.3261047428807325E-2</c:v>
                </c:pt>
                <c:pt idx="72">
                  <c:v>3.2464074102099304E-2</c:v>
                </c:pt>
                <c:pt idx="73">
                  <c:v>2.7692125654771339E-2</c:v>
                </c:pt>
                <c:pt idx="74">
                  <c:v>2.7157983957084048E-2</c:v>
                </c:pt>
                <c:pt idx="75">
                  <c:v>2.7157983957084048E-2</c:v>
                </c:pt>
                <c:pt idx="76">
                  <c:v>1.4160535980026704E-2</c:v>
                </c:pt>
                <c:pt idx="77">
                  <c:v>1.4095534609408673E-2</c:v>
                </c:pt>
                <c:pt idx="78">
                  <c:v>1.4014989432773288E-2</c:v>
                </c:pt>
                <c:pt idx="79">
                  <c:v>1.3875095178617094E-2</c:v>
                </c:pt>
                <c:pt idx="80">
                  <c:v>1.204092606856921E-2</c:v>
                </c:pt>
                <c:pt idx="81">
                  <c:v>1.1544937349288156E-2</c:v>
                </c:pt>
                <c:pt idx="82">
                  <c:v>1.154352427601385E-2</c:v>
                </c:pt>
                <c:pt idx="83">
                  <c:v>1.1537871982916632E-2</c:v>
                </c:pt>
                <c:pt idx="84">
                  <c:v>1.1536458909642326E-2</c:v>
                </c:pt>
                <c:pt idx="85">
                  <c:v>1.1529393543270802E-2</c:v>
                </c:pt>
                <c:pt idx="86">
                  <c:v>9.7135943857888825E-3</c:v>
                </c:pt>
                <c:pt idx="87">
                  <c:v>6.9637537939913619E-3</c:v>
                </c:pt>
                <c:pt idx="88">
                  <c:v>6.7136398244393783E-3</c:v>
                </c:pt>
                <c:pt idx="89">
                  <c:v>6.1724327603805661E-3</c:v>
                </c:pt>
                <c:pt idx="90">
                  <c:v>4.339676723606984E-3</c:v>
                </c:pt>
                <c:pt idx="91">
                  <c:v>3.5427033968989698E-3</c:v>
                </c:pt>
                <c:pt idx="92">
                  <c:v>3.5427033968989698E-3</c:v>
                </c:pt>
                <c:pt idx="93">
                  <c:v>3.42117909530874E-3</c:v>
                </c:pt>
                <c:pt idx="94">
                  <c:v>1.5347262741115704E-3</c:v>
                </c:pt>
                <c:pt idx="95">
                  <c:v>9.1862632651459192E-4</c:v>
                </c:pt>
                <c:pt idx="96">
                  <c:v>8.0558046457019153E-4</c:v>
                </c:pt>
                <c:pt idx="97">
                  <c:v>-8.9999897751593533E-4</c:v>
                </c:pt>
                <c:pt idx="98">
                  <c:v>-9.0706434388746274E-4</c:v>
                </c:pt>
                <c:pt idx="99">
                  <c:v>-1.110546895387381E-3</c:v>
                </c:pt>
                <c:pt idx="100">
                  <c:v>-1.1642436798109702E-3</c:v>
                </c:pt>
                <c:pt idx="101">
                  <c:v>-1.6644716189149391E-3</c:v>
                </c:pt>
                <c:pt idx="102">
                  <c:v>-1.6899069378524291E-3</c:v>
                </c:pt>
                <c:pt idx="103">
                  <c:v>-1.8834979764322142E-3</c:v>
                </c:pt>
                <c:pt idx="104">
                  <c:v>-3.9748464224036075E-3</c:v>
                </c:pt>
                <c:pt idx="105">
                  <c:v>-4.2023512195667103E-3</c:v>
                </c:pt>
                <c:pt idx="106">
                  <c:v>-4.2164819523097617E-3</c:v>
                </c:pt>
                <c:pt idx="107">
                  <c:v>-5.8076024591771861E-3</c:v>
                </c:pt>
                <c:pt idx="108">
                  <c:v>-5.8076024591771861E-3</c:v>
                </c:pt>
                <c:pt idx="109">
                  <c:v>-6.0930432605867946E-3</c:v>
                </c:pt>
                <c:pt idx="110">
                  <c:v>-9.528224390422238E-3</c:v>
                </c:pt>
                <c:pt idx="111">
                  <c:v>-9.528224390422238E-3</c:v>
                </c:pt>
                <c:pt idx="112">
                  <c:v>-1.1954471202403914E-2</c:v>
                </c:pt>
                <c:pt idx="113">
                  <c:v>-1.2030777159216386E-2</c:v>
                </c:pt>
                <c:pt idx="114">
                  <c:v>-1.208306087036567E-2</c:v>
                </c:pt>
                <c:pt idx="115">
                  <c:v>-1.4420284066066132E-2</c:v>
                </c:pt>
                <c:pt idx="116">
                  <c:v>-1.4427349432437658E-2</c:v>
                </c:pt>
                <c:pt idx="117">
                  <c:v>-1.4664745742520895E-2</c:v>
                </c:pt>
                <c:pt idx="118">
                  <c:v>-1.4967143423222164E-2</c:v>
                </c:pt>
                <c:pt idx="119">
                  <c:v>-1.6522937098231966E-2</c:v>
                </c:pt>
                <c:pt idx="120">
                  <c:v>-1.6544133197346541E-2</c:v>
                </c:pt>
                <c:pt idx="121">
                  <c:v>-1.6644461399822195E-2</c:v>
                </c:pt>
                <c:pt idx="122">
                  <c:v>-1.6651526766193719E-2</c:v>
                </c:pt>
                <c:pt idx="123">
                  <c:v>-1.7257735200870563E-2</c:v>
                </c:pt>
                <c:pt idx="124">
                  <c:v>-1.9364627452859311E-2</c:v>
                </c:pt>
                <c:pt idx="125">
                  <c:v>-2.1939246958643011E-2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90-493E-A36E-08EEAE22E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577640"/>
        <c:axId val="1"/>
      </c:scatterChart>
      <c:valAx>
        <c:axId val="403577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72236413591"/>
              <c:y val="0.87423312883435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9570552147239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577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267558528428096E-2"/>
          <c:y val="0.92024539877300615"/>
          <c:w val="0.9130441805142250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V396 Mon - O-C Diagr.</a:t>
            </a:r>
          </a:p>
        </c:rich>
      </c:tx>
      <c:layout>
        <c:manualLayout>
          <c:xMode val="edge"/>
          <c:yMode val="edge"/>
          <c:x val="0.3603899512560929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71441310687423"/>
          <c:y val="0.14984754231036862"/>
          <c:w val="0.79058504225300752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3'!$H$21:$H$774</c:f>
              <c:numCache>
                <c:formatCode>General</c:formatCode>
                <c:ptCount val="754"/>
                <c:pt idx="23">
                  <c:v>0.18990549499721965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30-46DA-B906-6E2BCCAEF97A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3'!$D$21:$D$24</c:f>
                <c:numCache>
                  <c:formatCode>General</c:formatCode>
                  <c:ptCount val="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'Active 3'!$D$21:$D$24</c:f>
                <c:numCache>
                  <c:formatCode>General</c:formatCode>
                  <c:ptCount val="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3'!$I$21:$I$774</c:f>
              <c:numCache>
                <c:formatCode>General</c:formatCode>
                <c:ptCount val="754"/>
                <c:pt idx="47">
                  <c:v>5.4487969995534513E-2</c:v>
                </c:pt>
                <c:pt idx="48">
                  <c:v>4.725204998976551E-2</c:v>
                </c:pt>
                <c:pt idx="49">
                  <c:v>5.7533899991540238E-2</c:v>
                </c:pt>
                <c:pt idx="51">
                  <c:v>3.5933859995566308E-2</c:v>
                </c:pt>
                <c:pt idx="52">
                  <c:v>4.300543999124784E-2</c:v>
                </c:pt>
                <c:pt idx="53">
                  <c:v>4.3902789999265224E-2</c:v>
                </c:pt>
                <c:pt idx="54">
                  <c:v>4.2120614998566452E-2</c:v>
                </c:pt>
                <c:pt idx="55">
                  <c:v>4.2817984991415869E-2</c:v>
                </c:pt>
                <c:pt idx="56">
                  <c:v>4.1979289999289904E-2</c:v>
                </c:pt>
                <c:pt idx="57">
                  <c:v>1.4007474994286895E-2</c:v>
                </c:pt>
                <c:pt idx="60">
                  <c:v>3.5650910002004821E-2</c:v>
                </c:pt>
                <c:pt idx="61">
                  <c:v>4.352524499699939E-2</c:v>
                </c:pt>
                <c:pt idx="62">
                  <c:v>2.7807295002276078E-2</c:v>
                </c:pt>
                <c:pt idx="63">
                  <c:v>4.0089344998705201E-2</c:v>
                </c:pt>
                <c:pt idx="64">
                  <c:v>3.7486769993847702E-2</c:v>
                </c:pt>
                <c:pt idx="65">
                  <c:v>3.3276499998464715E-2</c:v>
                </c:pt>
                <c:pt idx="66">
                  <c:v>3.798162499879254E-2</c:v>
                </c:pt>
                <c:pt idx="69">
                  <c:v>3.9381584996590391E-2</c:v>
                </c:pt>
                <c:pt idx="71">
                  <c:v>3.454298999713501E-2</c:v>
                </c:pt>
                <c:pt idx="72">
                  <c:v>4.4650609997916035E-2</c:v>
                </c:pt>
                <c:pt idx="73">
                  <c:v>4.5498895000491757E-2</c:v>
                </c:pt>
                <c:pt idx="75">
                  <c:v>3.656038500048453E-2</c:v>
                </c:pt>
                <c:pt idx="78">
                  <c:v>7.8950899915071204E-3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30-46DA-B906-6E2BCCAEF97A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Yang &amp; Liu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</c:f>
                <c:numCache>
                  <c:formatCode>General</c:formatCode>
                  <c:ptCount val="3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'Active 3'!$D$21:$D$23</c:f>
                <c:numCache>
                  <c:formatCode>General</c:formatCode>
                  <c:ptCount val="3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3'!$J$21:$J$774</c:f>
              <c:numCache>
                <c:formatCode>General</c:formatCode>
                <c:ptCount val="754"/>
                <c:pt idx="81">
                  <c:v>1.4597429995774291E-2</c:v>
                </c:pt>
                <c:pt idx="82">
                  <c:v>1.4125634996162262E-2</c:v>
                </c:pt>
                <c:pt idx="83">
                  <c:v>1.4338455002871342E-2</c:v>
                </c:pt>
                <c:pt idx="84">
                  <c:v>1.3966659993457142E-2</c:v>
                </c:pt>
                <c:pt idx="85">
                  <c:v>1.4207684995199088E-2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30-46DA-B906-6E2BCCAEF97A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3'!$D$21:$D$777</c:f>
                <c:numCache>
                  <c:formatCode>General</c:formatCode>
                  <c:ptCount val="75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  <c:pt idx="76">
                    <c:v>2.8E-3</c:v>
                  </c:pt>
                  <c:pt idx="77">
                    <c:v>3.5000000000000001E-3</c:v>
                  </c:pt>
                  <c:pt idx="79">
                    <c:v>0</c:v>
                  </c:pt>
                  <c:pt idx="80">
                    <c:v>2.3E-3</c:v>
                  </c:pt>
                  <c:pt idx="86">
                    <c:v>0</c:v>
                  </c:pt>
                  <c:pt idx="87">
                    <c:v>7.7999999999999996E-3</c:v>
                  </c:pt>
                  <c:pt idx="88">
                    <c:v>4.1000000000000003E-3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2.0000000000000001E-4</c:v>
                  </c:pt>
                  <c:pt idx="95">
                    <c:v>1.5E-3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2.3E-3</c:v>
                  </c:pt>
                  <c:pt idx="104">
                    <c:v>2E-3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1E-3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4.0000000000000002E-4</c:v>
                  </c:pt>
                </c:numCache>
              </c:numRef>
            </c:plus>
            <c:minus>
              <c:numRef>
                <c:f>'Active 3'!$D$21:$D$777</c:f>
                <c:numCache>
                  <c:formatCode>General</c:formatCode>
                  <c:ptCount val="75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  <c:pt idx="76">
                    <c:v>2.8E-3</c:v>
                  </c:pt>
                  <c:pt idx="77">
                    <c:v>3.5000000000000001E-3</c:v>
                  </c:pt>
                  <c:pt idx="79">
                    <c:v>0</c:v>
                  </c:pt>
                  <c:pt idx="80">
                    <c:v>2.3E-3</c:v>
                  </c:pt>
                  <c:pt idx="86">
                    <c:v>0</c:v>
                  </c:pt>
                  <c:pt idx="87">
                    <c:v>7.7999999999999996E-3</c:v>
                  </c:pt>
                  <c:pt idx="88">
                    <c:v>4.1000000000000003E-3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4">
                    <c:v>2.0000000000000001E-4</c:v>
                  </c:pt>
                  <c:pt idx="95">
                    <c:v>1.5E-3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1E-4</c:v>
                  </c:pt>
                  <c:pt idx="103">
                    <c:v>2.3E-3</c:v>
                  </c:pt>
                  <c:pt idx="104">
                    <c:v>2E-3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1E-3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2.0000000000000001E-4</c:v>
                  </c:pt>
                  <c:pt idx="1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3'!$K$21:$K$774</c:f>
              <c:numCache>
                <c:formatCode>General</c:formatCode>
                <c:ptCount val="754"/>
                <c:pt idx="99">
                  <c:v>-4.8985900066327304E-3</c:v>
                </c:pt>
                <c:pt idx="114">
                  <c:v>-1.2086765003914479E-2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30-46DA-B906-6E2BCCAEF97A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3'!$D$21:$D$38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3'!$L$21:$L$774</c:f>
              <c:numCache>
                <c:formatCode>General</c:formatCode>
                <c:ptCount val="754"/>
                <c:pt idx="102">
                  <c:v>-5.4345400058082305E-3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30-46DA-B906-6E2BCCAEF97A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3'!$D$21:$D$96</c:f>
                <c:numCache>
                  <c:formatCode>General</c:formatCode>
                  <c:ptCount val="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</c:numCache>
              </c:numRef>
            </c:plus>
            <c:minus>
              <c:numRef>
                <c:f>'Active 3'!$D$21:$D$96</c:f>
                <c:numCache>
                  <c:formatCode>General</c:formatCode>
                  <c:ptCount val="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47">
                    <c:v>0.01</c:v>
                  </c:pt>
                  <c:pt idx="48">
                    <c:v>0.01</c:v>
                  </c:pt>
                  <c:pt idx="49">
                    <c:v>0.01</c:v>
                  </c:pt>
                  <c:pt idx="50">
                    <c:v>0</c:v>
                  </c:pt>
                  <c:pt idx="51">
                    <c:v>0.01</c:v>
                  </c:pt>
                  <c:pt idx="52">
                    <c:v>0.01</c:v>
                  </c:pt>
                  <c:pt idx="58">
                    <c:v>0</c:v>
                  </c:pt>
                  <c:pt idx="59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0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3'!$M$21:$M$774</c:f>
              <c:numCache>
                <c:formatCode>General</c:formatCode>
                <c:ptCount val="754"/>
                <c:pt idx="46">
                  <c:v>3.7903989999904297E-2</c:v>
                </c:pt>
                <c:pt idx="76">
                  <c:v>1.6689974996552337E-2</c:v>
                </c:pt>
                <c:pt idx="77">
                  <c:v>1.7087404994526878E-2</c:v>
                </c:pt>
                <c:pt idx="80">
                  <c:v>1.3397474998782855E-2</c:v>
                </c:pt>
                <c:pt idx="87">
                  <c:v>5.8380400005262345E-3</c:v>
                </c:pt>
                <c:pt idx="88">
                  <c:v>1.0930324999208096E-2</c:v>
                </c:pt>
                <c:pt idx="94">
                  <c:v>1.6499980119988322E-6</c:v>
                </c:pt>
                <c:pt idx="95">
                  <c:v>-6.009700009599328E-4</c:v>
                </c:pt>
                <c:pt idx="100">
                  <c:v>-4.7268000053009018E-3</c:v>
                </c:pt>
                <c:pt idx="101">
                  <c:v>-5.442230001790449E-3</c:v>
                </c:pt>
                <c:pt idx="103">
                  <c:v>-4.6704550040885806E-3</c:v>
                </c:pt>
                <c:pt idx="105">
                  <c:v>-7.1860500029288232E-3</c:v>
                </c:pt>
                <c:pt idx="106">
                  <c:v>-7.2040000013657846E-3</c:v>
                </c:pt>
                <c:pt idx="109">
                  <c:v>-1.0347759998694528E-2</c:v>
                </c:pt>
                <c:pt idx="110">
                  <c:v>-9.9814050045097247E-3</c:v>
                </c:pt>
                <c:pt idx="111">
                  <c:v>-9.5814050000626594E-3</c:v>
                </c:pt>
                <c:pt idx="112">
                  <c:v>-1.3053419999778271E-2</c:v>
                </c:pt>
                <c:pt idx="113">
                  <c:v>-1.263035000738455E-2</c:v>
                </c:pt>
                <c:pt idx="115">
                  <c:v>-1.2435694996383972E-2</c:v>
                </c:pt>
                <c:pt idx="116">
                  <c:v>-1.3294670003233477E-2</c:v>
                </c:pt>
                <c:pt idx="117">
                  <c:v>-1.3356230003410019E-2</c:v>
                </c:pt>
                <c:pt idx="124">
                  <c:v>-1.9446400001470465E-2</c:v>
                </c:pt>
                <c:pt idx="125">
                  <c:v>-2.1556890002102591E-2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30-46DA-B906-6E2BCCAEF97A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3'!$D$21:$D$38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3'!$N$21:$N$774</c:f>
              <c:numCache>
                <c:formatCode>General</c:formatCode>
                <c:ptCount val="754"/>
                <c:pt idx="0">
                  <c:v>0.16148057499958668</c:v>
                </c:pt>
                <c:pt idx="1">
                  <c:v>0.16718570000011823</c:v>
                </c:pt>
                <c:pt idx="2">
                  <c:v>0.17544189999534865</c:v>
                </c:pt>
                <c:pt idx="3">
                  <c:v>0.15786497499721008</c:v>
                </c:pt>
                <c:pt idx="4">
                  <c:v>0.1670059999996738</c:v>
                </c:pt>
                <c:pt idx="5">
                  <c:v>0.16614702499646228</c:v>
                </c:pt>
                <c:pt idx="6">
                  <c:v>0.18786750999788637</c:v>
                </c:pt>
                <c:pt idx="7">
                  <c:v>0.17529058499712846</c:v>
                </c:pt>
                <c:pt idx="8">
                  <c:v>0.15733397999792942</c:v>
                </c:pt>
                <c:pt idx="9">
                  <c:v>0.15759758499916643</c:v>
                </c:pt>
                <c:pt idx="10">
                  <c:v>0.22687963499629404</c:v>
                </c:pt>
                <c:pt idx="11">
                  <c:v>0.18648946499888552</c:v>
                </c:pt>
                <c:pt idx="12">
                  <c:v>0.21224072000040906</c:v>
                </c:pt>
                <c:pt idx="13">
                  <c:v>0.18686610999793629</c:v>
                </c:pt>
                <c:pt idx="14">
                  <c:v>0.19815521499549504</c:v>
                </c:pt>
                <c:pt idx="15">
                  <c:v>0.19007568000233732</c:v>
                </c:pt>
                <c:pt idx="16">
                  <c:v>0.20212414499837905</c:v>
                </c:pt>
                <c:pt idx="17">
                  <c:v>0.17833694999717409</c:v>
                </c:pt>
                <c:pt idx="18">
                  <c:v>0.18644183499418432</c:v>
                </c:pt>
                <c:pt idx="19">
                  <c:v>0.18472388499503722</c:v>
                </c:pt>
                <c:pt idx="20">
                  <c:v>0.17861576499853982</c:v>
                </c:pt>
                <c:pt idx="21">
                  <c:v>0.17240549499547342</c:v>
                </c:pt>
                <c:pt idx="22">
                  <c:v>0.1894054949952988</c:v>
                </c:pt>
                <c:pt idx="24">
                  <c:v>0.19068754500040086</c:v>
                </c:pt>
                <c:pt idx="25">
                  <c:v>0.18396959499659715</c:v>
                </c:pt>
                <c:pt idx="26">
                  <c:v>0.18725164499483071</c:v>
                </c:pt>
                <c:pt idx="27">
                  <c:v>0.18139266999787651</c:v>
                </c:pt>
                <c:pt idx="28">
                  <c:v>0.18795677000161959</c:v>
                </c:pt>
                <c:pt idx="29">
                  <c:v>0.18925397999555571</c:v>
                </c:pt>
                <c:pt idx="30">
                  <c:v>0.19253603000106523</c:v>
                </c:pt>
                <c:pt idx="31">
                  <c:v>0.19445396000082837</c:v>
                </c:pt>
                <c:pt idx="32">
                  <c:v>0.19359498500125483</c:v>
                </c:pt>
                <c:pt idx="33">
                  <c:v>0.19187703499483177</c:v>
                </c:pt>
                <c:pt idx="34">
                  <c:v>0.20601805999467615</c:v>
                </c:pt>
                <c:pt idx="35">
                  <c:v>0.19015908499568468</c:v>
                </c:pt>
                <c:pt idx="36">
                  <c:v>0.19066676499642199</c:v>
                </c:pt>
                <c:pt idx="37">
                  <c:v>0.18480778999946779</c:v>
                </c:pt>
                <c:pt idx="38">
                  <c:v>0.18894881499727489</c:v>
                </c:pt>
                <c:pt idx="39">
                  <c:v>0.18109739499777788</c:v>
                </c:pt>
                <c:pt idx="40">
                  <c:v>0.198215304997575</c:v>
                </c:pt>
                <c:pt idx="41">
                  <c:v>0.17867635499715107</c:v>
                </c:pt>
                <c:pt idx="42">
                  <c:v>0.21211175499774981</c:v>
                </c:pt>
                <c:pt idx="43">
                  <c:v>0.20257027000479866</c:v>
                </c:pt>
                <c:pt idx="44">
                  <c:v>0.1967112950005685</c:v>
                </c:pt>
                <c:pt idx="45">
                  <c:v>0.20085231999109965</c:v>
                </c:pt>
                <c:pt idx="50">
                  <c:v>4.2087709996849298E-2</c:v>
                </c:pt>
                <c:pt idx="58">
                  <c:v>3.3430549992772285E-2</c:v>
                </c:pt>
                <c:pt idx="59">
                  <c:v>3.5430549993179739E-2</c:v>
                </c:pt>
                <c:pt idx="67">
                  <c:v>3.3240559998375829E-2</c:v>
                </c:pt>
                <c:pt idx="68">
                  <c:v>3.2381584998802282E-2</c:v>
                </c:pt>
                <c:pt idx="70">
                  <c:v>3.0209789991204161E-2</c:v>
                </c:pt>
                <c:pt idx="74">
                  <c:v>3.5560384996642824E-2</c:v>
                </c:pt>
                <c:pt idx="79">
                  <c:v>2.5387384994246531E-2</c:v>
                </c:pt>
                <c:pt idx="86">
                  <c:v>4.7511099983239546E-3</c:v>
                </c:pt>
                <c:pt idx="89">
                  <c:v>4.9328399982186966E-3</c:v>
                </c:pt>
                <c:pt idx="90">
                  <c:v>2.9147249952075072E-3</c:v>
                </c:pt>
                <c:pt idx="91">
                  <c:v>2.4223449945566244E-3</c:v>
                </c:pt>
                <c:pt idx="92">
                  <c:v>2.4623449935461394E-3</c:v>
                </c:pt>
                <c:pt idx="93">
                  <c:v>1.6479749974678271E-3</c:v>
                </c:pt>
                <c:pt idx="96">
                  <c:v>-4.1445700044278055E-3</c:v>
                </c:pt>
                <c:pt idx="97">
                  <c:v>-4.3011349989683367E-3</c:v>
                </c:pt>
                <c:pt idx="98">
                  <c:v>-6.2601100071333349E-3</c:v>
                </c:pt>
                <c:pt idx="104">
                  <c:v>-9.4270550034707412E-3</c:v>
                </c:pt>
                <c:pt idx="107">
                  <c:v>-1.0455170006025583E-2</c:v>
                </c:pt>
                <c:pt idx="108">
                  <c:v>-1.0445170002640225E-2</c:v>
                </c:pt>
                <c:pt idx="118">
                  <c:v>-1.2440359998436179E-2</c:v>
                </c:pt>
                <c:pt idx="119">
                  <c:v>-1.6046655000536703E-2</c:v>
                </c:pt>
                <c:pt idx="120">
                  <c:v>-1.5303580003092065E-2</c:v>
                </c:pt>
                <c:pt idx="121">
                  <c:v>-1.5221025008941069E-2</c:v>
                </c:pt>
                <c:pt idx="122">
                  <c:v>-1.5160000002651941E-2</c:v>
                </c:pt>
                <c:pt idx="123">
                  <c:v>-2.9000550057389773E-3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30-46DA-B906-6E2BCCAEF97A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3'!$F$21:$F$774</c:f>
              <c:numCache>
                <c:formatCode>General</c:formatCode>
                <c:ptCount val="754"/>
                <c:pt idx="0">
                  <c:v>-64242.5</c:v>
                </c:pt>
                <c:pt idx="1">
                  <c:v>-64230</c:v>
                </c:pt>
                <c:pt idx="2">
                  <c:v>-63410</c:v>
                </c:pt>
                <c:pt idx="3">
                  <c:v>-63402.5</c:v>
                </c:pt>
                <c:pt idx="4">
                  <c:v>-63400</c:v>
                </c:pt>
                <c:pt idx="5">
                  <c:v>-63397.5</c:v>
                </c:pt>
                <c:pt idx="6">
                  <c:v>-63289</c:v>
                </c:pt>
                <c:pt idx="7">
                  <c:v>-63281.5</c:v>
                </c:pt>
                <c:pt idx="8">
                  <c:v>-62522</c:v>
                </c:pt>
                <c:pt idx="9">
                  <c:v>-60581.5</c:v>
                </c:pt>
                <c:pt idx="10">
                  <c:v>-60576.5</c:v>
                </c:pt>
                <c:pt idx="11">
                  <c:v>-58913.5</c:v>
                </c:pt>
                <c:pt idx="12">
                  <c:v>-58808</c:v>
                </c:pt>
                <c:pt idx="13">
                  <c:v>-57829</c:v>
                </c:pt>
                <c:pt idx="14">
                  <c:v>-55338.5</c:v>
                </c:pt>
                <c:pt idx="15">
                  <c:v>-55152</c:v>
                </c:pt>
                <c:pt idx="16">
                  <c:v>-54165.5</c:v>
                </c:pt>
                <c:pt idx="17">
                  <c:v>-54105</c:v>
                </c:pt>
                <c:pt idx="18">
                  <c:v>-53156.5</c:v>
                </c:pt>
                <c:pt idx="19">
                  <c:v>-53151.5</c:v>
                </c:pt>
                <c:pt idx="20">
                  <c:v>-51483.5</c:v>
                </c:pt>
                <c:pt idx="21">
                  <c:v>-51430.5</c:v>
                </c:pt>
                <c:pt idx="22">
                  <c:v>-51430.5</c:v>
                </c:pt>
                <c:pt idx="23">
                  <c:v>-51430.5</c:v>
                </c:pt>
                <c:pt idx="24">
                  <c:v>-51425.5</c:v>
                </c:pt>
                <c:pt idx="25">
                  <c:v>-51420.5</c:v>
                </c:pt>
                <c:pt idx="26">
                  <c:v>-51415.5</c:v>
                </c:pt>
                <c:pt idx="27">
                  <c:v>-51413</c:v>
                </c:pt>
                <c:pt idx="28">
                  <c:v>-51403</c:v>
                </c:pt>
                <c:pt idx="29">
                  <c:v>-50522</c:v>
                </c:pt>
                <c:pt idx="30">
                  <c:v>-50517</c:v>
                </c:pt>
                <c:pt idx="31">
                  <c:v>-50444</c:v>
                </c:pt>
                <c:pt idx="32">
                  <c:v>-50441.5</c:v>
                </c:pt>
                <c:pt idx="33">
                  <c:v>-50436.5</c:v>
                </c:pt>
                <c:pt idx="34">
                  <c:v>-50434</c:v>
                </c:pt>
                <c:pt idx="35">
                  <c:v>-50431.5</c:v>
                </c:pt>
                <c:pt idx="36">
                  <c:v>-50383.5</c:v>
                </c:pt>
                <c:pt idx="37">
                  <c:v>-50381</c:v>
                </c:pt>
                <c:pt idx="38">
                  <c:v>-50378.5</c:v>
                </c:pt>
                <c:pt idx="39">
                  <c:v>-49840.5</c:v>
                </c:pt>
                <c:pt idx="40">
                  <c:v>-49689.5</c:v>
                </c:pt>
                <c:pt idx="41">
                  <c:v>-47784.5</c:v>
                </c:pt>
                <c:pt idx="42">
                  <c:v>-45844.5</c:v>
                </c:pt>
                <c:pt idx="43">
                  <c:v>-44053</c:v>
                </c:pt>
                <c:pt idx="44">
                  <c:v>-44050.5</c:v>
                </c:pt>
                <c:pt idx="45">
                  <c:v>-44048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3'!$O$21:$O$774</c:f>
              <c:numCache>
                <c:formatCode>General</c:formatCode>
                <c:ptCount val="754"/>
                <c:pt idx="46">
                  <c:v>5.5587605162826251E-2</c:v>
                </c:pt>
                <c:pt idx="47">
                  <c:v>4.8584414015370697E-2</c:v>
                </c:pt>
                <c:pt idx="48">
                  <c:v>4.8335713119093016E-2</c:v>
                </c:pt>
                <c:pt idx="49">
                  <c:v>4.6117188078434165E-2</c:v>
                </c:pt>
                <c:pt idx="50">
                  <c:v>4.5718701415080165E-2</c:v>
                </c:pt>
                <c:pt idx="51">
                  <c:v>4.5676309216851015E-2</c:v>
                </c:pt>
                <c:pt idx="52">
                  <c:v>4.3307998409115839E-2</c:v>
                </c:pt>
                <c:pt idx="53">
                  <c:v>4.2361239315331492E-2</c:v>
                </c:pt>
                <c:pt idx="54">
                  <c:v>4.099762360562717E-2</c:v>
                </c:pt>
                <c:pt idx="55">
                  <c:v>4.0271303942634402E-2</c:v>
                </c:pt>
                <c:pt idx="56">
                  <c:v>3.7698097510125012E-2</c:v>
                </c:pt>
                <c:pt idx="57">
                  <c:v>3.7476245006059124E-2</c:v>
                </c:pt>
                <c:pt idx="58">
                  <c:v>3.7455048906944552E-2</c:v>
                </c:pt>
                <c:pt idx="59">
                  <c:v>3.7455048906944552E-2</c:v>
                </c:pt>
                <c:pt idx="60">
                  <c:v>3.5770665563972993E-2</c:v>
                </c:pt>
                <c:pt idx="61">
                  <c:v>3.5506420861677962E-2</c:v>
                </c:pt>
                <c:pt idx="62">
                  <c:v>3.5492290128934914E-2</c:v>
                </c:pt>
                <c:pt idx="63">
                  <c:v>3.5478159396191859E-2</c:v>
                </c:pt>
                <c:pt idx="64">
                  <c:v>3.5358048167875938E-2</c:v>
                </c:pt>
                <c:pt idx="65">
                  <c:v>3.5208262400799606E-2</c:v>
                </c:pt>
                <c:pt idx="66">
                  <c:v>3.5172935568941986E-2</c:v>
                </c:pt>
                <c:pt idx="67">
                  <c:v>3.4739122073730352E-2</c:v>
                </c:pt>
                <c:pt idx="68">
                  <c:v>3.4732056707358822E-2</c:v>
                </c:pt>
                <c:pt idx="69">
                  <c:v>3.4732056707358822E-2</c:v>
                </c:pt>
                <c:pt idx="70">
                  <c:v>3.473064363408452E-2</c:v>
                </c:pt>
                <c:pt idx="71">
                  <c:v>3.3261047428807325E-2</c:v>
                </c:pt>
                <c:pt idx="72">
                  <c:v>3.2464074102099304E-2</c:v>
                </c:pt>
                <c:pt idx="73">
                  <c:v>2.7692125654771339E-2</c:v>
                </c:pt>
                <c:pt idx="74">
                  <c:v>2.7157983957084048E-2</c:v>
                </c:pt>
                <c:pt idx="75">
                  <c:v>2.7157983957084048E-2</c:v>
                </c:pt>
                <c:pt idx="76">
                  <c:v>1.4160535980026704E-2</c:v>
                </c:pt>
                <c:pt idx="77">
                  <c:v>1.4095534609408673E-2</c:v>
                </c:pt>
                <c:pt idx="78">
                  <c:v>1.4014989432773288E-2</c:v>
                </c:pt>
                <c:pt idx="79">
                  <c:v>1.3875095178617094E-2</c:v>
                </c:pt>
                <c:pt idx="80">
                  <c:v>1.204092606856921E-2</c:v>
                </c:pt>
                <c:pt idx="81">
                  <c:v>1.1544937349288156E-2</c:v>
                </c:pt>
                <c:pt idx="82">
                  <c:v>1.154352427601385E-2</c:v>
                </c:pt>
                <c:pt idx="83">
                  <c:v>1.1537871982916632E-2</c:v>
                </c:pt>
                <c:pt idx="84">
                  <c:v>1.1536458909642326E-2</c:v>
                </c:pt>
                <c:pt idx="85">
                  <c:v>1.1529393543270802E-2</c:v>
                </c:pt>
                <c:pt idx="86">
                  <c:v>9.7135943857888825E-3</c:v>
                </c:pt>
                <c:pt idx="87">
                  <c:v>6.9637537939913619E-3</c:v>
                </c:pt>
                <c:pt idx="88">
                  <c:v>6.7136398244393783E-3</c:v>
                </c:pt>
                <c:pt idx="89">
                  <c:v>6.1724327603805661E-3</c:v>
                </c:pt>
                <c:pt idx="90">
                  <c:v>4.339676723606984E-3</c:v>
                </c:pt>
                <c:pt idx="91">
                  <c:v>3.5427033968989698E-3</c:v>
                </c:pt>
                <c:pt idx="92">
                  <c:v>3.5427033968989698E-3</c:v>
                </c:pt>
                <c:pt idx="93">
                  <c:v>3.42117909530874E-3</c:v>
                </c:pt>
                <c:pt idx="94">
                  <c:v>1.5347262741115704E-3</c:v>
                </c:pt>
                <c:pt idx="95">
                  <c:v>9.1862632651459192E-4</c:v>
                </c:pt>
                <c:pt idx="96">
                  <c:v>8.0558046457019153E-4</c:v>
                </c:pt>
                <c:pt idx="97">
                  <c:v>-8.9999897751593533E-4</c:v>
                </c:pt>
                <c:pt idx="98">
                  <c:v>-9.0706434388746274E-4</c:v>
                </c:pt>
                <c:pt idx="99">
                  <c:v>-1.110546895387381E-3</c:v>
                </c:pt>
                <c:pt idx="100">
                  <c:v>-1.1642436798109702E-3</c:v>
                </c:pt>
                <c:pt idx="101">
                  <c:v>-1.6644716189149391E-3</c:v>
                </c:pt>
                <c:pt idx="102">
                  <c:v>-1.6899069378524291E-3</c:v>
                </c:pt>
                <c:pt idx="103">
                  <c:v>-1.8834979764322142E-3</c:v>
                </c:pt>
                <c:pt idx="104">
                  <c:v>-3.9748464224036075E-3</c:v>
                </c:pt>
                <c:pt idx="105">
                  <c:v>-4.2023512195667103E-3</c:v>
                </c:pt>
                <c:pt idx="106">
                  <c:v>-4.2164819523097617E-3</c:v>
                </c:pt>
                <c:pt idx="107">
                  <c:v>-5.8076024591771861E-3</c:v>
                </c:pt>
                <c:pt idx="108">
                  <c:v>-5.8076024591771861E-3</c:v>
                </c:pt>
                <c:pt idx="109">
                  <c:v>-6.0930432605867946E-3</c:v>
                </c:pt>
                <c:pt idx="110">
                  <c:v>-9.528224390422238E-3</c:v>
                </c:pt>
                <c:pt idx="111">
                  <c:v>-9.528224390422238E-3</c:v>
                </c:pt>
                <c:pt idx="112">
                  <c:v>-1.1954471202403914E-2</c:v>
                </c:pt>
                <c:pt idx="113">
                  <c:v>-1.2030777159216386E-2</c:v>
                </c:pt>
                <c:pt idx="114">
                  <c:v>-1.208306087036567E-2</c:v>
                </c:pt>
                <c:pt idx="115">
                  <c:v>-1.4420284066066132E-2</c:v>
                </c:pt>
                <c:pt idx="116">
                  <c:v>-1.4427349432437658E-2</c:v>
                </c:pt>
                <c:pt idx="117">
                  <c:v>-1.4664745742520895E-2</c:v>
                </c:pt>
                <c:pt idx="118">
                  <c:v>-1.4967143423222164E-2</c:v>
                </c:pt>
                <c:pt idx="119">
                  <c:v>-1.6522937098231966E-2</c:v>
                </c:pt>
                <c:pt idx="120">
                  <c:v>-1.6544133197346541E-2</c:v>
                </c:pt>
                <c:pt idx="121">
                  <c:v>-1.6644461399822195E-2</c:v>
                </c:pt>
                <c:pt idx="122">
                  <c:v>-1.6651526766193719E-2</c:v>
                </c:pt>
                <c:pt idx="123">
                  <c:v>-1.7257735200870563E-2</c:v>
                </c:pt>
                <c:pt idx="124">
                  <c:v>-1.9364627452859311E-2</c:v>
                </c:pt>
                <c:pt idx="125">
                  <c:v>-2.1939246958643011E-2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30-46DA-B906-6E2BCCAEF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581240"/>
        <c:axId val="1"/>
      </c:scatterChart>
      <c:valAx>
        <c:axId val="403581240"/>
        <c:scaling>
          <c:orientation val="minMax"/>
          <c:max val="52000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09124995739166"/>
              <c:y val="0.874620305489336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24675324675328E-2"/>
              <c:y val="0.38838048913610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58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14285714285714"/>
          <c:y val="0.9204921861831491"/>
          <c:w val="0.8863643180966015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V396 Mon - O-C Diagr.</a:t>
            </a:r>
          </a:p>
        </c:rich>
      </c:tx>
      <c:layout>
        <c:manualLayout>
          <c:xMode val="edge"/>
          <c:yMode val="edge"/>
          <c:x val="0.3879426080914197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6613137013854"/>
          <c:y val="0.14893617021276595"/>
          <c:w val="0.83879477007569969"/>
          <c:h val="0.665653495440729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4'!$F$21:$F$774</c:f>
              <c:numCache>
                <c:formatCode>General</c:formatCode>
                <c:ptCount val="754"/>
                <c:pt idx="0">
                  <c:v>-64242</c:v>
                </c:pt>
                <c:pt idx="1">
                  <c:v>-64229.5</c:v>
                </c:pt>
                <c:pt idx="2">
                  <c:v>-63409.5</c:v>
                </c:pt>
                <c:pt idx="3">
                  <c:v>-63402</c:v>
                </c:pt>
                <c:pt idx="4">
                  <c:v>-63399.5</c:v>
                </c:pt>
                <c:pt idx="5">
                  <c:v>-63397</c:v>
                </c:pt>
                <c:pt idx="6">
                  <c:v>-63288.5</c:v>
                </c:pt>
                <c:pt idx="7">
                  <c:v>-63281</c:v>
                </c:pt>
                <c:pt idx="8">
                  <c:v>-62521.5</c:v>
                </c:pt>
                <c:pt idx="9">
                  <c:v>-60581</c:v>
                </c:pt>
                <c:pt idx="10">
                  <c:v>-60576</c:v>
                </c:pt>
                <c:pt idx="11">
                  <c:v>-58913</c:v>
                </c:pt>
                <c:pt idx="12">
                  <c:v>-58807.5</c:v>
                </c:pt>
                <c:pt idx="13">
                  <c:v>-57828.5</c:v>
                </c:pt>
                <c:pt idx="14">
                  <c:v>-55338</c:v>
                </c:pt>
                <c:pt idx="15">
                  <c:v>-55151.5</c:v>
                </c:pt>
                <c:pt idx="16">
                  <c:v>-54165</c:v>
                </c:pt>
                <c:pt idx="17">
                  <c:v>-54104.5</c:v>
                </c:pt>
                <c:pt idx="18">
                  <c:v>-53156</c:v>
                </c:pt>
                <c:pt idx="19">
                  <c:v>-53151</c:v>
                </c:pt>
                <c:pt idx="20">
                  <c:v>-51483</c:v>
                </c:pt>
                <c:pt idx="21">
                  <c:v>-51430</c:v>
                </c:pt>
                <c:pt idx="22">
                  <c:v>-51430</c:v>
                </c:pt>
                <c:pt idx="23">
                  <c:v>-51430</c:v>
                </c:pt>
                <c:pt idx="24">
                  <c:v>-51425</c:v>
                </c:pt>
                <c:pt idx="25">
                  <c:v>-51420</c:v>
                </c:pt>
                <c:pt idx="26">
                  <c:v>-51415</c:v>
                </c:pt>
                <c:pt idx="27">
                  <c:v>-51412.5</c:v>
                </c:pt>
                <c:pt idx="28">
                  <c:v>-51402.5</c:v>
                </c:pt>
                <c:pt idx="29">
                  <c:v>-50521.5</c:v>
                </c:pt>
                <c:pt idx="30">
                  <c:v>-50516.5</c:v>
                </c:pt>
                <c:pt idx="31">
                  <c:v>-50443.5</c:v>
                </c:pt>
                <c:pt idx="32">
                  <c:v>-50441</c:v>
                </c:pt>
                <c:pt idx="33">
                  <c:v>-50436</c:v>
                </c:pt>
                <c:pt idx="34">
                  <c:v>-50433.5</c:v>
                </c:pt>
                <c:pt idx="35">
                  <c:v>-50431</c:v>
                </c:pt>
                <c:pt idx="36">
                  <c:v>-50383</c:v>
                </c:pt>
                <c:pt idx="37">
                  <c:v>-50380.5</c:v>
                </c:pt>
                <c:pt idx="38">
                  <c:v>-50378</c:v>
                </c:pt>
                <c:pt idx="39">
                  <c:v>-49840</c:v>
                </c:pt>
                <c:pt idx="40">
                  <c:v>-49689</c:v>
                </c:pt>
                <c:pt idx="41">
                  <c:v>-47784</c:v>
                </c:pt>
                <c:pt idx="42">
                  <c:v>-45844</c:v>
                </c:pt>
                <c:pt idx="43">
                  <c:v>-44052.5</c:v>
                </c:pt>
                <c:pt idx="44">
                  <c:v>-44050</c:v>
                </c:pt>
                <c:pt idx="45">
                  <c:v>-44047.5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4'!$H$21:$H$774</c:f>
              <c:numCache>
                <c:formatCode>General</c:formatCode>
                <c:ptCount val="754"/>
                <c:pt idx="1">
                  <c:v>-3.098609500011662E-2</c:v>
                </c:pt>
                <c:pt idx="2">
                  <c:v>-2.2729895001248224E-2</c:v>
                </c:pt>
                <c:pt idx="3">
                  <c:v>-4.0306819999386789E-2</c:v>
                </c:pt>
                <c:pt idx="4">
                  <c:v>-3.1165795000561047E-2</c:v>
                </c:pt>
                <c:pt idx="5">
                  <c:v>-3.2024770003772574E-2</c:v>
                </c:pt>
                <c:pt idx="6">
                  <c:v>-1.0304285002348479E-2</c:v>
                </c:pt>
                <c:pt idx="7">
                  <c:v>-2.2881210003106389E-2</c:v>
                </c:pt>
                <c:pt idx="8">
                  <c:v>-4.0837815002305433E-2</c:v>
                </c:pt>
                <c:pt idx="9">
                  <c:v>-4.0574210001068423E-2</c:v>
                </c:pt>
                <c:pt idx="10">
                  <c:v>2.8707839996059192E-2</c:v>
                </c:pt>
                <c:pt idx="11">
                  <c:v>-1.1682330001349328E-2</c:v>
                </c:pt>
                <c:pt idx="12">
                  <c:v>1.4068925000174204E-2</c:v>
                </c:pt>
                <c:pt idx="13">
                  <c:v>-1.130568500229856E-2</c:v>
                </c:pt>
                <c:pt idx="14">
                  <c:v>-1.6580001101829112E-5</c:v>
                </c:pt>
                <c:pt idx="15">
                  <c:v>-8.0961149942595512E-3</c:v>
                </c:pt>
                <c:pt idx="16">
                  <c:v>3.9523499945062213E-3</c:v>
                </c:pt>
                <c:pt idx="17">
                  <c:v>-1.9834844999422785E-2</c:v>
                </c:pt>
                <c:pt idx="18">
                  <c:v>-1.1729960009688511E-2</c:v>
                </c:pt>
                <c:pt idx="19">
                  <c:v>-1.3447910001559649E-2</c:v>
                </c:pt>
                <c:pt idx="20">
                  <c:v>-1.9556029998057056E-2</c:v>
                </c:pt>
                <c:pt idx="21">
                  <c:v>-2.5766300001123454E-2</c:v>
                </c:pt>
                <c:pt idx="22">
                  <c:v>-8.7663000012980774E-3</c:v>
                </c:pt>
                <c:pt idx="23">
                  <c:v>-8.2662999993772246E-3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55-4160-8122-1D761AE27B4E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4'!$D$21:$D$24</c:f>
                <c:numCache>
                  <c:formatCode>General</c:formatCode>
                  <c:ptCount val="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'Active 4'!$D$21:$D$24</c:f>
                <c:numCache>
                  <c:formatCode>General</c:formatCode>
                  <c:ptCount val="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4'!$F$21:$F$774</c:f>
              <c:numCache>
                <c:formatCode>General</c:formatCode>
                <c:ptCount val="754"/>
                <c:pt idx="0">
                  <c:v>-64242</c:v>
                </c:pt>
                <c:pt idx="1">
                  <c:v>-64229.5</c:v>
                </c:pt>
                <c:pt idx="2">
                  <c:v>-63409.5</c:v>
                </c:pt>
                <c:pt idx="3">
                  <c:v>-63402</c:v>
                </c:pt>
                <c:pt idx="4">
                  <c:v>-63399.5</c:v>
                </c:pt>
                <c:pt idx="5">
                  <c:v>-63397</c:v>
                </c:pt>
                <c:pt idx="6">
                  <c:v>-63288.5</c:v>
                </c:pt>
                <c:pt idx="7">
                  <c:v>-63281</c:v>
                </c:pt>
                <c:pt idx="8">
                  <c:v>-62521.5</c:v>
                </c:pt>
                <c:pt idx="9">
                  <c:v>-60581</c:v>
                </c:pt>
                <c:pt idx="10">
                  <c:v>-60576</c:v>
                </c:pt>
                <c:pt idx="11">
                  <c:v>-58913</c:v>
                </c:pt>
                <c:pt idx="12">
                  <c:v>-58807.5</c:v>
                </c:pt>
                <c:pt idx="13">
                  <c:v>-57828.5</c:v>
                </c:pt>
                <c:pt idx="14">
                  <c:v>-55338</c:v>
                </c:pt>
                <c:pt idx="15">
                  <c:v>-55151.5</c:v>
                </c:pt>
                <c:pt idx="16">
                  <c:v>-54165</c:v>
                </c:pt>
                <c:pt idx="17">
                  <c:v>-54104.5</c:v>
                </c:pt>
                <c:pt idx="18">
                  <c:v>-53156</c:v>
                </c:pt>
                <c:pt idx="19">
                  <c:v>-53151</c:v>
                </c:pt>
                <c:pt idx="20">
                  <c:v>-51483</c:v>
                </c:pt>
                <c:pt idx="21">
                  <c:v>-51430</c:v>
                </c:pt>
                <c:pt idx="22">
                  <c:v>-51430</c:v>
                </c:pt>
                <c:pt idx="23">
                  <c:v>-51430</c:v>
                </c:pt>
                <c:pt idx="24">
                  <c:v>-51425</c:v>
                </c:pt>
                <c:pt idx="25">
                  <c:v>-51420</c:v>
                </c:pt>
                <c:pt idx="26">
                  <c:v>-51415</c:v>
                </c:pt>
                <c:pt idx="27">
                  <c:v>-51412.5</c:v>
                </c:pt>
                <c:pt idx="28">
                  <c:v>-51402.5</c:v>
                </c:pt>
                <c:pt idx="29">
                  <c:v>-50521.5</c:v>
                </c:pt>
                <c:pt idx="30">
                  <c:v>-50516.5</c:v>
                </c:pt>
                <c:pt idx="31">
                  <c:v>-50443.5</c:v>
                </c:pt>
                <c:pt idx="32">
                  <c:v>-50441</c:v>
                </c:pt>
                <c:pt idx="33">
                  <c:v>-50436</c:v>
                </c:pt>
                <c:pt idx="34">
                  <c:v>-50433.5</c:v>
                </c:pt>
                <c:pt idx="35">
                  <c:v>-50431</c:v>
                </c:pt>
                <c:pt idx="36">
                  <c:v>-50383</c:v>
                </c:pt>
                <c:pt idx="37">
                  <c:v>-50380.5</c:v>
                </c:pt>
                <c:pt idx="38">
                  <c:v>-50378</c:v>
                </c:pt>
                <c:pt idx="39">
                  <c:v>-49840</c:v>
                </c:pt>
                <c:pt idx="40">
                  <c:v>-49689</c:v>
                </c:pt>
                <c:pt idx="41">
                  <c:v>-47784</c:v>
                </c:pt>
                <c:pt idx="42">
                  <c:v>-45844</c:v>
                </c:pt>
                <c:pt idx="43">
                  <c:v>-44052.5</c:v>
                </c:pt>
                <c:pt idx="44">
                  <c:v>-44050</c:v>
                </c:pt>
                <c:pt idx="45">
                  <c:v>-44047.5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4'!$I$21:$I$774</c:f>
              <c:numCache>
                <c:formatCode>General</c:formatCode>
                <c:ptCount val="754"/>
                <c:pt idx="0">
                  <c:v>-3.6691220000648173E-2</c:v>
                </c:pt>
                <c:pt idx="24">
                  <c:v>-7.4842499961960129E-3</c:v>
                </c:pt>
                <c:pt idx="25">
                  <c:v>-1.4202200007275678E-2</c:v>
                </c:pt>
                <c:pt idx="26">
                  <c:v>-1.092015000176616E-2</c:v>
                </c:pt>
                <c:pt idx="27">
                  <c:v>-1.6779124998720363E-2</c:v>
                </c:pt>
                <c:pt idx="28">
                  <c:v>-1.0215025002253242E-2</c:v>
                </c:pt>
                <c:pt idx="29">
                  <c:v>-8.9178150010411628E-3</c:v>
                </c:pt>
                <c:pt idx="30">
                  <c:v>-5.6357649955316447E-3</c:v>
                </c:pt>
                <c:pt idx="31">
                  <c:v>-3.7178349957684986E-3</c:v>
                </c:pt>
                <c:pt idx="32">
                  <c:v>-4.5768100026180036E-3</c:v>
                </c:pt>
                <c:pt idx="33">
                  <c:v>-6.2947600017650984E-3</c:v>
                </c:pt>
                <c:pt idx="34">
                  <c:v>7.8462649980792776E-3</c:v>
                </c:pt>
                <c:pt idx="35">
                  <c:v>-8.0127100009121932E-3</c:v>
                </c:pt>
                <c:pt idx="36">
                  <c:v>-7.5050300074508414E-3</c:v>
                </c:pt>
                <c:pt idx="37">
                  <c:v>-1.3364005004405044E-2</c:v>
                </c:pt>
                <c:pt idx="38">
                  <c:v>-9.2229799993219785E-3</c:v>
                </c:pt>
                <c:pt idx="39">
                  <c:v>-1.7074400006094947E-2</c:v>
                </c:pt>
                <c:pt idx="40">
                  <c:v>4.3510000978130847E-5</c:v>
                </c:pt>
                <c:pt idx="41">
                  <c:v>-1.9495439999445807E-2</c:v>
                </c:pt>
                <c:pt idx="42">
                  <c:v>1.3939959993876982E-2</c:v>
                </c:pt>
                <c:pt idx="43">
                  <c:v>4.3984750009258278E-3</c:v>
                </c:pt>
                <c:pt idx="44">
                  <c:v>-1.4605000033043325E-3</c:v>
                </c:pt>
                <c:pt idx="45">
                  <c:v>2.6805249945027754E-3</c:v>
                </c:pt>
                <c:pt idx="47">
                  <c:v>5.4487969995534513E-2</c:v>
                </c:pt>
                <c:pt idx="48">
                  <c:v>4.725204998976551E-2</c:v>
                </c:pt>
                <c:pt idx="49">
                  <c:v>5.7533899991540238E-2</c:v>
                </c:pt>
                <c:pt idx="50">
                  <c:v>4.2087709996849298E-2</c:v>
                </c:pt>
                <c:pt idx="51">
                  <c:v>3.5933859995566308E-2</c:v>
                </c:pt>
                <c:pt idx="52">
                  <c:v>4.300543999124784E-2</c:v>
                </c:pt>
                <c:pt idx="53">
                  <c:v>4.3902789999265224E-2</c:v>
                </c:pt>
                <c:pt idx="54">
                  <c:v>4.2120614998566452E-2</c:v>
                </c:pt>
                <c:pt idx="55">
                  <c:v>4.2817984991415869E-2</c:v>
                </c:pt>
                <c:pt idx="56">
                  <c:v>4.1979289999289904E-2</c:v>
                </c:pt>
                <c:pt idx="57">
                  <c:v>1.4007474994286895E-2</c:v>
                </c:pt>
                <c:pt idx="58">
                  <c:v>3.3430549992772285E-2</c:v>
                </c:pt>
                <c:pt idx="59">
                  <c:v>3.5430549993179739E-2</c:v>
                </c:pt>
                <c:pt idx="60">
                  <c:v>3.5650910002004821E-2</c:v>
                </c:pt>
                <c:pt idx="61">
                  <c:v>4.352524499699939E-2</c:v>
                </c:pt>
                <c:pt idx="62">
                  <c:v>2.7807295002276078E-2</c:v>
                </c:pt>
                <c:pt idx="63">
                  <c:v>4.0089344998705201E-2</c:v>
                </c:pt>
                <c:pt idx="64">
                  <c:v>3.7486769993847702E-2</c:v>
                </c:pt>
                <c:pt idx="65">
                  <c:v>3.3276499998464715E-2</c:v>
                </c:pt>
                <c:pt idx="66">
                  <c:v>3.798162499879254E-2</c:v>
                </c:pt>
                <c:pt idx="67">
                  <c:v>3.3240559998375829E-2</c:v>
                </c:pt>
                <c:pt idx="68">
                  <c:v>3.2381584998802282E-2</c:v>
                </c:pt>
                <c:pt idx="69">
                  <c:v>3.9381584996590391E-2</c:v>
                </c:pt>
                <c:pt idx="70">
                  <c:v>3.0209789991204161E-2</c:v>
                </c:pt>
                <c:pt idx="71">
                  <c:v>3.454298999713501E-2</c:v>
                </c:pt>
                <c:pt idx="72">
                  <c:v>4.4650609997916035E-2</c:v>
                </c:pt>
                <c:pt idx="73">
                  <c:v>4.5498895000491757E-2</c:v>
                </c:pt>
                <c:pt idx="74">
                  <c:v>3.5560384996642824E-2</c:v>
                </c:pt>
                <c:pt idx="75">
                  <c:v>3.656038500048453E-2</c:v>
                </c:pt>
                <c:pt idx="78">
                  <c:v>7.8950899915071204E-3</c:v>
                </c:pt>
                <c:pt idx="79">
                  <c:v>2.5387384994246531E-2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55-4160-8122-1D761AE27B4E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</c:f>
                <c:numCache>
                  <c:formatCode>General</c:formatCode>
                  <c:ptCount val="3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'Active 4'!$D$21:$D$23</c:f>
                <c:numCache>
                  <c:formatCode>General</c:formatCode>
                  <c:ptCount val="3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4'!$F$21:$F$774</c:f>
              <c:numCache>
                <c:formatCode>General</c:formatCode>
                <c:ptCount val="754"/>
                <c:pt idx="0">
                  <c:v>-64242</c:v>
                </c:pt>
                <c:pt idx="1">
                  <c:v>-64229.5</c:v>
                </c:pt>
                <c:pt idx="2">
                  <c:v>-63409.5</c:v>
                </c:pt>
                <c:pt idx="3">
                  <c:v>-63402</c:v>
                </c:pt>
                <c:pt idx="4">
                  <c:v>-63399.5</c:v>
                </c:pt>
                <c:pt idx="5">
                  <c:v>-63397</c:v>
                </c:pt>
                <c:pt idx="6">
                  <c:v>-63288.5</c:v>
                </c:pt>
                <c:pt idx="7">
                  <c:v>-63281</c:v>
                </c:pt>
                <c:pt idx="8">
                  <c:v>-62521.5</c:v>
                </c:pt>
                <c:pt idx="9">
                  <c:v>-60581</c:v>
                </c:pt>
                <c:pt idx="10">
                  <c:v>-60576</c:v>
                </c:pt>
                <c:pt idx="11">
                  <c:v>-58913</c:v>
                </c:pt>
                <c:pt idx="12">
                  <c:v>-58807.5</c:v>
                </c:pt>
                <c:pt idx="13">
                  <c:v>-57828.5</c:v>
                </c:pt>
                <c:pt idx="14">
                  <c:v>-55338</c:v>
                </c:pt>
                <c:pt idx="15">
                  <c:v>-55151.5</c:v>
                </c:pt>
                <c:pt idx="16">
                  <c:v>-54165</c:v>
                </c:pt>
                <c:pt idx="17">
                  <c:v>-54104.5</c:v>
                </c:pt>
                <c:pt idx="18">
                  <c:v>-53156</c:v>
                </c:pt>
                <c:pt idx="19">
                  <c:v>-53151</c:v>
                </c:pt>
                <c:pt idx="20">
                  <c:v>-51483</c:v>
                </c:pt>
                <c:pt idx="21">
                  <c:v>-51430</c:v>
                </c:pt>
                <c:pt idx="22">
                  <c:v>-51430</c:v>
                </c:pt>
                <c:pt idx="23">
                  <c:v>-51430</c:v>
                </c:pt>
                <c:pt idx="24">
                  <c:v>-51425</c:v>
                </c:pt>
                <c:pt idx="25">
                  <c:v>-51420</c:v>
                </c:pt>
                <c:pt idx="26">
                  <c:v>-51415</c:v>
                </c:pt>
                <c:pt idx="27">
                  <c:v>-51412.5</c:v>
                </c:pt>
                <c:pt idx="28">
                  <c:v>-51402.5</c:v>
                </c:pt>
                <c:pt idx="29">
                  <c:v>-50521.5</c:v>
                </c:pt>
                <c:pt idx="30">
                  <c:v>-50516.5</c:v>
                </c:pt>
                <c:pt idx="31">
                  <c:v>-50443.5</c:v>
                </c:pt>
                <c:pt idx="32">
                  <c:v>-50441</c:v>
                </c:pt>
                <c:pt idx="33">
                  <c:v>-50436</c:v>
                </c:pt>
                <c:pt idx="34">
                  <c:v>-50433.5</c:v>
                </c:pt>
                <c:pt idx="35">
                  <c:v>-50431</c:v>
                </c:pt>
                <c:pt idx="36">
                  <c:v>-50383</c:v>
                </c:pt>
                <c:pt idx="37">
                  <c:v>-50380.5</c:v>
                </c:pt>
                <c:pt idx="38">
                  <c:v>-50378</c:v>
                </c:pt>
                <c:pt idx="39">
                  <c:v>-49840</c:v>
                </c:pt>
                <c:pt idx="40">
                  <c:v>-49689</c:v>
                </c:pt>
                <c:pt idx="41">
                  <c:v>-47784</c:v>
                </c:pt>
                <c:pt idx="42">
                  <c:v>-45844</c:v>
                </c:pt>
                <c:pt idx="43">
                  <c:v>-44052.5</c:v>
                </c:pt>
                <c:pt idx="44">
                  <c:v>-44050</c:v>
                </c:pt>
                <c:pt idx="45">
                  <c:v>-44047.5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4'!$J$21:$J$774</c:f>
              <c:numCache>
                <c:formatCode>General</c:formatCode>
                <c:ptCount val="754"/>
                <c:pt idx="46">
                  <c:v>3.7903989999904297E-2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55-4160-8122-1D761AE27B4E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4'!$D$21:$D$38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4'!$F$21:$F$774</c:f>
              <c:numCache>
                <c:formatCode>General</c:formatCode>
                <c:ptCount val="754"/>
                <c:pt idx="0">
                  <c:v>-64242</c:v>
                </c:pt>
                <c:pt idx="1">
                  <c:v>-64229.5</c:v>
                </c:pt>
                <c:pt idx="2">
                  <c:v>-63409.5</c:v>
                </c:pt>
                <c:pt idx="3">
                  <c:v>-63402</c:v>
                </c:pt>
                <c:pt idx="4">
                  <c:v>-63399.5</c:v>
                </c:pt>
                <c:pt idx="5">
                  <c:v>-63397</c:v>
                </c:pt>
                <c:pt idx="6">
                  <c:v>-63288.5</c:v>
                </c:pt>
                <c:pt idx="7">
                  <c:v>-63281</c:v>
                </c:pt>
                <c:pt idx="8">
                  <c:v>-62521.5</c:v>
                </c:pt>
                <c:pt idx="9">
                  <c:v>-60581</c:v>
                </c:pt>
                <c:pt idx="10">
                  <c:v>-60576</c:v>
                </c:pt>
                <c:pt idx="11">
                  <c:v>-58913</c:v>
                </c:pt>
                <c:pt idx="12">
                  <c:v>-58807.5</c:v>
                </c:pt>
                <c:pt idx="13">
                  <c:v>-57828.5</c:v>
                </c:pt>
                <c:pt idx="14">
                  <c:v>-55338</c:v>
                </c:pt>
                <c:pt idx="15">
                  <c:v>-55151.5</c:v>
                </c:pt>
                <c:pt idx="16">
                  <c:v>-54165</c:v>
                </c:pt>
                <c:pt idx="17">
                  <c:v>-54104.5</c:v>
                </c:pt>
                <c:pt idx="18">
                  <c:v>-53156</c:v>
                </c:pt>
                <c:pt idx="19">
                  <c:v>-53151</c:v>
                </c:pt>
                <c:pt idx="20">
                  <c:v>-51483</c:v>
                </c:pt>
                <c:pt idx="21">
                  <c:v>-51430</c:v>
                </c:pt>
                <c:pt idx="22">
                  <c:v>-51430</c:v>
                </c:pt>
                <c:pt idx="23">
                  <c:v>-51430</c:v>
                </c:pt>
                <c:pt idx="24">
                  <c:v>-51425</c:v>
                </c:pt>
                <c:pt idx="25">
                  <c:v>-51420</c:v>
                </c:pt>
                <c:pt idx="26">
                  <c:v>-51415</c:v>
                </c:pt>
                <c:pt idx="27">
                  <c:v>-51412.5</c:v>
                </c:pt>
                <c:pt idx="28">
                  <c:v>-51402.5</c:v>
                </c:pt>
                <c:pt idx="29">
                  <c:v>-50521.5</c:v>
                </c:pt>
                <c:pt idx="30">
                  <c:v>-50516.5</c:v>
                </c:pt>
                <c:pt idx="31">
                  <c:v>-50443.5</c:v>
                </c:pt>
                <c:pt idx="32">
                  <c:v>-50441</c:v>
                </c:pt>
                <c:pt idx="33">
                  <c:v>-50436</c:v>
                </c:pt>
                <c:pt idx="34">
                  <c:v>-50433.5</c:v>
                </c:pt>
                <c:pt idx="35">
                  <c:v>-50431</c:v>
                </c:pt>
                <c:pt idx="36">
                  <c:v>-50383</c:v>
                </c:pt>
                <c:pt idx="37">
                  <c:v>-50380.5</c:v>
                </c:pt>
                <c:pt idx="38">
                  <c:v>-50378</c:v>
                </c:pt>
                <c:pt idx="39">
                  <c:v>-49840</c:v>
                </c:pt>
                <c:pt idx="40">
                  <c:v>-49689</c:v>
                </c:pt>
                <c:pt idx="41">
                  <c:v>-47784</c:v>
                </c:pt>
                <c:pt idx="42">
                  <c:v>-45844</c:v>
                </c:pt>
                <c:pt idx="43">
                  <c:v>-44052.5</c:v>
                </c:pt>
                <c:pt idx="44">
                  <c:v>-44050</c:v>
                </c:pt>
                <c:pt idx="45">
                  <c:v>-44047.5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4'!$K$21:$K$774</c:f>
              <c:numCache>
                <c:formatCode>General</c:formatCode>
                <c:ptCount val="754"/>
                <c:pt idx="76">
                  <c:v>1.6689974996552337E-2</c:v>
                </c:pt>
                <c:pt idx="77">
                  <c:v>1.7087404994526878E-2</c:v>
                </c:pt>
                <c:pt idx="80">
                  <c:v>1.3397474998782855E-2</c:v>
                </c:pt>
                <c:pt idx="81">
                  <c:v>1.4597429995774291E-2</c:v>
                </c:pt>
                <c:pt idx="82">
                  <c:v>1.4125634996162262E-2</c:v>
                </c:pt>
                <c:pt idx="83">
                  <c:v>1.4338455002871342E-2</c:v>
                </c:pt>
                <c:pt idx="84">
                  <c:v>1.3966659993457142E-2</c:v>
                </c:pt>
                <c:pt idx="85">
                  <c:v>1.4207684995199088E-2</c:v>
                </c:pt>
                <c:pt idx="86">
                  <c:v>4.7511099983239546E-3</c:v>
                </c:pt>
                <c:pt idx="87">
                  <c:v>5.8380400005262345E-3</c:v>
                </c:pt>
                <c:pt idx="88">
                  <c:v>1.0930324999208096E-2</c:v>
                </c:pt>
                <c:pt idx="89">
                  <c:v>4.9328399982186966E-3</c:v>
                </c:pt>
                <c:pt idx="90">
                  <c:v>2.9147249952075072E-3</c:v>
                </c:pt>
                <c:pt idx="91">
                  <c:v>2.4223449945566244E-3</c:v>
                </c:pt>
                <c:pt idx="92">
                  <c:v>2.4623449935461394E-3</c:v>
                </c:pt>
                <c:pt idx="93">
                  <c:v>1.6479749974678271E-3</c:v>
                </c:pt>
                <c:pt idx="94">
                  <c:v>1.6499980119988322E-6</c:v>
                </c:pt>
                <c:pt idx="95">
                  <c:v>-6.009700009599328E-4</c:v>
                </c:pt>
                <c:pt idx="96">
                  <c:v>-4.1445700044278055E-3</c:v>
                </c:pt>
                <c:pt idx="97">
                  <c:v>-4.3011349989683367E-3</c:v>
                </c:pt>
                <c:pt idx="98">
                  <c:v>-6.2601100071333349E-3</c:v>
                </c:pt>
                <c:pt idx="100">
                  <c:v>-4.7268000053009018E-3</c:v>
                </c:pt>
                <c:pt idx="101">
                  <c:v>-5.442230001790449E-3</c:v>
                </c:pt>
                <c:pt idx="102">
                  <c:v>-5.4345400058082305E-3</c:v>
                </c:pt>
                <c:pt idx="103">
                  <c:v>-4.6704550040885806E-3</c:v>
                </c:pt>
                <c:pt idx="104">
                  <c:v>-9.4270550034707412E-3</c:v>
                </c:pt>
                <c:pt idx="105">
                  <c:v>-7.1860500029288232E-3</c:v>
                </c:pt>
                <c:pt idx="106">
                  <c:v>-7.2040000013657846E-3</c:v>
                </c:pt>
                <c:pt idx="107">
                  <c:v>-1.0455170006025583E-2</c:v>
                </c:pt>
                <c:pt idx="108">
                  <c:v>-1.0445170002640225E-2</c:v>
                </c:pt>
                <c:pt idx="109">
                  <c:v>-1.0347759998694528E-2</c:v>
                </c:pt>
                <c:pt idx="110">
                  <c:v>-9.9814050045097247E-3</c:v>
                </c:pt>
                <c:pt idx="111">
                  <c:v>-9.5814050000626594E-3</c:v>
                </c:pt>
                <c:pt idx="112">
                  <c:v>-1.3053419999778271E-2</c:v>
                </c:pt>
                <c:pt idx="113">
                  <c:v>-1.263035000738455E-2</c:v>
                </c:pt>
                <c:pt idx="115">
                  <c:v>-1.2435694996383972E-2</c:v>
                </c:pt>
                <c:pt idx="116">
                  <c:v>-1.3294670003233477E-2</c:v>
                </c:pt>
                <c:pt idx="117">
                  <c:v>-1.3356230003410019E-2</c:v>
                </c:pt>
                <c:pt idx="118">
                  <c:v>-1.2440359998436179E-2</c:v>
                </c:pt>
                <c:pt idx="119">
                  <c:v>-1.6046655000536703E-2</c:v>
                </c:pt>
                <c:pt idx="120">
                  <c:v>-1.5303580003092065E-2</c:v>
                </c:pt>
                <c:pt idx="121">
                  <c:v>-1.5221025008941069E-2</c:v>
                </c:pt>
                <c:pt idx="122">
                  <c:v>-1.5160000002651941E-2</c:v>
                </c:pt>
                <c:pt idx="124">
                  <c:v>-1.9446400001470465E-2</c:v>
                </c:pt>
                <c:pt idx="125">
                  <c:v>-2.1556890002102591E-2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55-4160-8122-1D761AE27B4E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4'!$D$21:$D$38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4'!$F$21:$F$774</c:f>
              <c:numCache>
                <c:formatCode>General</c:formatCode>
                <c:ptCount val="754"/>
                <c:pt idx="0">
                  <c:v>-64242</c:v>
                </c:pt>
                <c:pt idx="1">
                  <c:v>-64229.5</c:v>
                </c:pt>
                <c:pt idx="2">
                  <c:v>-63409.5</c:v>
                </c:pt>
                <c:pt idx="3">
                  <c:v>-63402</c:v>
                </c:pt>
                <c:pt idx="4">
                  <c:v>-63399.5</c:v>
                </c:pt>
                <c:pt idx="5">
                  <c:v>-63397</c:v>
                </c:pt>
                <c:pt idx="6">
                  <c:v>-63288.5</c:v>
                </c:pt>
                <c:pt idx="7">
                  <c:v>-63281</c:v>
                </c:pt>
                <c:pt idx="8">
                  <c:v>-62521.5</c:v>
                </c:pt>
                <c:pt idx="9">
                  <c:v>-60581</c:v>
                </c:pt>
                <c:pt idx="10">
                  <c:v>-60576</c:v>
                </c:pt>
                <c:pt idx="11">
                  <c:v>-58913</c:v>
                </c:pt>
                <c:pt idx="12">
                  <c:v>-58807.5</c:v>
                </c:pt>
                <c:pt idx="13">
                  <c:v>-57828.5</c:v>
                </c:pt>
                <c:pt idx="14">
                  <c:v>-55338</c:v>
                </c:pt>
                <c:pt idx="15">
                  <c:v>-55151.5</c:v>
                </c:pt>
                <c:pt idx="16">
                  <c:v>-54165</c:v>
                </c:pt>
                <c:pt idx="17">
                  <c:v>-54104.5</c:v>
                </c:pt>
                <c:pt idx="18">
                  <c:v>-53156</c:v>
                </c:pt>
                <c:pt idx="19">
                  <c:v>-53151</c:v>
                </c:pt>
                <c:pt idx="20">
                  <c:v>-51483</c:v>
                </c:pt>
                <c:pt idx="21">
                  <c:v>-51430</c:v>
                </c:pt>
                <c:pt idx="22">
                  <c:v>-51430</c:v>
                </c:pt>
                <c:pt idx="23">
                  <c:v>-51430</c:v>
                </c:pt>
                <c:pt idx="24">
                  <c:v>-51425</c:v>
                </c:pt>
                <c:pt idx="25">
                  <c:v>-51420</c:v>
                </c:pt>
                <c:pt idx="26">
                  <c:v>-51415</c:v>
                </c:pt>
                <c:pt idx="27">
                  <c:v>-51412.5</c:v>
                </c:pt>
                <c:pt idx="28">
                  <c:v>-51402.5</c:v>
                </c:pt>
                <c:pt idx="29">
                  <c:v>-50521.5</c:v>
                </c:pt>
                <c:pt idx="30">
                  <c:v>-50516.5</c:v>
                </c:pt>
                <c:pt idx="31">
                  <c:v>-50443.5</c:v>
                </c:pt>
                <c:pt idx="32">
                  <c:v>-50441</c:v>
                </c:pt>
                <c:pt idx="33">
                  <c:v>-50436</c:v>
                </c:pt>
                <c:pt idx="34">
                  <c:v>-50433.5</c:v>
                </c:pt>
                <c:pt idx="35">
                  <c:v>-50431</c:v>
                </c:pt>
                <c:pt idx="36">
                  <c:v>-50383</c:v>
                </c:pt>
                <c:pt idx="37">
                  <c:v>-50380.5</c:v>
                </c:pt>
                <c:pt idx="38">
                  <c:v>-50378</c:v>
                </c:pt>
                <c:pt idx="39">
                  <c:v>-49840</c:v>
                </c:pt>
                <c:pt idx="40">
                  <c:v>-49689</c:v>
                </c:pt>
                <c:pt idx="41">
                  <c:v>-47784</c:v>
                </c:pt>
                <c:pt idx="42">
                  <c:v>-45844</c:v>
                </c:pt>
                <c:pt idx="43">
                  <c:v>-44052.5</c:v>
                </c:pt>
                <c:pt idx="44">
                  <c:v>-44050</c:v>
                </c:pt>
                <c:pt idx="45">
                  <c:v>-44047.5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4'!$L$21:$L$774</c:f>
              <c:numCache>
                <c:formatCode>General</c:formatCode>
                <c:ptCount val="754"/>
                <c:pt idx="99">
                  <c:v>-4.8985900066327304E-3</c:v>
                </c:pt>
                <c:pt idx="114">
                  <c:v>-1.2086765003914479E-2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55-4160-8122-1D761AE27B4E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4'!$D$21:$D$38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4'!$F$21:$F$774</c:f>
              <c:numCache>
                <c:formatCode>General</c:formatCode>
                <c:ptCount val="754"/>
                <c:pt idx="0">
                  <c:v>-64242</c:v>
                </c:pt>
                <c:pt idx="1">
                  <c:v>-64229.5</c:v>
                </c:pt>
                <c:pt idx="2">
                  <c:v>-63409.5</c:v>
                </c:pt>
                <c:pt idx="3">
                  <c:v>-63402</c:v>
                </c:pt>
                <c:pt idx="4">
                  <c:v>-63399.5</c:v>
                </c:pt>
                <c:pt idx="5">
                  <c:v>-63397</c:v>
                </c:pt>
                <c:pt idx="6">
                  <c:v>-63288.5</c:v>
                </c:pt>
                <c:pt idx="7">
                  <c:v>-63281</c:v>
                </c:pt>
                <c:pt idx="8">
                  <c:v>-62521.5</c:v>
                </c:pt>
                <c:pt idx="9">
                  <c:v>-60581</c:v>
                </c:pt>
                <c:pt idx="10">
                  <c:v>-60576</c:v>
                </c:pt>
                <c:pt idx="11">
                  <c:v>-58913</c:v>
                </c:pt>
                <c:pt idx="12">
                  <c:v>-58807.5</c:v>
                </c:pt>
                <c:pt idx="13">
                  <c:v>-57828.5</c:v>
                </c:pt>
                <c:pt idx="14">
                  <c:v>-55338</c:v>
                </c:pt>
                <c:pt idx="15">
                  <c:v>-55151.5</c:v>
                </c:pt>
                <c:pt idx="16">
                  <c:v>-54165</c:v>
                </c:pt>
                <c:pt idx="17">
                  <c:v>-54104.5</c:v>
                </c:pt>
                <c:pt idx="18">
                  <c:v>-53156</c:v>
                </c:pt>
                <c:pt idx="19">
                  <c:v>-53151</c:v>
                </c:pt>
                <c:pt idx="20">
                  <c:v>-51483</c:v>
                </c:pt>
                <c:pt idx="21">
                  <c:v>-51430</c:v>
                </c:pt>
                <c:pt idx="22">
                  <c:v>-51430</c:v>
                </c:pt>
                <c:pt idx="23">
                  <c:v>-51430</c:v>
                </c:pt>
                <c:pt idx="24">
                  <c:v>-51425</c:v>
                </c:pt>
                <c:pt idx="25">
                  <c:v>-51420</c:v>
                </c:pt>
                <c:pt idx="26">
                  <c:v>-51415</c:v>
                </c:pt>
                <c:pt idx="27">
                  <c:v>-51412.5</c:v>
                </c:pt>
                <c:pt idx="28">
                  <c:v>-51402.5</c:v>
                </c:pt>
                <c:pt idx="29">
                  <c:v>-50521.5</c:v>
                </c:pt>
                <c:pt idx="30">
                  <c:v>-50516.5</c:v>
                </c:pt>
                <c:pt idx="31">
                  <c:v>-50443.5</c:v>
                </c:pt>
                <c:pt idx="32">
                  <c:v>-50441</c:v>
                </c:pt>
                <c:pt idx="33">
                  <c:v>-50436</c:v>
                </c:pt>
                <c:pt idx="34">
                  <c:v>-50433.5</c:v>
                </c:pt>
                <c:pt idx="35">
                  <c:v>-50431</c:v>
                </c:pt>
                <c:pt idx="36">
                  <c:v>-50383</c:v>
                </c:pt>
                <c:pt idx="37">
                  <c:v>-50380.5</c:v>
                </c:pt>
                <c:pt idx="38">
                  <c:v>-50378</c:v>
                </c:pt>
                <c:pt idx="39">
                  <c:v>-49840</c:v>
                </c:pt>
                <c:pt idx="40">
                  <c:v>-49689</c:v>
                </c:pt>
                <c:pt idx="41">
                  <c:v>-47784</c:v>
                </c:pt>
                <c:pt idx="42">
                  <c:v>-45844</c:v>
                </c:pt>
                <c:pt idx="43">
                  <c:v>-44052.5</c:v>
                </c:pt>
                <c:pt idx="44">
                  <c:v>-44050</c:v>
                </c:pt>
                <c:pt idx="45">
                  <c:v>-44047.5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4'!$M$21:$M$774</c:f>
              <c:numCache>
                <c:formatCode>General</c:formatCode>
                <c:ptCount val="7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55-4160-8122-1D761AE27B4E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4'!$D$21:$D$38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4'!$F$21:$F$774</c:f>
              <c:numCache>
                <c:formatCode>General</c:formatCode>
                <c:ptCount val="754"/>
                <c:pt idx="0">
                  <c:v>-64242</c:v>
                </c:pt>
                <c:pt idx="1">
                  <c:v>-64229.5</c:v>
                </c:pt>
                <c:pt idx="2">
                  <c:v>-63409.5</c:v>
                </c:pt>
                <c:pt idx="3">
                  <c:v>-63402</c:v>
                </c:pt>
                <c:pt idx="4">
                  <c:v>-63399.5</c:v>
                </c:pt>
                <c:pt idx="5">
                  <c:v>-63397</c:v>
                </c:pt>
                <c:pt idx="6">
                  <c:v>-63288.5</c:v>
                </c:pt>
                <c:pt idx="7">
                  <c:v>-63281</c:v>
                </c:pt>
                <c:pt idx="8">
                  <c:v>-62521.5</c:v>
                </c:pt>
                <c:pt idx="9">
                  <c:v>-60581</c:v>
                </c:pt>
                <c:pt idx="10">
                  <c:v>-60576</c:v>
                </c:pt>
                <c:pt idx="11">
                  <c:v>-58913</c:v>
                </c:pt>
                <c:pt idx="12">
                  <c:v>-58807.5</c:v>
                </c:pt>
                <c:pt idx="13">
                  <c:v>-57828.5</c:v>
                </c:pt>
                <c:pt idx="14">
                  <c:v>-55338</c:v>
                </c:pt>
                <c:pt idx="15">
                  <c:v>-55151.5</c:v>
                </c:pt>
                <c:pt idx="16">
                  <c:v>-54165</c:v>
                </c:pt>
                <c:pt idx="17">
                  <c:v>-54104.5</c:v>
                </c:pt>
                <c:pt idx="18">
                  <c:v>-53156</c:v>
                </c:pt>
                <c:pt idx="19">
                  <c:v>-53151</c:v>
                </c:pt>
                <c:pt idx="20">
                  <c:v>-51483</c:v>
                </c:pt>
                <c:pt idx="21">
                  <c:v>-51430</c:v>
                </c:pt>
                <c:pt idx="22">
                  <c:v>-51430</c:v>
                </c:pt>
                <c:pt idx="23">
                  <c:v>-51430</c:v>
                </c:pt>
                <c:pt idx="24">
                  <c:v>-51425</c:v>
                </c:pt>
                <c:pt idx="25">
                  <c:v>-51420</c:v>
                </c:pt>
                <c:pt idx="26">
                  <c:v>-51415</c:v>
                </c:pt>
                <c:pt idx="27">
                  <c:v>-51412.5</c:v>
                </c:pt>
                <c:pt idx="28">
                  <c:v>-51402.5</c:v>
                </c:pt>
                <c:pt idx="29">
                  <c:v>-50521.5</c:v>
                </c:pt>
                <c:pt idx="30">
                  <c:v>-50516.5</c:v>
                </c:pt>
                <c:pt idx="31">
                  <c:v>-50443.5</c:v>
                </c:pt>
                <c:pt idx="32">
                  <c:v>-50441</c:v>
                </c:pt>
                <c:pt idx="33">
                  <c:v>-50436</c:v>
                </c:pt>
                <c:pt idx="34">
                  <c:v>-50433.5</c:v>
                </c:pt>
                <c:pt idx="35">
                  <c:v>-50431</c:v>
                </c:pt>
                <c:pt idx="36">
                  <c:v>-50383</c:v>
                </c:pt>
                <c:pt idx="37">
                  <c:v>-50380.5</c:v>
                </c:pt>
                <c:pt idx="38">
                  <c:v>-50378</c:v>
                </c:pt>
                <c:pt idx="39">
                  <c:v>-49840</c:v>
                </c:pt>
                <c:pt idx="40">
                  <c:v>-49689</c:v>
                </c:pt>
                <c:pt idx="41">
                  <c:v>-47784</c:v>
                </c:pt>
                <c:pt idx="42">
                  <c:v>-45844</c:v>
                </c:pt>
                <c:pt idx="43">
                  <c:v>-44052.5</c:v>
                </c:pt>
                <c:pt idx="44">
                  <c:v>-44050</c:v>
                </c:pt>
                <c:pt idx="45">
                  <c:v>-44047.5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4'!$N$21:$N$774</c:f>
              <c:numCache>
                <c:formatCode>General</c:formatCode>
                <c:ptCount val="7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55-4160-8122-1D761AE27B4E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4'!$F$21:$F$774</c:f>
              <c:numCache>
                <c:formatCode>General</c:formatCode>
                <c:ptCount val="754"/>
                <c:pt idx="0">
                  <c:v>-64242</c:v>
                </c:pt>
                <c:pt idx="1">
                  <c:v>-64229.5</c:v>
                </c:pt>
                <c:pt idx="2">
                  <c:v>-63409.5</c:v>
                </c:pt>
                <c:pt idx="3">
                  <c:v>-63402</c:v>
                </c:pt>
                <c:pt idx="4">
                  <c:v>-63399.5</c:v>
                </c:pt>
                <c:pt idx="5">
                  <c:v>-63397</c:v>
                </c:pt>
                <c:pt idx="6">
                  <c:v>-63288.5</c:v>
                </c:pt>
                <c:pt idx="7">
                  <c:v>-63281</c:v>
                </c:pt>
                <c:pt idx="8">
                  <c:v>-62521.5</c:v>
                </c:pt>
                <c:pt idx="9">
                  <c:v>-60581</c:v>
                </c:pt>
                <c:pt idx="10">
                  <c:v>-60576</c:v>
                </c:pt>
                <c:pt idx="11">
                  <c:v>-58913</c:v>
                </c:pt>
                <c:pt idx="12">
                  <c:v>-58807.5</c:v>
                </c:pt>
                <c:pt idx="13">
                  <c:v>-57828.5</c:v>
                </c:pt>
                <c:pt idx="14">
                  <c:v>-55338</c:v>
                </c:pt>
                <c:pt idx="15">
                  <c:v>-55151.5</c:v>
                </c:pt>
                <c:pt idx="16">
                  <c:v>-54165</c:v>
                </c:pt>
                <c:pt idx="17">
                  <c:v>-54104.5</c:v>
                </c:pt>
                <c:pt idx="18">
                  <c:v>-53156</c:v>
                </c:pt>
                <c:pt idx="19">
                  <c:v>-53151</c:v>
                </c:pt>
                <c:pt idx="20">
                  <c:v>-51483</c:v>
                </c:pt>
                <c:pt idx="21">
                  <c:v>-51430</c:v>
                </c:pt>
                <c:pt idx="22">
                  <c:v>-51430</c:v>
                </c:pt>
                <c:pt idx="23">
                  <c:v>-51430</c:v>
                </c:pt>
                <c:pt idx="24">
                  <c:v>-51425</c:v>
                </c:pt>
                <c:pt idx="25">
                  <c:v>-51420</c:v>
                </c:pt>
                <c:pt idx="26">
                  <c:v>-51415</c:v>
                </c:pt>
                <c:pt idx="27">
                  <c:v>-51412.5</c:v>
                </c:pt>
                <c:pt idx="28">
                  <c:v>-51402.5</c:v>
                </c:pt>
                <c:pt idx="29">
                  <c:v>-50521.5</c:v>
                </c:pt>
                <c:pt idx="30">
                  <c:v>-50516.5</c:v>
                </c:pt>
                <c:pt idx="31">
                  <c:v>-50443.5</c:v>
                </c:pt>
                <c:pt idx="32">
                  <c:v>-50441</c:v>
                </c:pt>
                <c:pt idx="33">
                  <c:v>-50436</c:v>
                </c:pt>
                <c:pt idx="34">
                  <c:v>-50433.5</c:v>
                </c:pt>
                <c:pt idx="35">
                  <c:v>-50431</c:v>
                </c:pt>
                <c:pt idx="36">
                  <c:v>-50383</c:v>
                </c:pt>
                <c:pt idx="37">
                  <c:v>-50380.5</c:v>
                </c:pt>
                <c:pt idx="38">
                  <c:v>-50378</c:v>
                </c:pt>
                <c:pt idx="39">
                  <c:v>-49840</c:v>
                </c:pt>
                <c:pt idx="40">
                  <c:v>-49689</c:v>
                </c:pt>
                <c:pt idx="41">
                  <c:v>-47784</c:v>
                </c:pt>
                <c:pt idx="42">
                  <c:v>-45844</c:v>
                </c:pt>
                <c:pt idx="43">
                  <c:v>-44052.5</c:v>
                </c:pt>
                <c:pt idx="44">
                  <c:v>-44050</c:v>
                </c:pt>
                <c:pt idx="45">
                  <c:v>-44047.5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4'!$O$21:$O$774</c:f>
              <c:numCache>
                <c:formatCode>General</c:formatCode>
                <c:ptCount val="754"/>
                <c:pt idx="46">
                  <c:v>5.5919858824905383E-2</c:v>
                </c:pt>
                <c:pt idx="47">
                  <c:v>4.8831447196004102E-2</c:v>
                </c:pt>
                <c:pt idx="48">
                  <c:v>4.8579719906519311E-2</c:v>
                </c:pt>
                <c:pt idx="49">
                  <c:v>4.6334198062819743E-2</c:v>
                </c:pt>
                <c:pt idx="50">
                  <c:v>4.5930862292167973E-2</c:v>
                </c:pt>
                <c:pt idx="51">
                  <c:v>4.5887954231460346E-2</c:v>
                </c:pt>
                <c:pt idx="52">
                  <c:v>4.3490823906593812E-2</c:v>
                </c:pt>
                <c:pt idx="53">
                  <c:v>4.2532543884123294E-2</c:v>
                </c:pt>
                <c:pt idx="54">
                  <c:v>4.1152334598027709E-2</c:v>
                </c:pt>
                <c:pt idx="55">
                  <c:v>4.0417176491236897E-2</c:v>
                </c:pt>
                <c:pt idx="56">
                  <c:v>3.7812657206283455E-2</c:v>
                </c:pt>
                <c:pt idx="57">
                  <c:v>3.7588105021913502E-2</c:v>
                </c:pt>
                <c:pt idx="58">
                  <c:v>3.7566650991559682E-2</c:v>
                </c:pt>
                <c:pt idx="59">
                  <c:v>3.7566650991559682E-2</c:v>
                </c:pt>
                <c:pt idx="60">
                  <c:v>3.5861770712776325E-2</c:v>
                </c:pt>
                <c:pt idx="61">
                  <c:v>3.5594310467698731E-2</c:v>
                </c:pt>
                <c:pt idx="62">
                  <c:v>3.5580007780796188E-2</c:v>
                </c:pt>
                <c:pt idx="63">
                  <c:v>3.5565705093893646E-2</c:v>
                </c:pt>
                <c:pt idx="64">
                  <c:v>3.5444132255222013E-2</c:v>
                </c:pt>
                <c:pt idx="65">
                  <c:v>3.5292523774055035E-2</c:v>
                </c:pt>
                <c:pt idx="66">
                  <c:v>3.5256767056798671E-2</c:v>
                </c:pt>
                <c:pt idx="67">
                  <c:v>3.4817674568890539E-2</c:v>
                </c:pt>
                <c:pt idx="68">
                  <c:v>3.4810523225439267E-2</c:v>
                </c:pt>
                <c:pt idx="69">
                  <c:v>3.4810523225439267E-2</c:v>
                </c:pt>
                <c:pt idx="70">
                  <c:v>3.4809092956749013E-2</c:v>
                </c:pt>
                <c:pt idx="71">
                  <c:v>3.3321613518884338E-2</c:v>
                </c:pt>
                <c:pt idx="72">
                  <c:v>3.25149419775808E-2</c:v>
                </c:pt>
                <c:pt idx="73">
                  <c:v>2.7684924610591369E-2</c:v>
                </c:pt>
                <c:pt idx="74">
                  <c:v>2.714428304567517E-2</c:v>
                </c:pt>
                <c:pt idx="75">
                  <c:v>2.714428304567517E-2</c:v>
                </c:pt>
                <c:pt idx="76">
                  <c:v>1.3988671632714309E-2</c:v>
                </c:pt>
                <c:pt idx="77">
                  <c:v>1.39228792729626E-2</c:v>
                </c:pt>
                <c:pt idx="78">
                  <c:v>1.3841353957618093E-2</c:v>
                </c:pt>
                <c:pt idx="79">
                  <c:v>1.3699757357282898E-2</c:v>
                </c:pt>
                <c:pt idx="80">
                  <c:v>1.1843268597332562E-2</c:v>
                </c:pt>
                <c:pt idx="81">
                  <c:v>1.1341244287053236E-2</c:v>
                </c:pt>
                <c:pt idx="82">
                  <c:v>1.1339814018362981E-2</c:v>
                </c:pt>
                <c:pt idx="83">
                  <c:v>1.1334092943601961E-2</c:v>
                </c:pt>
                <c:pt idx="84">
                  <c:v>1.1332662674911707E-2</c:v>
                </c:pt>
                <c:pt idx="85">
                  <c:v>1.1325511331460435E-2</c:v>
                </c:pt>
                <c:pt idx="86">
                  <c:v>9.4876160644834055E-3</c:v>
                </c:pt>
                <c:pt idx="87">
                  <c:v>6.704313193248157E-3</c:v>
                </c:pt>
                <c:pt idx="88">
                  <c:v>6.4511556350731122E-3</c:v>
                </c:pt>
                <c:pt idx="89">
                  <c:v>5.9033627267056389E-3</c:v>
                </c:pt>
                <c:pt idx="90">
                  <c:v>4.048304235445558E-3</c:v>
                </c:pt>
                <c:pt idx="91">
                  <c:v>3.2416326941420194E-3</c:v>
                </c:pt>
                <c:pt idx="92">
                  <c:v>3.2416326941420194E-3</c:v>
                </c:pt>
                <c:pt idx="93">
                  <c:v>3.1186295867801327E-3</c:v>
                </c:pt>
                <c:pt idx="94">
                  <c:v>1.2092208852903796E-3</c:v>
                </c:pt>
                <c:pt idx="95">
                  <c:v>5.8562373633942039E-4</c:v>
                </c:pt>
                <c:pt idx="96">
                  <c:v>4.7120224111905917E-4</c:v>
                </c:pt>
                <c:pt idx="97">
                  <c:v>-1.255132068018118E-3</c:v>
                </c:pt>
                <c:pt idx="98">
                  <c:v>-1.2622834114693893E-3</c:v>
                </c:pt>
                <c:pt idx="99">
                  <c:v>-1.4682421028660367E-3</c:v>
                </c:pt>
                <c:pt idx="100">
                  <c:v>-1.5225923130957088E-3</c:v>
                </c:pt>
                <c:pt idx="101">
                  <c:v>-2.0289074294458E-3</c:v>
                </c:pt>
                <c:pt idx="102">
                  <c:v>-2.0546522658703801E-3</c:v>
                </c:pt>
                <c:pt idx="103">
                  <c:v>-2.250599076435246E-3</c:v>
                </c:pt>
                <c:pt idx="104">
                  <c:v>-4.3673967380119007E-3</c:v>
                </c:pt>
                <c:pt idx="105">
                  <c:v>-4.5976699971428756E-3</c:v>
                </c:pt>
                <c:pt idx="106">
                  <c:v>-4.6119726840454199E-3</c:v>
                </c:pt>
                <c:pt idx="107">
                  <c:v>-6.2224552292719833E-3</c:v>
                </c:pt>
                <c:pt idx="108">
                  <c:v>-6.2224552292719833E-3</c:v>
                </c:pt>
                <c:pt idx="109">
                  <c:v>-6.5113695047033914E-3</c:v>
                </c:pt>
                <c:pt idx="110">
                  <c:v>-9.9883526907120733E-3</c:v>
                </c:pt>
                <c:pt idx="111">
                  <c:v>-9.9883526907120733E-3</c:v>
                </c:pt>
                <c:pt idx="112">
                  <c:v>-1.2444124031879044E-2</c:v>
                </c:pt>
                <c:pt idx="113">
                  <c:v>-1.2521358541152786E-2</c:v>
                </c:pt>
                <c:pt idx="114">
                  <c:v>-1.2574278482692203E-2</c:v>
                </c:pt>
                <c:pt idx="115">
                  <c:v>-1.493994289637314E-2</c:v>
                </c:pt>
                <c:pt idx="116">
                  <c:v>-1.4947094239824413E-2</c:v>
                </c:pt>
                <c:pt idx="117">
                  <c:v>-1.5187379379787168E-2</c:v>
                </c:pt>
                <c:pt idx="118">
                  <c:v>-1.549345687950163E-2</c:v>
                </c:pt>
                <c:pt idx="119">
                  <c:v>-1.7068182707471832E-2</c:v>
                </c:pt>
                <c:pt idx="120">
                  <c:v>-1.708963673782565E-2</c:v>
                </c:pt>
                <c:pt idx="121">
                  <c:v>-1.7191185814833719E-2</c:v>
                </c:pt>
                <c:pt idx="122">
                  <c:v>-1.719833715828499E-2</c:v>
                </c:pt>
                <c:pt idx="123">
                  <c:v>-1.781192242640417E-2</c:v>
                </c:pt>
                <c:pt idx="124">
                  <c:v>-1.9944453043573625E-2</c:v>
                </c:pt>
                <c:pt idx="125">
                  <c:v>-2.2550402597217314E-2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55-4160-8122-1D761AE27B4E}"/>
            </c:ext>
          </c:extLst>
        </c:ser>
        <c:ser>
          <c:idx val="8"/>
          <c:order val="8"/>
          <c:tx>
            <c:strRef>
              <c:f>'Active 4'!$AF$1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4'!$AC$2:$AC$30</c:f>
              <c:numCache>
                <c:formatCode>General</c:formatCode>
                <c:ptCount val="29"/>
                <c:pt idx="0">
                  <c:v>-65000</c:v>
                </c:pt>
                <c:pt idx="1">
                  <c:v>-62000</c:v>
                </c:pt>
                <c:pt idx="2">
                  <c:v>-59000</c:v>
                </c:pt>
                <c:pt idx="3">
                  <c:v>-56000</c:v>
                </c:pt>
                <c:pt idx="4">
                  <c:v>-53000</c:v>
                </c:pt>
                <c:pt idx="5">
                  <c:v>-50000</c:v>
                </c:pt>
                <c:pt idx="6">
                  <c:v>-47000</c:v>
                </c:pt>
                <c:pt idx="7">
                  <c:v>-44000</c:v>
                </c:pt>
                <c:pt idx="8">
                  <c:v>-41000</c:v>
                </c:pt>
                <c:pt idx="9">
                  <c:v>-38000</c:v>
                </c:pt>
                <c:pt idx="10">
                  <c:v>-35000</c:v>
                </c:pt>
                <c:pt idx="11">
                  <c:v>-32000</c:v>
                </c:pt>
                <c:pt idx="12">
                  <c:v>-29000</c:v>
                </c:pt>
                <c:pt idx="13">
                  <c:v>-26000</c:v>
                </c:pt>
                <c:pt idx="14">
                  <c:v>-23000</c:v>
                </c:pt>
                <c:pt idx="15">
                  <c:v>-20000</c:v>
                </c:pt>
                <c:pt idx="16">
                  <c:v>-17000</c:v>
                </c:pt>
                <c:pt idx="17">
                  <c:v>-14000</c:v>
                </c:pt>
                <c:pt idx="18">
                  <c:v>-11000</c:v>
                </c:pt>
                <c:pt idx="19">
                  <c:v>-8000</c:v>
                </c:pt>
                <c:pt idx="20">
                  <c:v>-5000</c:v>
                </c:pt>
                <c:pt idx="21">
                  <c:v>-2000</c:v>
                </c:pt>
                <c:pt idx="22">
                  <c:v>1000</c:v>
                </c:pt>
                <c:pt idx="23">
                  <c:v>4000</c:v>
                </c:pt>
                <c:pt idx="24">
                  <c:v>7000</c:v>
                </c:pt>
                <c:pt idx="25">
                  <c:v>10000</c:v>
                </c:pt>
                <c:pt idx="26">
                  <c:v>13000</c:v>
                </c:pt>
                <c:pt idx="27">
                  <c:v>16000</c:v>
                </c:pt>
                <c:pt idx="28">
                  <c:v>19000</c:v>
                </c:pt>
              </c:numCache>
            </c:numRef>
          </c:xVal>
          <c:yVal>
            <c:numRef>
              <c:f>'Active 4'!$AF$2:$AF$30</c:f>
              <c:numCache>
                <c:formatCode>General</c:formatCode>
                <c:ptCount val="29"/>
                <c:pt idx="0">
                  <c:v>-4.7403308225736795E-2</c:v>
                </c:pt>
                <c:pt idx="1">
                  <c:v>-3.453678269804325E-2</c:v>
                </c:pt>
                <c:pt idx="2">
                  <c:v>-2.2786004872083265E-2</c:v>
                </c:pt>
                <c:pt idx="3">
                  <c:v>-1.2150974747856785E-2</c:v>
                </c:pt>
                <c:pt idx="4">
                  <c:v>-2.6316923253638103E-3</c:v>
                </c:pt>
                <c:pt idx="5">
                  <c:v>5.7718423953956044E-3</c:v>
                </c:pt>
                <c:pt idx="6">
                  <c:v>1.3059629414421486E-2</c:v>
                </c:pt>
                <c:pt idx="7">
                  <c:v>1.9231668731713863E-2</c:v>
                </c:pt>
                <c:pt idx="8">
                  <c:v>2.4287960347272722E-2</c:v>
                </c:pt>
                <c:pt idx="9">
                  <c:v>2.8228504261098047E-2</c:v>
                </c:pt>
                <c:pt idx="10">
                  <c:v>3.1053300473189813E-2</c:v>
                </c:pt>
                <c:pt idx="11">
                  <c:v>3.2762348983548087E-2</c:v>
                </c:pt>
                <c:pt idx="12">
                  <c:v>3.3355649792172828E-2</c:v>
                </c:pt>
                <c:pt idx="13">
                  <c:v>3.2833202899064017E-2</c:v>
                </c:pt>
                <c:pt idx="14">
                  <c:v>3.1195008304221707E-2</c:v>
                </c:pt>
                <c:pt idx="15">
                  <c:v>2.8441066007645864E-2</c:v>
                </c:pt>
                <c:pt idx="16">
                  <c:v>2.4571376009336492E-2</c:v>
                </c:pt>
                <c:pt idx="17">
                  <c:v>1.9585938309293595E-2</c:v>
                </c:pt>
                <c:pt idx="18">
                  <c:v>1.348475290751717E-2</c:v>
                </c:pt>
                <c:pt idx="19">
                  <c:v>6.2678198040072184E-3</c:v>
                </c:pt>
                <c:pt idx="20">
                  <c:v>-2.0648610012362605E-3</c:v>
                </c:pt>
                <c:pt idx="21">
                  <c:v>-1.1513289508213266E-2</c:v>
                </c:pt>
                <c:pt idx="22">
                  <c:v>-2.2077465716923799E-2</c:v>
                </c:pt>
                <c:pt idx="23">
                  <c:v>-3.3757389627367858E-2</c:v>
                </c:pt>
                <c:pt idx="24">
                  <c:v>-4.6553061239545446E-2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55-4160-8122-1D761AE27B4E}"/>
            </c:ext>
          </c:extLst>
        </c:ser>
        <c:ser>
          <c:idx val="9"/>
          <c:order val="9"/>
          <c:tx>
            <c:strRef>
              <c:f>'Active 4'!$AE$1</c:f>
              <c:strCache>
                <c:ptCount val="1"/>
                <c:pt idx="0">
                  <c:v>Q+Sin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4'!$AC$2:$AC$30</c:f>
              <c:numCache>
                <c:formatCode>General</c:formatCode>
                <c:ptCount val="29"/>
                <c:pt idx="0">
                  <c:v>-65000</c:v>
                </c:pt>
                <c:pt idx="1">
                  <c:v>-62000</c:v>
                </c:pt>
                <c:pt idx="2">
                  <c:v>-59000</c:v>
                </c:pt>
                <c:pt idx="3">
                  <c:v>-56000</c:v>
                </c:pt>
                <c:pt idx="4">
                  <c:v>-53000</c:v>
                </c:pt>
                <c:pt idx="5">
                  <c:v>-50000</c:v>
                </c:pt>
                <c:pt idx="6">
                  <c:v>-47000</c:v>
                </c:pt>
                <c:pt idx="7">
                  <c:v>-44000</c:v>
                </c:pt>
                <c:pt idx="8">
                  <c:v>-41000</c:v>
                </c:pt>
                <c:pt idx="9">
                  <c:v>-38000</c:v>
                </c:pt>
                <c:pt idx="10">
                  <c:v>-35000</c:v>
                </c:pt>
                <c:pt idx="11">
                  <c:v>-32000</c:v>
                </c:pt>
                <c:pt idx="12">
                  <c:v>-29000</c:v>
                </c:pt>
                <c:pt idx="13">
                  <c:v>-26000</c:v>
                </c:pt>
                <c:pt idx="14">
                  <c:v>-23000</c:v>
                </c:pt>
                <c:pt idx="15">
                  <c:v>-20000</c:v>
                </c:pt>
                <c:pt idx="16">
                  <c:v>-17000</c:v>
                </c:pt>
                <c:pt idx="17">
                  <c:v>-14000</c:v>
                </c:pt>
                <c:pt idx="18">
                  <c:v>-11000</c:v>
                </c:pt>
                <c:pt idx="19">
                  <c:v>-8000</c:v>
                </c:pt>
                <c:pt idx="20">
                  <c:v>-5000</c:v>
                </c:pt>
                <c:pt idx="21">
                  <c:v>-2000</c:v>
                </c:pt>
                <c:pt idx="22">
                  <c:v>1000</c:v>
                </c:pt>
                <c:pt idx="23">
                  <c:v>4000</c:v>
                </c:pt>
                <c:pt idx="24">
                  <c:v>7000</c:v>
                </c:pt>
                <c:pt idx="25">
                  <c:v>10000</c:v>
                </c:pt>
                <c:pt idx="26">
                  <c:v>13000</c:v>
                </c:pt>
                <c:pt idx="27">
                  <c:v>16000</c:v>
                </c:pt>
                <c:pt idx="28">
                  <c:v>19000</c:v>
                </c:pt>
              </c:numCache>
            </c:numRef>
          </c:xVal>
          <c:yVal>
            <c:numRef>
              <c:f>'Active 4'!$AE$2:$AE$30</c:f>
              <c:numCache>
                <c:formatCode>General</c:formatCode>
                <c:ptCount val="29"/>
                <c:pt idx="0">
                  <c:v>-3.7042087298463158E-2</c:v>
                </c:pt>
                <c:pt idx="1">
                  <c:v>-2.428117679399136E-2</c:v>
                </c:pt>
                <c:pt idx="2">
                  <c:v>-1.4993654363469403E-2</c:v>
                </c:pt>
                <c:pt idx="3">
                  <c:v>-8.6132472365024748E-3</c:v>
                </c:pt>
                <c:pt idx="4">
                  <c:v>-4.1618687899554422E-3</c:v>
                </c:pt>
                <c:pt idx="5">
                  <c:v>-4.7446889144319489E-4</c:v>
                </c:pt>
                <c:pt idx="6">
                  <c:v>3.5331350964883969E-3</c:v>
                </c:pt>
                <c:pt idx="7">
                  <c:v>8.6150177760343765E-3</c:v>
                </c:pt>
                <c:pt idx="8">
                  <c:v>1.5021793038293549E-2</c:v>
                </c:pt>
                <c:pt idx="9">
                  <c:v>2.2443000945816406E-2</c:v>
                </c:pt>
                <c:pt idx="10">
                  <c:v>3.0078478735872473E-2</c:v>
                </c:pt>
                <c:pt idx="11">
                  <c:v>3.6822308609728488E-2</c:v>
                </c:pt>
                <c:pt idx="12">
                  <c:v>4.1517054924973963E-2</c:v>
                </c:pt>
                <c:pt idx="13">
                  <c:v>4.3219844720096823E-2</c:v>
                </c:pt>
                <c:pt idx="14">
                  <c:v>4.1419122860959293E-2</c:v>
                </c:pt>
                <c:pt idx="15">
                  <c:v>3.6152252409624497E-2</c:v>
                </c:pt>
                <c:pt idx="16">
                  <c:v>2.7996925306048696E-2</c:v>
                </c:pt>
                <c:pt idx="17">
                  <c:v>1.7938357943546344E-2</c:v>
                </c:pt>
                <c:pt idx="18">
                  <c:v>7.1428017769414502E-3</c:v>
                </c:pt>
                <c:pt idx="19">
                  <c:v>-3.3105638511843035E-3</c:v>
                </c:pt>
                <c:pt idx="20">
                  <c:v>-1.2677722053542633E-2</c:v>
                </c:pt>
                <c:pt idx="21">
                  <c:v>-2.0720858926362176E-2</c:v>
                </c:pt>
                <c:pt idx="22">
                  <c:v>-2.7763034103800526E-2</c:v>
                </c:pt>
                <c:pt idx="23">
                  <c:v>-3.4613913236039691E-2</c:v>
                </c:pt>
                <c:pt idx="24">
                  <c:v>-4.2383635600549183E-2</c:v>
                </c:pt>
                <c:pt idx="25">
                  <c:v>-5.2227606442603741E-2</c:v>
                </c:pt>
                <c:pt idx="26">
                  <c:v>-6.5080883214573879E-2</c:v>
                </c:pt>
                <c:pt idx="27">
                  <c:v>-8.1443217120942671E-2</c:v>
                </c:pt>
                <c:pt idx="28">
                  <c:v>-0.1012641663308478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D55-4160-8122-1D761AE27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60704"/>
        <c:axId val="1"/>
      </c:scatterChart>
      <c:valAx>
        <c:axId val="526460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605501147222"/>
              <c:y val="0.87537993920972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871559633027525E-2"/>
              <c:y val="0.389057750759878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60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596344034977278"/>
          <c:y val="0.92097264437689974"/>
          <c:w val="0.7627790562876888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V396 Mon - Sine Fit Residuals</a:t>
            </a:r>
          </a:p>
        </c:rich>
      </c:tx>
      <c:layout>
        <c:manualLayout>
          <c:xMode val="edge"/>
          <c:yMode val="edge"/>
          <c:x val="0.3503272090988626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5440021752479"/>
          <c:y val="0.14848528789443624"/>
          <c:w val="0.8392167575785815"/>
          <c:h val="0.6666686395260402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4'!$Y$20</c:f>
              <c:strCache>
                <c:ptCount val="1"/>
                <c:pt idx="0">
                  <c:v>S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4'!$D$21:$D$38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4'!$F$21:$F$774</c:f>
              <c:numCache>
                <c:formatCode>General</c:formatCode>
                <c:ptCount val="754"/>
                <c:pt idx="0">
                  <c:v>-64242</c:v>
                </c:pt>
                <c:pt idx="1">
                  <c:v>-64229.5</c:v>
                </c:pt>
                <c:pt idx="2">
                  <c:v>-63409.5</c:v>
                </c:pt>
                <c:pt idx="3">
                  <c:v>-63402</c:v>
                </c:pt>
                <c:pt idx="4">
                  <c:v>-63399.5</c:v>
                </c:pt>
                <c:pt idx="5">
                  <c:v>-63397</c:v>
                </c:pt>
                <c:pt idx="6">
                  <c:v>-63288.5</c:v>
                </c:pt>
                <c:pt idx="7">
                  <c:v>-63281</c:v>
                </c:pt>
                <c:pt idx="8">
                  <c:v>-62521.5</c:v>
                </c:pt>
                <c:pt idx="9">
                  <c:v>-60581</c:v>
                </c:pt>
                <c:pt idx="10">
                  <c:v>-60576</c:v>
                </c:pt>
                <c:pt idx="11">
                  <c:v>-58913</c:v>
                </c:pt>
                <c:pt idx="12">
                  <c:v>-58807.5</c:v>
                </c:pt>
                <c:pt idx="13">
                  <c:v>-57828.5</c:v>
                </c:pt>
                <c:pt idx="14">
                  <c:v>-55338</c:v>
                </c:pt>
                <c:pt idx="15">
                  <c:v>-55151.5</c:v>
                </c:pt>
                <c:pt idx="16">
                  <c:v>-54165</c:v>
                </c:pt>
                <c:pt idx="17">
                  <c:v>-54104.5</c:v>
                </c:pt>
                <c:pt idx="18">
                  <c:v>-53156</c:v>
                </c:pt>
                <c:pt idx="19">
                  <c:v>-53151</c:v>
                </c:pt>
                <c:pt idx="20">
                  <c:v>-51483</c:v>
                </c:pt>
                <c:pt idx="21">
                  <c:v>-51430</c:v>
                </c:pt>
                <c:pt idx="22">
                  <c:v>-51430</c:v>
                </c:pt>
                <c:pt idx="23">
                  <c:v>-51430</c:v>
                </c:pt>
                <c:pt idx="24">
                  <c:v>-51425</c:v>
                </c:pt>
                <c:pt idx="25">
                  <c:v>-51420</c:v>
                </c:pt>
                <c:pt idx="26">
                  <c:v>-51415</c:v>
                </c:pt>
                <c:pt idx="27">
                  <c:v>-51412.5</c:v>
                </c:pt>
                <c:pt idx="28">
                  <c:v>-51402.5</c:v>
                </c:pt>
                <c:pt idx="29">
                  <c:v>-50521.5</c:v>
                </c:pt>
                <c:pt idx="30">
                  <c:v>-50516.5</c:v>
                </c:pt>
                <c:pt idx="31">
                  <c:v>-50443.5</c:v>
                </c:pt>
                <c:pt idx="32">
                  <c:v>-50441</c:v>
                </c:pt>
                <c:pt idx="33">
                  <c:v>-50436</c:v>
                </c:pt>
                <c:pt idx="34">
                  <c:v>-50433.5</c:v>
                </c:pt>
                <c:pt idx="35">
                  <c:v>-50431</c:v>
                </c:pt>
                <c:pt idx="36">
                  <c:v>-50383</c:v>
                </c:pt>
                <c:pt idx="37">
                  <c:v>-50380.5</c:v>
                </c:pt>
                <c:pt idx="38">
                  <c:v>-50378</c:v>
                </c:pt>
                <c:pt idx="39">
                  <c:v>-49840</c:v>
                </c:pt>
                <c:pt idx="40">
                  <c:v>-49689</c:v>
                </c:pt>
                <c:pt idx="41">
                  <c:v>-47784</c:v>
                </c:pt>
                <c:pt idx="42">
                  <c:v>-45844</c:v>
                </c:pt>
                <c:pt idx="43">
                  <c:v>-44052.5</c:v>
                </c:pt>
                <c:pt idx="44">
                  <c:v>-44050</c:v>
                </c:pt>
                <c:pt idx="45">
                  <c:v>-44047.5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4'!$Y$21:$Y$774</c:f>
              <c:numCache>
                <c:formatCode>General</c:formatCode>
                <c:ptCount val="754"/>
                <c:pt idx="0">
                  <c:v>-4.0550465157169271E-2</c:v>
                </c:pt>
                <c:pt idx="1">
                  <c:v>-3.4850618885914342E-2</c:v>
                </c:pt>
                <c:pt idx="2">
                  <c:v>-2.6846461789890336E-2</c:v>
                </c:pt>
                <c:pt idx="3">
                  <c:v>-4.4424834065530425E-2</c:v>
                </c:pt>
                <c:pt idx="4">
                  <c:v>-3.5284288036832222E-2</c:v>
                </c:pt>
                <c:pt idx="5">
                  <c:v>-3.6143740282360629E-2</c:v>
                </c:pt>
                <c:pt idx="6">
                  <c:v>-1.4442303307888982E-2</c:v>
                </c:pt>
                <c:pt idx="7">
                  <c:v>-2.702042480288239E-2</c:v>
                </c:pt>
                <c:pt idx="8">
                  <c:v>-4.5018027731534571E-2</c:v>
                </c:pt>
                <c:pt idx="9">
                  <c:v>-4.4158567594002947E-2</c:v>
                </c:pt>
                <c:pt idx="10">
                  <c:v>2.5126259924957161E-2</c:v>
                </c:pt>
                <c:pt idx="11">
                  <c:v>-1.4020199347789435E-2</c:v>
                </c:pt>
                <c:pt idx="12">
                  <c:v>1.1830024019296342E-2</c:v>
                </c:pt>
                <c:pt idx="13">
                  <c:v>-1.2526631086724466E-2</c:v>
                </c:pt>
                <c:pt idx="14">
                  <c:v>1.9759889926203294E-3</c:v>
                </c:pt>
                <c:pt idx="15">
                  <c:v>-5.838911597569019E-3</c:v>
                </c:pt>
                <c:pt idx="16">
                  <c:v>7.6347675766187447E-3</c:v>
                </c:pt>
                <c:pt idx="17">
                  <c:v>-1.6064206737747163E-2</c:v>
                </c:pt>
                <c:pt idx="18">
                  <c:v>-6.5780896317542553E-3</c:v>
                </c:pt>
                <c:pt idx="19">
                  <c:v>-8.2888036907210437E-3</c:v>
                </c:pt>
                <c:pt idx="20">
                  <c:v>-1.2063187168511784E-2</c:v>
                </c:pt>
                <c:pt idx="21">
                  <c:v>-1.8203055135082219E-2</c:v>
                </c:pt>
                <c:pt idx="22">
                  <c:v>-1.2030551352568411E-3</c:v>
                </c:pt>
                <c:pt idx="23">
                  <c:v>-7.0305513333598826E-4</c:v>
                </c:pt>
                <c:pt idx="24">
                  <c:v>8.5621121361802686E-5</c:v>
                </c:pt>
                <c:pt idx="25">
                  <c:v>-6.6257053236233286E-3</c:v>
                </c:pt>
                <c:pt idx="26">
                  <c:v>-3.3370344425835159E-3</c:v>
                </c:pt>
                <c:pt idx="27">
                  <c:v>-9.1927000123406127E-3</c:v>
                </c:pt>
                <c:pt idx="28">
                  <c:v>-2.6153690591932399E-3</c:v>
                </c:pt>
                <c:pt idx="29">
                  <c:v>-1.9964017631966292E-4</c:v>
                </c:pt>
                <c:pt idx="30">
                  <c:v>3.0884655902786821E-3</c:v>
                </c:pt>
                <c:pt idx="31">
                  <c:v>5.0943986693433099E-3</c:v>
                </c:pt>
                <c:pt idx="32">
                  <c:v>4.2384237449688451E-3</c:v>
                </c:pt>
                <c:pt idx="33">
                  <c:v>2.5264711655281977E-3</c:v>
                </c:pt>
                <c:pt idx="34">
                  <c:v>1.6670493501420369E-2</c:v>
                </c:pt>
                <c:pt idx="35">
                  <c:v>8.1451492181757595E-4</c:v>
                </c:pt>
                <c:pt idx="36">
                  <c:v>1.3795475994582314E-3</c:v>
                </c:pt>
                <c:pt idx="37">
                  <c:v>-4.4764496210538372E-3</c:v>
                </c:pt>
                <c:pt idx="38">
                  <c:v>-3.3244776869403511E-4</c:v>
                </c:pt>
                <c:pt idx="39">
                  <c:v>-7.5658422658303227E-3</c:v>
                </c:pt>
                <c:pt idx="40">
                  <c:v>9.717008939538363E-3</c:v>
                </c:pt>
                <c:pt idx="41">
                  <c:v>-8.1183898757011159E-3</c:v>
                </c:pt>
                <c:pt idx="42">
                  <c:v>2.6197135097983056E-2</c:v>
                </c:pt>
                <c:pt idx="43">
                  <c:v>1.6586262253528855E-2</c:v>
                </c:pt>
                <c:pt idx="44">
                  <c:v>1.0726573398097629E-2</c:v>
                </c:pt>
                <c:pt idx="45">
                  <c:v>1.4866882816000383E-2</c:v>
                </c:pt>
                <c:pt idx="46">
                  <c:v>2.4248062364240569E-2</c:v>
                </c:pt>
                <c:pt idx="47">
                  <c:v>4.0456924586323523E-2</c:v>
                </c:pt>
                <c:pt idx="48">
                  <c:v>3.3238502237998221E-2</c:v>
                </c:pt>
                <c:pt idx="49">
                  <c:v>4.3766599464010909E-2</c:v>
                </c:pt>
                <c:pt idx="50">
                  <c:v>2.8381488745493982E-2</c:v>
                </c:pt>
                <c:pt idx="51">
                  <c:v>2.2234432401670445E-2</c:v>
                </c:pt>
                <c:pt idx="52">
                  <c:v>2.9773614221941323E-2</c:v>
                </c:pt>
                <c:pt idx="53">
                  <c:v>3.0904617933685031E-2</c:v>
                </c:pt>
                <c:pt idx="54">
                  <c:v>2.9503237011919467E-2</c:v>
                </c:pt>
                <c:pt idx="55">
                  <c:v>3.0423839585179413E-2</c:v>
                </c:pt>
                <c:pt idx="56">
                  <c:v>3.0481432626887458E-2</c:v>
                </c:pt>
                <c:pt idx="57">
                  <c:v>2.594074790235535E-3</c:v>
                </c:pt>
                <c:pt idx="58">
                  <c:v>2.2025275017959853E-2</c:v>
                </c:pt>
                <c:pt idx="59">
                  <c:v>2.4025275018367306E-2</c:v>
                </c:pt>
                <c:pt idx="60">
                  <c:v>2.4921141103185211E-2</c:v>
                </c:pt>
                <c:pt idx="61">
                  <c:v>3.2906522473362038E-2</c:v>
                </c:pt>
                <c:pt idx="62">
                  <c:v>1.7194547438488059E-2</c:v>
                </c:pt>
                <c:pt idx="63">
                  <c:v>2.9482576083188817E-2</c:v>
                </c:pt>
                <c:pt idx="64">
                  <c:v>2.6930967840746483E-2</c:v>
                </c:pt>
                <c:pt idx="65">
                  <c:v>2.2784624886050091E-2</c:v>
                </c:pt>
                <c:pt idx="66">
                  <c:v>2.7504886065330952E-2</c:v>
                </c:pt>
                <c:pt idx="67">
                  <c:v>2.29514953951198E-2</c:v>
                </c:pt>
                <c:pt idx="68">
                  <c:v>2.2095604140744476E-2</c:v>
                </c:pt>
                <c:pt idx="69">
                  <c:v>2.9095604138532585E-2</c:v>
                </c:pt>
                <c:pt idx="70">
                  <c:v>1.9924425985136444E-2</c:v>
                </c:pt>
                <c:pt idx="71">
                  <c:v>2.4916803241782547E-2</c:v>
                </c:pt>
                <c:pt idx="72">
                  <c:v>3.5395443128009532E-2</c:v>
                </c:pt>
                <c:pt idx="73">
                  <c:v>3.8607015101167257E-2</c:v>
                </c:pt>
                <c:pt idx="74">
                  <c:v>2.8942655301160723E-2</c:v>
                </c:pt>
                <c:pt idx="75">
                  <c:v>2.9942655305002428E-2</c:v>
                </c:pt>
                <c:pt idx="76">
                  <c:v>1.6294874320055514E-2</c:v>
                </c:pt>
                <c:pt idx="77">
                  <c:v>1.6717652419073692E-2</c:v>
                </c:pt>
                <c:pt idx="78">
                  <c:v>7.5566225956291075E-3</c:v>
                </c:pt>
                <c:pt idx="79">
                  <c:v>2.5102925423907345E-2</c:v>
                </c:pt>
                <c:pt idx="80">
                  <c:v>1.3780533877882282E-2</c:v>
                </c:pt>
                <c:pt idx="81">
                  <c:v>1.5147340932964755E-2</c:v>
                </c:pt>
                <c:pt idx="82">
                  <c:v>1.4676012600887418E-2</c:v>
                </c:pt>
                <c:pt idx="83">
                  <c:v>1.4890698779109106E-2</c:v>
                </c:pt>
                <c:pt idx="84">
                  <c:v>1.4519370187897177E-2</c:v>
                </c:pt>
                <c:pt idx="85">
                  <c:v>1.4762726532401868E-2</c:v>
                </c:pt>
                <c:pt idx="86">
                  <c:v>5.862621442685156E-3</c:v>
                </c:pt>
                <c:pt idx="87">
                  <c:v>7.618565119406227E-3</c:v>
                </c:pt>
                <c:pt idx="88">
                  <c:v>1.2760642928234643E-2</c:v>
                </c:pt>
                <c:pt idx="89">
                  <c:v>6.8643382129708799E-3</c:v>
                </c:pt>
                <c:pt idx="90">
                  <c:v>5.1205396947186527E-3</c:v>
                </c:pt>
                <c:pt idx="91">
                  <c:v>4.7136764534523885E-3</c:v>
                </c:pt>
                <c:pt idx="92">
                  <c:v>4.7536764524419035E-3</c:v>
                </c:pt>
                <c:pt idx="93">
                  <c:v>3.950512470392068E-3</c:v>
                </c:pt>
                <c:pt idx="94">
                  <c:v>2.4149095231731877E-3</c:v>
                </c:pt>
                <c:pt idx="95">
                  <c:v>1.822394956894356E-3</c:v>
                </c:pt>
                <c:pt idx="96">
                  <c:v>-1.7207580238866697E-3</c:v>
                </c:pt>
                <c:pt idx="97">
                  <c:v>-1.9238800086248168E-3</c:v>
                </c:pt>
                <c:pt idx="98">
                  <c:v>-3.8832565783226596E-3</c:v>
                </c:pt>
                <c:pt idx="99">
                  <c:v>-2.5340425309303286E-3</c:v>
                </c:pt>
                <c:pt idx="100">
                  <c:v>-2.3657388352276631E-3</c:v>
                </c:pt>
                <c:pt idx="101">
                  <c:v>-3.1184425997860784E-3</c:v>
                </c:pt>
                <c:pt idx="102">
                  <c:v>-3.1128793728725495E-3</c:v>
                </c:pt>
                <c:pt idx="103">
                  <c:v>-2.365715730073408E-3</c:v>
                </c:pt>
                <c:pt idx="104">
                  <c:v>-7.3877774277591865E-3</c:v>
                </c:pt>
                <c:pt idx="105">
                  <c:v>-5.184749299780831E-3</c:v>
                </c:pt>
                <c:pt idx="106">
                  <c:v>-5.205116746412307E-3</c:v>
                </c:pt>
                <c:pt idx="107">
                  <c:v>-8.7721174658029824E-3</c:v>
                </c:pt>
                <c:pt idx="108">
                  <c:v>-8.7621174624176248E-3</c:v>
                </c:pt>
                <c:pt idx="109">
                  <c:v>-8.7304544033350168E-3</c:v>
                </c:pt>
                <c:pt idx="110">
                  <c:v>-9.3664526332817907E-3</c:v>
                </c:pt>
                <c:pt idx="111">
                  <c:v>-8.9664526288347254E-3</c:v>
                </c:pt>
                <c:pt idx="112">
                  <c:v>-1.3370921535463041E-2</c:v>
                </c:pt>
                <c:pt idx="113">
                  <c:v>-1.2980026609844139E-2</c:v>
                </c:pt>
                <c:pt idx="114">
                  <c:v>-1.2458584865578321E-2</c:v>
                </c:pt>
                <c:pt idx="115">
                  <c:v>-1.3875654514295968E-2</c:v>
                </c:pt>
                <c:pt idx="116">
                  <c:v>-1.4738082716655894E-2</c:v>
                </c:pt>
                <c:pt idx="117">
                  <c:v>-1.4916424440263613E-2</c:v>
                </c:pt>
                <c:pt idx="118">
                  <c:v>-1.4151414281034199E-2</c:v>
                </c:pt>
                <c:pt idx="119">
                  <c:v>-1.8569719651048432E-2</c:v>
                </c:pt>
                <c:pt idx="120">
                  <c:v>-1.7838107371419352E-2</c:v>
                </c:pt>
                <c:pt idx="121">
                  <c:v>-1.7809950195053732E-2</c:v>
                </c:pt>
                <c:pt idx="122">
                  <c:v>-1.7752764769108798E-2</c:v>
                </c:pt>
                <c:pt idx="124">
                  <c:v>-1.3703040571992557E-2</c:v>
                </c:pt>
                <c:pt idx="125">
                  <c:v>-1.7184245283939026E-2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76-4D3E-BD7F-2F5123F302DB}"/>
            </c:ext>
          </c:extLst>
        </c:ser>
        <c:ser>
          <c:idx val="8"/>
          <c:order val="1"/>
          <c:tx>
            <c:strRef>
              <c:f>'Active 4'!$AF$1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4'!$AC$2:$AC$30</c:f>
              <c:numCache>
                <c:formatCode>General</c:formatCode>
                <c:ptCount val="29"/>
                <c:pt idx="0">
                  <c:v>-65000</c:v>
                </c:pt>
                <c:pt idx="1">
                  <c:v>-62000</c:v>
                </c:pt>
                <c:pt idx="2">
                  <c:v>-59000</c:v>
                </c:pt>
                <c:pt idx="3">
                  <c:v>-56000</c:v>
                </c:pt>
                <c:pt idx="4">
                  <c:v>-53000</c:v>
                </c:pt>
                <c:pt idx="5">
                  <c:v>-50000</c:v>
                </c:pt>
                <c:pt idx="6">
                  <c:v>-47000</c:v>
                </c:pt>
                <c:pt idx="7">
                  <c:v>-44000</c:v>
                </c:pt>
                <c:pt idx="8">
                  <c:v>-41000</c:v>
                </c:pt>
                <c:pt idx="9">
                  <c:v>-38000</c:v>
                </c:pt>
                <c:pt idx="10">
                  <c:v>-35000</c:v>
                </c:pt>
                <c:pt idx="11">
                  <c:v>-32000</c:v>
                </c:pt>
                <c:pt idx="12">
                  <c:v>-29000</c:v>
                </c:pt>
                <c:pt idx="13">
                  <c:v>-26000</c:v>
                </c:pt>
                <c:pt idx="14">
                  <c:v>-23000</c:v>
                </c:pt>
                <c:pt idx="15">
                  <c:v>-20000</c:v>
                </c:pt>
                <c:pt idx="16">
                  <c:v>-17000</c:v>
                </c:pt>
                <c:pt idx="17">
                  <c:v>-14000</c:v>
                </c:pt>
                <c:pt idx="18">
                  <c:v>-11000</c:v>
                </c:pt>
                <c:pt idx="19">
                  <c:v>-8000</c:v>
                </c:pt>
                <c:pt idx="20">
                  <c:v>-5000</c:v>
                </c:pt>
                <c:pt idx="21">
                  <c:v>-2000</c:v>
                </c:pt>
                <c:pt idx="22">
                  <c:v>1000</c:v>
                </c:pt>
                <c:pt idx="23">
                  <c:v>4000</c:v>
                </c:pt>
                <c:pt idx="24">
                  <c:v>7000</c:v>
                </c:pt>
                <c:pt idx="25">
                  <c:v>10000</c:v>
                </c:pt>
                <c:pt idx="26">
                  <c:v>13000</c:v>
                </c:pt>
                <c:pt idx="27">
                  <c:v>16000</c:v>
                </c:pt>
                <c:pt idx="28">
                  <c:v>19000</c:v>
                </c:pt>
              </c:numCache>
            </c:numRef>
          </c:xVal>
          <c:yVal>
            <c:numRef>
              <c:f>'Active 4'!$AF$2:$AF$30</c:f>
              <c:numCache>
                <c:formatCode>General</c:formatCode>
                <c:ptCount val="29"/>
                <c:pt idx="0">
                  <c:v>-4.7403308225736795E-2</c:v>
                </c:pt>
                <c:pt idx="1">
                  <c:v>-3.453678269804325E-2</c:v>
                </c:pt>
                <c:pt idx="2">
                  <c:v>-2.2786004872083265E-2</c:v>
                </c:pt>
                <c:pt idx="3">
                  <c:v>-1.2150974747856785E-2</c:v>
                </c:pt>
                <c:pt idx="4">
                  <c:v>-2.6316923253638103E-3</c:v>
                </c:pt>
                <c:pt idx="5">
                  <c:v>5.7718423953956044E-3</c:v>
                </c:pt>
                <c:pt idx="6">
                  <c:v>1.3059629414421486E-2</c:v>
                </c:pt>
                <c:pt idx="7">
                  <c:v>1.9231668731713863E-2</c:v>
                </c:pt>
                <c:pt idx="8">
                  <c:v>2.4287960347272722E-2</c:v>
                </c:pt>
                <c:pt idx="9">
                  <c:v>2.8228504261098047E-2</c:v>
                </c:pt>
                <c:pt idx="10">
                  <c:v>3.1053300473189813E-2</c:v>
                </c:pt>
                <c:pt idx="11">
                  <c:v>3.2762348983548087E-2</c:v>
                </c:pt>
                <c:pt idx="12">
                  <c:v>3.3355649792172828E-2</c:v>
                </c:pt>
                <c:pt idx="13">
                  <c:v>3.2833202899064017E-2</c:v>
                </c:pt>
                <c:pt idx="14">
                  <c:v>3.1195008304221707E-2</c:v>
                </c:pt>
                <c:pt idx="15">
                  <c:v>2.8441066007645864E-2</c:v>
                </c:pt>
                <c:pt idx="16">
                  <c:v>2.4571376009336492E-2</c:v>
                </c:pt>
                <c:pt idx="17">
                  <c:v>1.9585938309293595E-2</c:v>
                </c:pt>
                <c:pt idx="18">
                  <c:v>1.348475290751717E-2</c:v>
                </c:pt>
                <c:pt idx="19">
                  <c:v>6.2678198040072184E-3</c:v>
                </c:pt>
                <c:pt idx="20">
                  <c:v>-2.0648610012362605E-3</c:v>
                </c:pt>
                <c:pt idx="21">
                  <c:v>-1.1513289508213266E-2</c:v>
                </c:pt>
                <c:pt idx="22">
                  <c:v>-2.2077465716923799E-2</c:v>
                </c:pt>
                <c:pt idx="23">
                  <c:v>-3.3757389627367858E-2</c:v>
                </c:pt>
                <c:pt idx="24">
                  <c:v>-4.6553061239545446E-2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76-4D3E-BD7F-2F5123F3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949000"/>
        <c:axId val="1"/>
      </c:scatterChart>
      <c:valAx>
        <c:axId val="860949000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7650318220025"/>
              <c:y val="0.875760120893979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51633986928102E-2"/>
              <c:y val="0.3909103634772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949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9809411078517"/>
          <c:y val="0.92121498449057504"/>
          <c:w val="0.17254929408333763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V396 Mon - Quadratic Fit Residuals</a:t>
            </a:r>
          </a:p>
        </c:rich>
      </c:tx>
      <c:layout>
        <c:manualLayout>
          <c:xMode val="edge"/>
          <c:yMode val="edge"/>
          <c:x val="0.3232984293193717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994764397906"/>
          <c:y val="0.14893617021276595"/>
          <c:w val="0.83900523560209428"/>
          <c:h val="0.66565349544072949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4'!$V$20</c:f>
              <c:strCache>
                <c:ptCount val="1"/>
                <c:pt idx="0">
                  <c:v>Q Resid.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'Active 4'!$D$21:$D$38</c:f>
                <c:numCache>
                  <c:formatCode>General</c:formatCode>
                  <c:ptCount val="18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4'!$F$21:$F$774</c:f>
              <c:numCache>
                <c:formatCode>General</c:formatCode>
                <c:ptCount val="754"/>
                <c:pt idx="0">
                  <c:v>-64242</c:v>
                </c:pt>
                <c:pt idx="1">
                  <c:v>-64229.5</c:v>
                </c:pt>
                <c:pt idx="2">
                  <c:v>-63409.5</c:v>
                </c:pt>
                <c:pt idx="3">
                  <c:v>-63402</c:v>
                </c:pt>
                <c:pt idx="4">
                  <c:v>-63399.5</c:v>
                </c:pt>
                <c:pt idx="5">
                  <c:v>-63397</c:v>
                </c:pt>
                <c:pt idx="6">
                  <c:v>-63288.5</c:v>
                </c:pt>
                <c:pt idx="7">
                  <c:v>-63281</c:v>
                </c:pt>
                <c:pt idx="8">
                  <c:v>-62521.5</c:v>
                </c:pt>
                <c:pt idx="9">
                  <c:v>-60581</c:v>
                </c:pt>
                <c:pt idx="10">
                  <c:v>-60576</c:v>
                </c:pt>
                <c:pt idx="11">
                  <c:v>-58913</c:v>
                </c:pt>
                <c:pt idx="12">
                  <c:v>-58807.5</c:v>
                </c:pt>
                <c:pt idx="13">
                  <c:v>-57828.5</c:v>
                </c:pt>
                <c:pt idx="14">
                  <c:v>-55338</c:v>
                </c:pt>
                <c:pt idx="15">
                  <c:v>-55151.5</c:v>
                </c:pt>
                <c:pt idx="16">
                  <c:v>-54165</c:v>
                </c:pt>
                <c:pt idx="17">
                  <c:v>-54104.5</c:v>
                </c:pt>
                <c:pt idx="18">
                  <c:v>-53156</c:v>
                </c:pt>
                <c:pt idx="19">
                  <c:v>-53151</c:v>
                </c:pt>
                <c:pt idx="20">
                  <c:v>-51483</c:v>
                </c:pt>
                <c:pt idx="21">
                  <c:v>-51430</c:v>
                </c:pt>
                <c:pt idx="22">
                  <c:v>-51430</c:v>
                </c:pt>
                <c:pt idx="23">
                  <c:v>-51430</c:v>
                </c:pt>
                <c:pt idx="24">
                  <c:v>-51425</c:v>
                </c:pt>
                <c:pt idx="25">
                  <c:v>-51420</c:v>
                </c:pt>
                <c:pt idx="26">
                  <c:v>-51415</c:v>
                </c:pt>
                <c:pt idx="27">
                  <c:v>-51412.5</c:v>
                </c:pt>
                <c:pt idx="28">
                  <c:v>-51402.5</c:v>
                </c:pt>
                <c:pt idx="29">
                  <c:v>-50521.5</c:v>
                </c:pt>
                <c:pt idx="30">
                  <c:v>-50516.5</c:v>
                </c:pt>
                <c:pt idx="31">
                  <c:v>-50443.5</c:v>
                </c:pt>
                <c:pt idx="32">
                  <c:v>-50441</c:v>
                </c:pt>
                <c:pt idx="33">
                  <c:v>-50436</c:v>
                </c:pt>
                <c:pt idx="34">
                  <c:v>-50433.5</c:v>
                </c:pt>
                <c:pt idx="35">
                  <c:v>-50431</c:v>
                </c:pt>
                <c:pt idx="36">
                  <c:v>-50383</c:v>
                </c:pt>
                <c:pt idx="37">
                  <c:v>-50380.5</c:v>
                </c:pt>
                <c:pt idx="38">
                  <c:v>-50378</c:v>
                </c:pt>
                <c:pt idx="39">
                  <c:v>-49840</c:v>
                </c:pt>
                <c:pt idx="40">
                  <c:v>-49689</c:v>
                </c:pt>
                <c:pt idx="41">
                  <c:v>-47784</c:v>
                </c:pt>
                <c:pt idx="42">
                  <c:v>-45844</c:v>
                </c:pt>
                <c:pt idx="43">
                  <c:v>-44052.5</c:v>
                </c:pt>
                <c:pt idx="44">
                  <c:v>-44050</c:v>
                </c:pt>
                <c:pt idx="45">
                  <c:v>-44047.5</c:v>
                </c:pt>
                <c:pt idx="46">
                  <c:v>-25561</c:v>
                </c:pt>
                <c:pt idx="47">
                  <c:v>-23083</c:v>
                </c:pt>
                <c:pt idx="48">
                  <c:v>-22995</c:v>
                </c:pt>
                <c:pt idx="49">
                  <c:v>-22210</c:v>
                </c:pt>
                <c:pt idx="50">
                  <c:v>-22069</c:v>
                </c:pt>
                <c:pt idx="51">
                  <c:v>-22054</c:v>
                </c:pt>
                <c:pt idx="52">
                  <c:v>-21216</c:v>
                </c:pt>
                <c:pt idx="53">
                  <c:v>-20881</c:v>
                </c:pt>
                <c:pt idx="54">
                  <c:v>-20398.5</c:v>
                </c:pt>
                <c:pt idx="55">
                  <c:v>-20141.5</c:v>
                </c:pt>
                <c:pt idx="56">
                  <c:v>-19231</c:v>
                </c:pt>
                <c:pt idx="57">
                  <c:v>-19152.5</c:v>
                </c:pt>
                <c:pt idx="58">
                  <c:v>-19145</c:v>
                </c:pt>
                <c:pt idx="59">
                  <c:v>-19145</c:v>
                </c:pt>
                <c:pt idx="60">
                  <c:v>-18549</c:v>
                </c:pt>
                <c:pt idx="61">
                  <c:v>-18455.5</c:v>
                </c:pt>
                <c:pt idx="62">
                  <c:v>-18450.5</c:v>
                </c:pt>
                <c:pt idx="63">
                  <c:v>-18445.5</c:v>
                </c:pt>
                <c:pt idx="64">
                  <c:v>-18403</c:v>
                </c:pt>
                <c:pt idx="65">
                  <c:v>-18350</c:v>
                </c:pt>
                <c:pt idx="66">
                  <c:v>-18337.5</c:v>
                </c:pt>
                <c:pt idx="67">
                  <c:v>-18184</c:v>
                </c:pt>
                <c:pt idx="68">
                  <c:v>-18181.5</c:v>
                </c:pt>
                <c:pt idx="69">
                  <c:v>-18181.5</c:v>
                </c:pt>
                <c:pt idx="70">
                  <c:v>-18181</c:v>
                </c:pt>
                <c:pt idx="71">
                  <c:v>-17661</c:v>
                </c:pt>
                <c:pt idx="72">
                  <c:v>-17379</c:v>
                </c:pt>
                <c:pt idx="73">
                  <c:v>-15690.5</c:v>
                </c:pt>
                <c:pt idx="74">
                  <c:v>-15501.5</c:v>
                </c:pt>
                <c:pt idx="75">
                  <c:v>-15501.5</c:v>
                </c:pt>
                <c:pt idx="76">
                  <c:v>-10902.5</c:v>
                </c:pt>
                <c:pt idx="77">
                  <c:v>-10879.5</c:v>
                </c:pt>
                <c:pt idx="78">
                  <c:v>-10851</c:v>
                </c:pt>
                <c:pt idx="79">
                  <c:v>-10801.5</c:v>
                </c:pt>
                <c:pt idx="80">
                  <c:v>-10152.5</c:v>
                </c:pt>
                <c:pt idx="81">
                  <c:v>-9977</c:v>
                </c:pt>
                <c:pt idx="82">
                  <c:v>-9976.5</c:v>
                </c:pt>
                <c:pt idx="83">
                  <c:v>-9974.5</c:v>
                </c:pt>
                <c:pt idx="84">
                  <c:v>-9974</c:v>
                </c:pt>
                <c:pt idx="85">
                  <c:v>-9971.5</c:v>
                </c:pt>
                <c:pt idx="86">
                  <c:v>-9329</c:v>
                </c:pt>
                <c:pt idx="87">
                  <c:v>-8356</c:v>
                </c:pt>
                <c:pt idx="88">
                  <c:v>-8267.5</c:v>
                </c:pt>
                <c:pt idx="89">
                  <c:v>-8076</c:v>
                </c:pt>
                <c:pt idx="90">
                  <c:v>-7427.5</c:v>
                </c:pt>
                <c:pt idx="91">
                  <c:v>-7145.5</c:v>
                </c:pt>
                <c:pt idx="92">
                  <c:v>-7145.5</c:v>
                </c:pt>
                <c:pt idx="93">
                  <c:v>-7102.5</c:v>
                </c:pt>
                <c:pt idx="94">
                  <c:v>-6435</c:v>
                </c:pt>
                <c:pt idx="95">
                  <c:v>-6217</c:v>
                </c:pt>
                <c:pt idx="96">
                  <c:v>-6177</c:v>
                </c:pt>
                <c:pt idx="97">
                  <c:v>-5573.5</c:v>
                </c:pt>
                <c:pt idx="98">
                  <c:v>-5571</c:v>
                </c:pt>
                <c:pt idx="99">
                  <c:v>-5499</c:v>
                </c:pt>
                <c:pt idx="100">
                  <c:v>-5480</c:v>
                </c:pt>
                <c:pt idx="101">
                  <c:v>-5303</c:v>
                </c:pt>
                <c:pt idx="102">
                  <c:v>-5294</c:v>
                </c:pt>
                <c:pt idx="103">
                  <c:v>-5225.5</c:v>
                </c:pt>
                <c:pt idx="104">
                  <c:v>-4485.5</c:v>
                </c:pt>
                <c:pt idx="105">
                  <c:v>-4405</c:v>
                </c:pt>
                <c:pt idx="106">
                  <c:v>-4400</c:v>
                </c:pt>
                <c:pt idx="107">
                  <c:v>-3837</c:v>
                </c:pt>
                <c:pt idx="108">
                  <c:v>-3837</c:v>
                </c:pt>
                <c:pt idx="109">
                  <c:v>-3736</c:v>
                </c:pt>
                <c:pt idx="110">
                  <c:v>-2520.5</c:v>
                </c:pt>
                <c:pt idx="111">
                  <c:v>-2520.5</c:v>
                </c:pt>
                <c:pt idx="112">
                  <c:v>-1662</c:v>
                </c:pt>
                <c:pt idx="113">
                  <c:v>-1635</c:v>
                </c:pt>
                <c:pt idx="114">
                  <c:v>-1616.5</c:v>
                </c:pt>
                <c:pt idx="115">
                  <c:v>-789.5</c:v>
                </c:pt>
                <c:pt idx="116">
                  <c:v>-787</c:v>
                </c:pt>
                <c:pt idx="117">
                  <c:v>-703</c:v>
                </c:pt>
                <c:pt idx="118">
                  <c:v>-596</c:v>
                </c:pt>
                <c:pt idx="119">
                  <c:v>-45.5</c:v>
                </c:pt>
                <c:pt idx="120">
                  <c:v>-38</c:v>
                </c:pt>
                <c:pt idx="121">
                  <c:v>-2.5</c:v>
                </c:pt>
                <c:pt idx="122">
                  <c:v>0</c:v>
                </c:pt>
                <c:pt idx="123">
                  <c:v>214.5</c:v>
                </c:pt>
                <c:pt idx="124">
                  <c:v>960</c:v>
                </c:pt>
                <c:pt idx="125">
                  <c:v>1871</c:v>
                </c:pt>
              </c:numCache>
            </c:numRef>
          </c:xVal>
          <c:yVal>
            <c:numRef>
              <c:f>'Active 4'!$V$21:$V$774</c:f>
              <c:numCache>
                <c:formatCode>General</c:formatCode>
                <c:ptCount val="754"/>
                <c:pt idx="0">
                  <c:v>7.3558048966890222E-3</c:v>
                </c:pt>
                <c:pt idx="1">
                  <c:v>1.3006179219505781E-2</c:v>
                </c:pt>
                <c:pt idx="2">
                  <c:v>1.7713049491873828E-2</c:v>
                </c:pt>
                <c:pt idx="3">
                  <c:v>1.0404581260009538E-4</c:v>
                </c:pt>
                <c:pt idx="4">
                  <c:v>9.2343794673636903E-3</c:v>
                </c:pt>
                <c:pt idx="5">
                  <c:v>8.3647138949148048E-3</c:v>
                </c:pt>
                <c:pt idx="6">
                  <c:v>2.962197471962974E-2</c:v>
                </c:pt>
                <c:pt idx="7">
                  <c:v>1.7013083542296581E-2</c:v>
                </c:pt>
                <c:pt idx="8">
                  <c:v>-4.1445205069184365E-3</c:v>
                </c:pt>
                <c:pt idx="9">
                  <c:v>-1.1734606987383656E-2</c:v>
                </c:pt>
                <c:pt idx="10">
                  <c:v>5.7527809721037021E-2</c:v>
                </c:pt>
                <c:pt idx="11">
                  <c:v>1.0779549827364815E-2</c:v>
                </c:pt>
                <c:pt idx="12">
                  <c:v>3.6139015501954114E-2</c:v>
                </c:pt>
                <c:pt idx="13">
                  <c:v>7.1945611904979112E-3</c:v>
                </c:pt>
                <c:pt idx="14">
                  <c:v>9.937867247755694E-3</c:v>
                </c:pt>
                <c:pt idx="15">
                  <c:v>1.249331002520615E-3</c:v>
                </c:pt>
                <c:pt idx="16">
                  <c:v>1.0148184908211844E-2</c:v>
                </c:pt>
                <c:pt idx="17">
                  <c:v>-1.3828242795203283E-2</c:v>
                </c:pt>
                <c:pt idx="18">
                  <c:v>-8.6307659477073695E-3</c:v>
                </c:pt>
                <c:pt idx="19">
                  <c:v>-1.0363746769015802E-2</c:v>
                </c:pt>
                <c:pt idx="20">
                  <c:v>-2.1313175611924723E-2</c:v>
                </c:pt>
                <c:pt idx="21">
                  <c:v>-2.767162224435496E-2</c:v>
                </c:pt>
                <c:pt idx="22">
                  <c:v>-1.0671622244529583E-2</c:v>
                </c:pt>
                <c:pt idx="23">
                  <c:v>-1.017162224260873E-2</c:v>
                </c:pt>
                <c:pt idx="24">
                  <c:v>-9.4035331907907915E-3</c:v>
                </c:pt>
                <c:pt idx="25">
                  <c:v>-1.6135441053934579E-2</c:v>
                </c:pt>
                <c:pt idx="26">
                  <c:v>-1.2867345801189978E-2</c:v>
                </c:pt>
                <c:pt idx="27">
                  <c:v>-1.8733297012289457E-2</c:v>
                </c:pt>
                <c:pt idx="28">
                  <c:v>-1.2197094124155511E-2</c:v>
                </c:pt>
                <c:pt idx="29">
                  <c:v>-1.3308962167698418E-2</c:v>
                </c:pt>
                <c:pt idx="30">
                  <c:v>-1.0040309970892752E-2</c:v>
                </c:pt>
                <c:pt idx="31">
                  <c:v>-8.3176350300157298E-3</c:v>
                </c:pt>
                <c:pt idx="32">
                  <c:v>-9.1832851540959992E-3</c:v>
                </c:pt>
                <c:pt idx="33">
                  <c:v>-1.091458306323026E-2</c:v>
                </c:pt>
                <c:pt idx="34">
                  <c:v>3.2197691438577425E-3</c:v>
                </c:pt>
                <c:pt idx="35">
                  <c:v>-1.2645877873065342E-2</c:v>
                </c:pt>
                <c:pt idx="36">
                  <c:v>-1.2266150369866835E-2</c:v>
                </c:pt>
                <c:pt idx="37">
                  <c:v>-1.813178173329183E-2</c:v>
                </c:pt>
                <c:pt idx="38">
                  <c:v>-1.3997412319854741E-2</c:v>
                </c:pt>
                <c:pt idx="39">
                  <c:v>-2.3263090806709019E-2</c:v>
                </c:pt>
                <c:pt idx="40">
                  <c:v>-6.5356705582930441E-3</c:v>
                </c:pt>
                <c:pt idx="41">
                  <c:v>-3.0758218715957464E-2</c:v>
                </c:pt>
                <c:pt idx="42">
                  <c:v>-1.6300951935227237E-3</c:v>
                </c:pt>
                <c:pt idx="43">
                  <c:v>-1.4734774986258775E-2</c:v>
                </c:pt>
                <c:pt idx="44">
                  <c:v>-2.0598444345619193E-2</c:v>
                </c:pt>
                <c:pt idx="45">
                  <c:v>-1.6462112928117584E-2</c:v>
                </c:pt>
                <c:pt idx="46">
                  <c:v>5.2408200370879093E-3</c:v>
                </c:pt>
                <c:pt idx="47">
                  <c:v>2.3232630819088017E-2</c:v>
                </c:pt>
                <c:pt idx="48">
                  <c:v>1.6060703349269581E-2</c:v>
                </c:pt>
                <c:pt idx="49">
                  <c:v>2.6955875163613696E-2</c:v>
                </c:pt>
                <c:pt idx="50">
                  <c:v>1.1627941966596105E-2</c:v>
                </c:pt>
                <c:pt idx="51">
                  <c:v>5.4868175229051165E-3</c:v>
                </c:pt>
                <c:pt idx="52">
                  <c:v>1.3313640451486038E-2</c:v>
                </c:pt>
                <c:pt idx="53">
                  <c:v>1.4537265085871783E-2</c:v>
                </c:pt>
                <c:pt idx="54">
                  <c:v>1.3249472926305711E-2</c:v>
                </c:pt>
                <c:pt idx="55">
                  <c:v>1.4221952754339014E-2</c:v>
                </c:pt>
                <c:pt idx="56">
                  <c:v>1.4423808957252093E-2</c:v>
                </c:pt>
                <c:pt idx="57">
                  <c:v>-1.3453481131695706E-2</c:v>
                </c:pt>
                <c:pt idx="58">
                  <c:v>5.9786648906842224E-3</c:v>
                </c:pt>
                <c:pt idx="59">
                  <c:v>7.978664891091676E-3</c:v>
                </c:pt>
                <c:pt idx="60">
                  <c:v>8.9421644225041175E-3</c:v>
                </c:pt>
                <c:pt idx="61">
                  <c:v>1.6937078675176794E-2</c:v>
                </c:pt>
                <c:pt idx="62">
                  <c:v>1.2256072971962018E-3</c:v>
                </c:pt>
                <c:pt idx="63">
                  <c:v>1.3514139009667234E-2</c:v>
                </c:pt>
                <c:pt idx="64">
                  <c:v>1.0966783725369925E-2</c:v>
                </c:pt>
                <c:pt idx="65">
                  <c:v>6.8256897117994729E-3</c:v>
                </c:pt>
                <c:pt idx="66">
                  <c:v>1.1547180553201367E-2</c:v>
                </c:pt>
                <c:pt idx="67">
                  <c:v>7.0086675460178903E-3</c:v>
                </c:pt>
                <c:pt idx="68">
                  <c:v>6.1530156133758201E-3</c:v>
                </c:pt>
                <c:pt idx="69">
                  <c:v>1.3153015611163929E-2</c:v>
                </c:pt>
                <c:pt idx="70">
                  <c:v>3.9818853121429756E-3</c:v>
                </c:pt>
                <c:pt idx="71">
                  <c:v>9.0231570642294347E-3</c:v>
                </c:pt>
                <c:pt idx="72">
                  <c:v>1.9528788817612774E-2</c:v>
                </c:pt>
                <c:pt idx="73">
                  <c:v>2.2966443571342456E-2</c:v>
                </c:pt>
                <c:pt idx="74">
                  <c:v>1.3339766795229531E-2</c:v>
                </c:pt>
                <c:pt idx="75">
                  <c:v>1.4339766799071237E-2</c:v>
                </c:pt>
                <c:pt idx="76">
                  <c:v>3.4222307690010487E-3</c:v>
                </c:pt>
                <c:pt idx="77">
                  <c:v>3.871024352300103E-3</c:v>
                </c:pt>
                <c:pt idx="78">
                  <c:v>-5.2575534889773203E-3</c:v>
                </c:pt>
                <c:pt idx="79">
                  <c:v>1.2345682227828175E-2</c:v>
                </c:pt>
                <c:pt idx="80">
                  <c:v>1.8384281501481192E-3</c:v>
                </c:pt>
                <c:pt idx="81">
                  <c:v>3.448286422661085E-3</c:v>
                </c:pt>
                <c:pt idx="82">
                  <c:v>2.9776646934153786E-3</c:v>
                </c:pt>
                <c:pt idx="83">
                  <c:v>3.1951780915196425E-3</c:v>
                </c:pt>
                <c:pt idx="84">
                  <c:v>2.8245565074367235E-3</c:v>
                </c:pt>
                <c:pt idx="85">
                  <c:v>3.0714491007299248E-3</c:v>
                </c:pt>
                <c:pt idx="86">
                  <c:v>-4.8514671011133971E-3</c:v>
                </c:pt>
                <c:pt idx="87">
                  <c:v>-1.3445343731377495E-3</c:v>
                </c:pt>
                <c:pt idx="88">
                  <c:v>3.9736870596290752E-3</c:v>
                </c:pt>
                <c:pt idx="89">
                  <c:v>-1.5315835509257776E-3</c:v>
                </c:pt>
                <c:pt idx="90">
                  <c:v>-1.8490861881913625E-3</c:v>
                </c:pt>
                <c:pt idx="91">
                  <c:v>-1.5856903075949762E-3</c:v>
                </c:pt>
                <c:pt idx="92">
                  <c:v>-1.5456903086054612E-3</c:v>
                </c:pt>
                <c:pt idx="93">
                  <c:v>-2.243951628956721E-3</c:v>
                </c:pt>
                <c:pt idx="94">
                  <c:v>-2.0584945578632392E-3</c:v>
                </c:pt>
                <c:pt idx="95">
                  <c:v>-2.050903913673905E-3</c:v>
                </c:pt>
                <c:pt idx="96">
                  <c:v>-5.4818989661668633E-3</c:v>
                </c:pt>
                <c:pt idx="97">
                  <c:v>-3.9154643667400138E-3</c:v>
                </c:pt>
                <c:pt idx="98">
                  <c:v>-5.8672079367533408E-3</c:v>
                </c:pt>
                <c:pt idx="99">
                  <c:v>-4.2970900246695094E-3</c:v>
                </c:pt>
                <c:pt idx="100">
                  <c:v>-4.0701461784600924E-3</c:v>
                </c:pt>
                <c:pt idx="101">
                  <c:v>-4.269624149668633E-3</c:v>
                </c:pt>
                <c:pt idx="102">
                  <c:v>-4.235595540407049E-3</c:v>
                </c:pt>
                <c:pt idx="103">
                  <c:v>-3.2707153584160455E-3</c:v>
                </c:pt>
                <c:pt idx="104">
                  <c:v>-5.8210555535414179E-3</c:v>
                </c:pt>
                <c:pt idx="105">
                  <c:v>-3.3359510737803527E-3</c:v>
                </c:pt>
                <c:pt idx="106">
                  <c:v>-3.3387131148728071E-3</c:v>
                </c:pt>
                <c:pt idx="107">
                  <c:v>-4.8598969968158059E-3</c:v>
                </c:pt>
                <c:pt idx="108">
                  <c:v>-4.8498969934304484E-3</c:v>
                </c:pt>
                <c:pt idx="109">
                  <c:v>-4.4379772112355491E-3</c:v>
                </c:pt>
                <c:pt idx="110">
                  <c:v>-1.8741569725509895E-4</c:v>
                </c:pt>
                <c:pt idx="111">
                  <c:v>2.1258430719196635E-4</c:v>
                </c:pt>
                <c:pt idx="112">
                  <c:v>-4.0567223255700419E-4</c:v>
                </c:pt>
                <c:pt idx="113">
                  <c:v>1.0863103700878979E-4</c:v>
                </c:pt>
                <c:pt idx="114">
                  <c:v>7.1477990709460822E-4</c:v>
                </c:pt>
                <c:pt idx="115">
                  <c:v>3.2059662100950362E-3</c:v>
                </c:pt>
                <c:pt idx="116">
                  <c:v>2.3557053461208399E-3</c:v>
                </c:pt>
                <c:pt idx="117">
                  <c:v>2.5873909367102287E-3</c:v>
                </c:pt>
                <c:pt idx="118">
                  <c:v>3.8780667755602127E-3</c:v>
                </c:pt>
                <c:pt idx="119">
                  <c:v>2.2225313050283392E-3</c:v>
                </c:pt>
                <c:pt idx="120">
                  <c:v>2.9924428191483547E-3</c:v>
                </c:pt>
                <c:pt idx="121">
                  <c:v>3.2021186138331686E-3</c:v>
                </c:pt>
                <c:pt idx="122">
                  <c:v>3.2721016778423997E-3</c:v>
                </c:pt>
                <c:pt idx="124">
                  <c:v>2.4828708922324562E-3</c:v>
                </c:pt>
                <c:pt idx="125">
                  <c:v>3.7967026905735314E-3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08-47AA-A7ED-D52A9E65AA34}"/>
            </c:ext>
          </c:extLst>
        </c:ser>
        <c:ser>
          <c:idx val="8"/>
          <c:order val="1"/>
          <c:tx>
            <c:strRef>
              <c:f>'Active 4'!$AD$1</c:f>
              <c:strCache>
                <c:ptCount val="1"/>
                <c:pt idx="0">
                  <c:v>Sin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4'!$AC$2:$AC$30</c:f>
              <c:numCache>
                <c:formatCode>General</c:formatCode>
                <c:ptCount val="29"/>
                <c:pt idx="0">
                  <c:v>-65000</c:v>
                </c:pt>
                <c:pt idx="1">
                  <c:v>-62000</c:v>
                </c:pt>
                <c:pt idx="2">
                  <c:v>-59000</c:v>
                </c:pt>
                <c:pt idx="3">
                  <c:v>-56000</c:v>
                </c:pt>
                <c:pt idx="4">
                  <c:v>-53000</c:v>
                </c:pt>
                <c:pt idx="5">
                  <c:v>-50000</c:v>
                </c:pt>
                <c:pt idx="6">
                  <c:v>-47000</c:v>
                </c:pt>
                <c:pt idx="7">
                  <c:v>-44000</c:v>
                </c:pt>
                <c:pt idx="8">
                  <c:v>-41000</c:v>
                </c:pt>
                <c:pt idx="9">
                  <c:v>-38000</c:v>
                </c:pt>
                <c:pt idx="10">
                  <c:v>-35000</c:v>
                </c:pt>
                <c:pt idx="11">
                  <c:v>-32000</c:v>
                </c:pt>
                <c:pt idx="12">
                  <c:v>-29000</c:v>
                </c:pt>
                <c:pt idx="13">
                  <c:v>-26000</c:v>
                </c:pt>
                <c:pt idx="14">
                  <c:v>-23000</c:v>
                </c:pt>
                <c:pt idx="15">
                  <c:v>-20000</c:v>
                </c:pt>
                <c:pt idx="16">
                  <c:v>-17000</c:v>
                </c:pt>
                <c:pt idx="17">
                  <c:v>-14000</c:v>
                </c:pt>
                <c:pt idx="18">
                  <c:v>-11000</c:v>
                </c:pt>
                <c:pt idx="19">
                  <c:v>-8000</c:v>
                </c:pt>
                <c:pt idx="20">
                  <c:v>-5000</c:v>
                </c:pt>
                <c:pt idx="21">
                  <c:v>-2000</c:v>
                </c:pt>
                <c:pt idx="22">
                  <c:v>1000</c:v>
                </c:pt>
                <c:pt idx="23">
                  <c:v>4000</c:v>
                </c:pt>
                <c:pt idx="24">
                  <c:v>7000</c:v>
                </c:pt>
                <c:pt idx="25">
                  <c:v>10000</c:v>
                </c:pt>
                <c:pt idx="26">
                  <c:v>13000</c:v>
                </c:pt>
                <c:pt idx="27">
                  <c:v>16000</c:v>
                </c:pt>
                <c:pt idx="28">
                  <c:v>19000</c:v>
                </c:pt>
              </c:numCache>
            </c:numRef>
          </c:xVal>
          <c:yVal>
            <c:numRef>
              <c:f>'Active 4'!$AD$2:$AD$30</c:f>
              <c:numCache>
                <c:formatCode>General</c:formatCode>
                <c:ptCount val="29"/>
                <c:pt idx="0">
                  <c:v>3.4591733961319912E-3</c:v>
                </c:pt>
                <c:pt idx="1">
                  <c:v>4.117310532669536E-3</c:v>
                </c:pt>
                <c:pt idx="2">
                  <c:v>2.4178072969907993E-3</c:v>
                </c:pt>
                <c:pt idx="3">
                  <c:v>-1.0730635405094627E-3</c:v>
                </c:pt>
                <c:pt idx="4">
                  <c:v>-5.377215356696113E-3</c:v>
                </c:pt>
                <c:pt idx="5">
                  <c:v>-9.3295980191839892E-3</c:v>
                </c:pt>
                <c:pt idx="6">
                  <c:v>-1.1846028890518988E-2</c:v>
                </c:pt>
                <c:pt idx="7">
                  <c:v>-1.2172433368506095E-2</c:v>
                </c:pt>
                <c:pt idx="8">
                  <c:v>-1.0058197562046491E-2</c:v>
                </c:pt>
                <c:pt idx="9">
                  <c:v>-5.8137814085896687E-3</c:v>
                </c:pt>
                <c:pt idx="10">
                  <c:v>-2.3934767086607536E-4</c:v>
                </c:pt>
                <c:pt idx="11">
                  <c:v>5.5591858523909576E-3</c:v>
                </c:pt>
                <c:pt idx="12">
                  <c:v>1.0424383518770982E-2</c:v>
                </c:pt>
                <c:pt idx="13">
                  <c:v>1.3413372366761944E-2</c:v>
                </c:pt>
                <c:pt idx="14">
                  <c:v>1.4014597262226019E-2</c:v>
                </c:pt>
                <c:pt idx="15">
                  <c:v>1.2265421267226352E-2</c:v>
                </c:pt>
                <c:pt idx="16">
                  <c:v>8.7435363217192134E-3</c:v>
                </c:pt>
                <c:pt idx="17">
                  <c:v>4.434158819019051E-3</c:v>
                </c:pt>
                <c:pt idx="18">
                  <c:v>5.0354021394987368E-4</c:v>
                </c:pt>
                <c:pt idx="19">
                  <c:v>-1.9691401509066373E-3</c:v>
                </c:pt>
                <c:pt idx="20">
                  <c:v>-2.2398653882621969E-3</c:v>
                </c:pt>
                <c:pt idx="21">
                  <c:v>-7.0821594345441777E-5</c:v>
                </c:pt>
                <c:pt idx="22">
                  <c:v>4.2149315966860295E-3</c:v>
                </c:pt>
                <c:pt idx="23">
                  <c:v>9.8077285346502112E-3</c:v>
                </c:pt>
                <c:pt idx="24">
                  <c:v>1.5597429942077606E-2</c:v>
                </c:pt>
                <c:pt idx="25">
                  <c:v>2.042863057369345E-2</c:v>
                </c:pt>
                <c:pt idx="26">
                  <c:v>2.3366272977127255E-2</c:v>
                </c:pt>
                <c:pt idx="27">
                  <c:v>2.3910605947895906E-2</c:v>
                </c:pt>
                <c:pt idx="28">
                  <c:v>2.2112071316861777E-2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08-47AA-A7ED-D52A9E65A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949360"/>
        <c:axId val="1"/>
      </c:scatterChart>
      <c:valAx>
        <c:axId val="860949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5130890052351"/>
              <c:y val="0.87537993920972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81151832460733E-2"/>
              <c:y val="0.389057750759878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949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02617801047123"/>
          <c:y val="0.92097264437689974"/>
          <c:w val="0.1871727748691099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V0396 Mon</a:t>
            </a:r>
          </a:p>
        </c:rich>
      </c:tx>
      <c:layout>
        <c:manualLayout>
          <c:xMode val="edge"/>
          <c:yMode val="edge"/>
          <c:x val="0.45533171465958683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7464706879775"/>
          <c:y val="0.12422379085760211"/>
          <c:w val="0.86599484560381224"/>
          <c:h val="0.68012525494537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Q_Fit!$D$21:$D$145</c:f>
              <c:numCache>
                <c:formatCode>General</c:formatCode>
                <c:ptCount val="125"/>
                <c:pt idx="0">
                  <c:v>-6.4241999999999999</c:v>
                </c:pt>
                <c:pt idx="1">
                  <c:v>-6.4229500000000002</c:v>
                </c:pt>
                <c:pt idx="2">
                  <c:v>-6.3409500000000003</c:v>
                </c:pt>
                <c:pt idx="3">
                  <c:v>-6.3402000000000003</c:v>
                </c:pt>
                <c:pt idx="4">
                  <c:v>-6.33995</c:v>
                </c:pt>
                <c:pt idx="5">
                  <c:v>-6.3396999999999997</c:v>
                </c:pt>
                <c:pt idx="6">
                  <c:v>-6.3288500000000001</c:v>
                </c:pt>
                <c:pt idx="7">
                  <c:v>-6.3281000000000001</c:v>
                </c:pt>
                <c:pt idx="8">
                  <c:v>-6.2521500000000003</c:v>
                </c:pt>
                <c:pt idx="9">
                  <c:v>-6.0580999999999996</c:v>
                </c:pt>
                <c:pt idx="10">
                  <c:v>-6.0575999999999999</c:v>
                </c:pt>
                <c:pt idx="11">
                  <c:v>-5.8913000000000002</c:v>
                </c:pt>
                <c:pt idx="12">
                  <c:v>-5.8807499999999999</c:v>
                </c:pt>
                <c:pt idx="13">
                  <c:v>-5.7828499999999998</c:v>
                </c:pt>
                <c:pt idx="14">
                  <c:v>-5.5338000000000003</c:v>
                </c:pt>
                <c:pt idx="15">
                  <c:v>-5.5151500000000002</c:v>
                </c:pt>
                <c:pt idx="16">
                  <c:v>-5.4165000000000001</c:v>
                </c:pt>
                <c:pt idx="17">
                  <c:v>-5.41045</c:v>
                </c:pt>
                <c:pt idx="18">
                  <c:v>-5.3155999999999999</c:v>
                </c:pt>
                <c:pt idx="19">
                  <c:v>-5.3151000000000002</c:v>
                </c:pt>
                <c:pt idx="20">
                  <c:v>-5.1482999999999999</c:v>
                </c:pt>
                <c:pt idx="21">
                  <c:v>-5.1429999999999998</c:v>
                </c:pt>
                <c:pt idx="22">
                  <c:v>-5.1429999999999998</c:v>
                </c:pt>
                <c:pt idx="23">
                  <c:v>-5.1429999999999998</c:v>
                </c:pt>
                <c:pt idx="24">
                  <c:v>-5.1425000000000001</c:v>
                </c:pt>
                <c:pt idx="25">
                  <c:v>-5.1420000000000003</c:v>
                </c:pt>
                <c:pt idx="26">
                  <c:v>-5.1414999999999997</c:v>
                </c:pt>
                <c:pt idx="27">
                  <c:v>-5.1412500000000003</c:v>
                </c:pt>
                <c:pt idx="28">
                  <c:v>-5.14025</c:v>
                </c:pt>
                <c:pt idx="29">
                  <c:v>-5.0521500000000001</c:v>
                </c:pt>
                <c:pt idx="30">
                  <c:v>-5.0516500000000004</c:v>
                </c:pt>
                <c:pt idx="31">
                  <c:v>-5.0443499999999997</c:v>
                </c:pt>
                <c:pt idx="32">
                  <c:v>-5.0441000000000003</c:v>
                </c:pt>
                <c:pt idx="33">
                  <c:v>-5.0435999999999996</c:v>
                </c:pt>
                <c:pt idx="34">
                  <c:v>-5.0433500000000002</c:v>
                </c:pt>
                <c:pt idx="35">
                  <c:v>-5.0430999999999999</c:v>
                </c:pt>
                <c:pt idx="36">
                  <c:v>-5.0382999999999996</c:v>
                </c:pt>
                <c:pt idx="37">
                  <c:v>-5.0380500000000001</c:v>
                </c:pt>
                <c:pt idx="38">
                  <c:v>-5.0377999999999998</c:v>
                </c:pt>
                <c:pt idx="39">
                  <c:v>-4.984</c:v>
                </c:pt>
                <c:pt idx="40">
                  <c:v>-4.9688999999999997</c:v>
                </c:pt>
                <c:pt idx="41">
                  <c:v>-4.7784000000000004</c:v>
                </c:pt>
                <c:pt idx="42">
                  <c:v>-4.5843999999999996</c:v>
                </c:pt>
                <c:pt idx="43">
                  <c:v>-4.4052499999999997</c:v>
                </c:pt>
                <c:pt idx="44">
                  <c:v>-4.4050000000000002</c:v>
                </c:pt>
                <c:pt idx="45">
                  <c:v>-4.4047499999999999</c:v>
                </c:pt>
                <c:pt idx="46">
                  <c:v>-2.5560999999999998</c:v>
                </c:pt>
                <c:pt idx="47">
                  <c:v>-2.3083</c:v>
                </c:pt>
                <c:pt idx="48">
                  <c:v>-2.2995000000000001</c:v>
                </c:pt>
                <c:pt idx="49">
                  <c:v>-2.2210000000000001</c:v>
                </c:pt>
                <c:pt idx="50">
                  <c:v>-2.2069000000000001</c:v>
                </c:pt>
                <c:pt idx="51">
                  <c:v>-2.2054</c:v>
                </c:pt>
                <c:pt idx="52">
                  <c:v>-2.1215999999999999</c:v>
                </c:pt>
                <c:pt idx="53">
                  <c:v>-2.0880999999999998</c:v>
                </c:pt>
                <c:pt idx="54">
                  <c:v>-2.0398499999999999</c:v>
                </c:pt>
                <c:pt idx="55">
                  <c:v>-2.0141499999999999</c:v>
                </c:pt>
                <c:pt idx="56">
                  <c:v>-1.9231</c:v>
                </c:pt>
                <c:pt idx="57">
                  <c:v>-1.9152499999999999</c:v>
                </c:pt>
                <c:pt idx="58">
                  <c:v>-1.9145000000000001</c:v>
                </c:pt>
                <c:pt idx="59">
                  <c:v>-1.9145000000000001</c:v>
                </c:pt>
                <c:pt idx="60">
                  <c:v>-1.8549</c:v>
                </c:pt>
                <c:pt idx="61">
                  <c:v>-1.84555</c:v>
                </c:pt>
                <c:pt idx="62">
                  <c:v>-1.8450500000000001</c:v>
                </c:pt>
                <c:pt idx="63">
                  <c:v>-1.8445499999999999</c:v>
                </c:pt>
                <c:pt idx="64">
                  <c:v>-1.8403</c:v>
                </c:pt>
                <c:pt idx="65">
                  <c:v>-1.835</c:v>
                </c:pt>
                <c:pt idx="66">
                  <c:v>-1.83375</c:v>
                </c:pt>
                <c:pt idx="67">
                  <c:v>-1.8184</c:v>
                </c:pt>
                <c:pt idx="68">
                  <c:v>-1.8181499999999999</c:v>
                </c:pt>
                <c:pt idx="69">
                  <c:v>-1.8181499999999999</c:v>
                </c:pt>
                <c:pt idx="70">
                  <c:v>-1.8181</c:v>
                </c:pt>
                <c:pt idx="71">
                  <c:v>-1.7661</c:v>
                </c:pt>
                <c:pt idx="72">
                  <c:v>-1.7379</c:v>
                </c:pt>
                <c:pt idx="73">
                  <c:v>-1.5690500000000001</c:v>
                </c:pt>
                <c:pt idx="74">
                  <c:v>-1.5501499999999999</c:v>
                </c:pt>
                <c:pt idx="75">
                  <c:v>-1.5501499999999999</c:v>
                </c:pt>
                <c:pt idx="76">
                  <c:v>-1.0902499999999999</c:v>
                </c:pt>
                <c:pt idx="77">
                  <c:v>-1.08795</c:v>
                </c:pt>
                <c:pt idx="78">
                  <c:v>-1.0851</c:v>
                </c:pt>
                <c:pt idx="79">
                  <c:v>-1.0801499999999999</c:v>
                </c:pt>
                <c:pt idx="80">
                  <c:v>-1.01525</c:v>
                </c:pt>
                <c:pt idx="81">
                  <c:v>-0.99770000000000003</c:v>
                </c:pt>
                <c:pt idx="82">
                  <c:v>-0.99765000000000004</c:v>
                </c:pt>
                <c:pt idx="83">
                  <c:v>-0.99744999999999995</c:v>
                </c:pt>
                <c:pt idx="84">
                  <c:v>-0.99739999999999995</c:v>
                </c:pt>
                <c:pt idx="85">
                  <c:v>-0.99714999999999998</c:v>
                </c:pt>
                <c:pt idx="86">
                  <c:v>-0.93289999999999995</c:v>
                </c:pt>
                <c:pt idx="87">
                  <c:v>-0.83560000000000001</c:v>
                </c:pt>
                <c:pt idx="88">
                  <c:v>-0.82674999999999998</c:v>
                </c:pt>
                <c:pt idx="89">
                  <c:v>-0.80759999999999998</c:v>
                </c:pt>
                <c:pt idx="90">
                  <c:v>-0.74275000000000002</c:v>
                </c:pt>
                <c:pt idx="91">
                  <c:v>-0.71455000000000002</c:v>
                </c:pt>
                <c:pt idx="92">
                  <c:v>-0.71455000000000002</c:v>
                </c:pt>
                <c:pt idx="93">
                  <c:v>-0.71025000000000005</c:v>
                </c:pt>
                <c:pt idx="94">
                  <c:v>-0.64349999999999996</c:v>
                </c:pt>
                <c:pt idx="95">
                  <c:v>-0.62170000000000003</c:v>
                </c:pt>
                <c:pt idx="96">
                  <c:v>-0.61770000000000003</c:v>
                </c:pt>
                <c:pt idx="97">
                  <c:v>-0.55735000000000001</c:v>
                </c:pt>
                <c:pt idx="98">
                  <c:v>-0.55710000000000004</c:v>
                </c:pt>
                <c:pt idx="99">
                  <c:v>-0.54990000000000006</c:v>
                </c:pt>
                <c:pt idx="100">
                  <c:v>-0.54800000000000004</c:v>
                </c:pt>
                <c:pt idx="101">
                  <c:v>-0.53029999999999999</c:v>
                </c:pt>
                <c:pt idx="102">
                  <c:v>-0.52939999999999998</c:v>
                </c:pt>
                <c:pt idx="103">
                  <c:v>-0.52254999999999996</c:v>
                </c:pt>
                <c:pt idx="104">
                  <c:v>-0.44855</c:v>
                </c:pt>
                <c:pt idx="105">
                  <c:v>-0.4405</c:v>
                </c:pt>
                <c:pt idx="106">
                  <c:v>-0.44</c:v>
                </c:pt>
                <c:pt idx="107">
                  <c:v>-0.38369999999999999</c:v>
                </c:pt>
                <c:pt idx="108">
                  <c:v>-0.38369999999999999</c:v>
                </c:pt>
                <c:pt idx="109">
                  <c:v>-0.37359999999999999</c:v>
                </c:pt>
                <c:pt idx="110">
                  <c:v>-0.25205</c:v>
                </c:pt>
                <c:pt idx="111">
                  <c:v>-0.25205</c:v>
                </c:pt>
                <c:pt idx="112">
                  <c:v>-0.16619999999999999</c:v>
                </c:pt>
                <c:pt idx="113">
                  <c:v>-0.16350000000000001</c:v>
                </c:pt>
                <c:pt idx="114">
                  <c:v>-0.16164999999999999</c:v>
                </c:pt>
                <c:pt idx="115">
                  <c:v>-7.8950000000000006E-2</c:v>
                </c:pt>
                <c:pt idx="116">
                  <c:v>-7.8700000000000006E-2</c:v>
                </c:pt>
                <c:pt idx="117">
                  <c:v>-7.0300000000000001E-2</c:v>
                </c:pt>
                <c:pt idx="118">
                  <c:v>-5.96E-2</c:v>
                </c:pt>
                <c:pt idx="119">
                  <c:v>-4.5500000000000002E-3</c:v>
                </c:pt>
                <c:pt idx="120">
                  <c:v>-3.8E-3</c:v>
                </c:pt>
                <c:pt idx="121">
                  <c:v>-2.5000000000000001E-4</c:v>
                </c:pt>
                <c:pt idx="122">
                  <c:v>0</c:v>
                </c:pt>
                <c:pt idx="123">
                  <c:v>9.6000000000000002E-2</c:v>
                </c:pt>
                <c:pt idx="124">
                  <c:v>0.18709999999999999</c:v>
                </c:pt>
              </c:numCache>
            </c:numRef>
          </c:xVal>
          <c:yVal>
            <c:numRef>
              <c:f>Q_Fit!$E$21:$E$145</c:f>
              <c:numCache>
                <c:formatCode>General</c:formatCode>
                <c:ptCount val="125"/>
                <c:pt idx="0">
                  <c:v>-4.0550465157169271E-2</c:v>
                </c:pt>
                <c:pt idx="1">
                  <c:v>-3.4850618885914342E-2</c:v>
                </c:pt>
                <c:pt idx="2">
                  <c:v>-2.6846461789890336E-2</c:v>
                </c:pt>
                <c:pt idx="3">
                  <c:v>-4.4424834065530425E-2</c:v>
                </c:pt>
                <c:pt idx="4">
                  <c:v>-3.5284288036832222E-2</c:v>
                </c:pt>
                <c:pt idx="5">
                  <c:v>-3.6143740282360629E-2</c:v>
                </c:pt>
                <c:pt idx="6">
                  <c:v>-1.4442303307888982E-2</c:v>
                </c:pt>
                <c:pt idx="7">
                  <c:v>-2.7020424802882394E-2</c:v>
                </c:pt>
                <c:pt idx="8">
                  <c:v>-4.5018027731534571E-2</c:v>
                </c:pt>
                <c:pt idx="9">
                  <c:v>-4.4158567594002947E-2</c:v>
                </c:pt>
                <c:pt idx="10">
                  <c:v>2.5126259924957161E-2</c:v>
                </c:pt>
                <c:pt idx="11">
                  <c:v>-1.4020199347789435E-2</c:v>
                </c:pt>
                <c:pt idx="12">
                  <c:v>1.1830024019296342E-2</c:v>
                </c:pt>
                <c:pt idx="13">
                  <c:v>-1.2526631086724466E-2</c:v>
                </c:pt>
                <c:pt idx="14">
                  <c:v>1.9759889926203294E-3</c:v>
                </c:pt>
                <c:pt idx="15">
                  <c:v>-5.838911597569019E-3</c:v>
                </c:pt>
                <c:pt idx="16">
                  <c:v>7.6347675766187447E-3</c:v>
                </c:pt>
                <c:pt idx="17">
                  <c:v>-1.6064206737747163E-2</c:v>
                </c:pt>
                <c:pt idx="18">
                  <c:v>-6.5780896317542553E-3</c:v>
                </c:pt>
                <c:pt idx="19">
                  <c:v>-8.2888036907210437E-3</c:v>
                </c:pt>
                <c:pt idx="20">
                  <c:v>-1.2063187168511784E-2</c:v>
                </c:pt>
                <c:pt idx="21">
                  <c:v>-1.8203055135082219E-2</c:v>
                </c:pt>
                <c:pt idx="22">
                  <c:v>-1.2030551352568411E-3</c:v>
                </c:pt>
                <c:pt idx="23">
                  <c:v>-7.0305513333598826E-4</c:v>
                </c:pt>
                <c:pt idx="24">
                  <c:v>8.5621121361802686E-5</c:v>
                </c:pt>
                <c:pt idx="25">
                  <c:v>-6.6257053236233286E-3</c:v>
                </c:pt>
                <c:pt idx="26">
                  <c:v>-3.3370344425835159E-3</c:v>
                </c:pt>
                <c:pt idx="27">
                  <c:v>-9.1927000123406127E-3</c:v>
                </c:pt>
                <c:pt idx="28">
                  <c:v>-2.6153690591932399E-3</c:v>
                </c:pt>
                <c:pt idx="29">
                  <c:v>-1.9964017631966292E-4</c:v>
                </c:pt>
                <c:pt idx="30">
                  <c:v>3.0884655902786821E-3</c:v>
                </c:pt>
                <c:pt idx="31">
                  <c:v>5.0943986693433099E-3</c:v>
                </c:pt>
                <c:pt idx="32">
                  <c:v>4.2384237449688451E-3</c:v>
                </c:pt>
                <c:pt idx="33">
                  <c:v>2.5264711655281977E-3</c:v>
                </c:pt>
                <c:pt idx="34">
                  <c:v>1.6670493501420369E-2</c:v>
                </c:pt>
                <c:pt idx="35">
                  <c:v>8.1451492181757595E-4</c:v>
                </c:pt>
                <c:pt idx="36">
                  <c:v>1.3795475994582314E-3</c:v>
                </c:pt>
                <c:pt idx="37">
                  <c:v>-4.4764496210538372E-3</c:v>
                </c:pt>
                <c:pt idx="38">
                  <c:v>-3.3244776869403511E-4</c:v>
                </c:pt>
                <c:pt idx="39">
                  <c:v>-7.5658422658303227E-3</c:v>
                </c:pt>
                <c:pt idx="40">
                  <c:v>9.717008939538363E-3</c:v>
                </c:pt>
                <c:pt idx="41">
                  <c:v>-8.1183898757011159E-3</c:v>
                </c:pt>
                <c:pt idx="42">
                  <c:v>2.6197135097983056E-2</c:v>
                </c:pt>
                <c:pt idx="43">
                  <c:v>1.6586262253528855E-2</c:v>
                </c:pt>
                <c:pt idx="44">
                  <c:v>1.0726573398097629E-2</c:v>
                </c:pt>
                <c:pt idx="45">
                  <c:v>1.4866882816000383E-2</c:v>
                </c:pt>
                <c:pt idx="46">
                  <c:v>2.4248062364240569E-2</c:v>
                </c:pt>
                <c:pt idx="47">
                  <c:v>4.0456924586323523E-2</c:v>
                </c:pt>
                <c:pt idx="48">
                  <c:v>3.3238502237998221E-2</c:v>
                </c:pt>
                <c:pt idx="49">
                  <c:v>4.3766599464010909E-2</c:v>
                </c:pt>
                <c:pt idx="50">
                  <c:v>2.8381488745493982E-2</c:v>
                </c:pt>
                <c:pt idx="51">
                  <c:v>2.2234432401670445E-2</c:v>
                </c:pt>
                <c:pt idx="52">
                  <c:v>2.9773614221941323E-2</c:v>
                </c:pt>
                <c:pt idx="53">
                  <c:v>3.0904617933685031E-2</c:v>
                </c:pt>
                <c:pt idx="54">
                  <c:v>2.9503237011919467E-2</c:v>
                </c:pt>
                <c:pt idx="55">
                  <c:v>3.0423839585179413E-2</c:v>
                </c:pt>
                <c:pt idx="56">
                  <c:v>3.0481432626887458E-2</c:v>
                </c:pt>
                <c:pt idx="57">
                  <c:v>2.594074790235535E-3</c:v>
                </c:pt>
                <c:pt idx="58">
                  <c:v>2.2025275017959853E-2</c:v>
                </c:pt>
                <c:pt idx="59">
                  <c:v>2.4025275018367306E-2</c:v>
                </c:pt>
                <c:pt idx="60">
                  <c:v>2.4921141103185211E-2</c:v>
                </c:pt>
                <c:pt idx="61">
                  <c:v>3.2906522473362038E-2</c:v>
                </c:pt>
                <c:pt idx="62">
                  <c:v>1.7194547438488059E-2</c:v>
                </c:pt>
                <c:pt idx="63">
                  <c:v>2.9482576083188813E-2</c:v>
                </c:pt>
                <c:pt idx="64">
                  <c:v>2.6930967840746483E-2</c:v>
                </c:pt>
                <c:pt idx="65">
                  <c:v>2.2784624886050091E-2</c:v>
                </c:pt>
                <c:pt idx="66">
                  <c:v>2.7504886065330952E-2</c:v>
                </c:pt>
                <c:pt idx="67">
                  <c:v>2.29514953951198E-2</c:v>
                </c:pt>
                <c:pt idx="68">
                  <c:v>2.2095604140744476E-2</c:v>
                </c:pt>
                <c:pt idx="69">
                  <c:v>2.9095604138532585E-2</c:v>
                </c:pt>
                <c:pt idx="70">
                  <c:v>1.9924425985136444E-2</c:v>
                </c:pt>
                <c:pt idx="71">
                  <c:v>2.4916803241782547E-2</c:v>
                </c:pt>
                <c:pt idx="72">
                  <c:v>3.5395443128009532E-2</c:v>
                </c:pt>
                <c:pt idx="73">
                  <c:v>3.8607015101167257E-2</c:v>
                </c:pt>
                <c:pt idx="74">
                  <c:v>2.8942655301160723E-2</c:v>
                </c:pt>
                <c:pt idx="75">
                  <c:v>2.9942655305002428E-2</c:v>
                </c:pt>
                <c:pt idx="76">
                  <c:v>1.6294874320055514E-2</c:v>
                </c:pt>
                <c:pt idx="77">
                  <c:v>1.6717652419073692E-2</c:v>
                </c:pt>
                <c:pt idx="78">
                  <c:v>7.5566225956291084E-3</c:v>
                </c:pt>
                <c:pt idx="79">
                  <c:v>2.5102925423907345E-2</c:v>
                </c:pt>
                <c:pt idx="80">
                  <c:v>1.3780533877882284E-2</c:v>
                </c:pt>
                <c:pt idx="81">
                  <c:v>1.5147340932964753E-2</c:v>
                </c:pt>
                <c:pt idx="82">
                  <c:v>1.4676012600887418E-2</c:v>
                </c:pt>
                <c:pt idx="83">
                  <c:v>1.4890698779109106E-2</c:v>
                </c:pt>
                <c:pt idx="84">
                  <c:v>1.4519370187897177E-2</c:v>
                </c:pt>
                <c:pt idx="85">
                  <c:v>1.4762726532401868E-2</c:v>
                </c:pt>
                <c:pt idx="86">
                  <c:v>5.862621442685156E-3</c:v>
                </c:pt>
                <c:pt idx="87">
                  <c:v>7.618565119406227E-3</c:v>
                </c:pt>
                <c:pt idx="88">
                  <c:v>1.2760642928234643E-2</c:v>
                </c:pt>
                <c:pt idx="89">
                  <c:v>6.8643382129708799E-3</c:v>
                </c:pt>
                <c:pt idx="90">
                  <c:v>5.120539694718651E-3</c:v>
                </c:pt>
                <c:pt idx="91">
                  <c:v>4.7136764534523885E-3</c:v>
                </c:pt>
                <c:pt idx="92">
                  <c:v>4.7536764524419035E-3</c:v>
                </c:pt>
                <c:pt idx="93">
                  <c:v>3.9505124703920662E-3</c:v>
                </c:pt>
                <c:pt idx="94">
                  <c:v>2.4149095231731877E-3</c:v>
                </c:pt>
                <c:pt idx="95">
                  <c:v>1.822394956894356E-3</c:v>
                </c:pt>
                <c:pt idx="96">
                  <c:v>-1.7207580238866697E-3</c:v>
                </c:pt>
                <c:pt idx="97">
                  <c:v>-1.9238800086248168E-3</c:v>
                </c:pt>
                <c:pt idx="98">
                  <c:v>-3.8832565783226613E-3</c:v>
                </c:pt>
                <c:pt idx="99">
                  <c:v>-2.5340425309303269E-3</c:v>
                </c:pt>
                <c:pt idx="100">
                  <c:v>-2.3657388352276631E-3</c:v>
                </c:pt>
                <c:pt idx="101">
                  <c:v>-3.1184425997860784E-3</c:v>
                </c:pt>
                <c:pt idx="102">
                  <c:v>-3.1128793728725495E-3</c:v>
                </c:pt>
                <c:pt idx="103">
                  <c:v>-2.365715730073408E-3</c:v>
                </c:pt>
                <c:pt idx="104">
                  <c:v>-7.3877774277591865E-3</c:v>
                </c:pt>
                <c:pt idx="105">
                  <c:v>-5.184749299780831E-3</c:v>
                </c:pt>
                <c:pt idx="106">
                  <c:v>-5.205116746412307E-3</c:v>
                </c:pt>
                <c:pt idx="107">
                  <c:v>-8.7721174658029824E-3</c:v>
                </c:pt>
                <c:pt idx="108">
                  <c:v>-8.7621174624176248E-3</c:v>
                </c:pt>
                <c:pt idx="109">
                  <c:v>-8.7304544033350168E-3</c:v>
                </c:pt>
                <c:pt idx="110">
                  <c:v>-9.3664526332817924E-3</c:v>
                </c:pt>
                <c:pt idx="111">
                  <c:v>-8.9664526288347271E-3</c:v>
                </c:pt>
                <c:pt idx="112">
                  <c:v>-1.3370921535463039E-2</c:v>
                </c:pt>
                <c:pt idx="113">
                  <c:v>-1.2980026609844139E-2</c:v>
                </c:pt>
                <c:pt idx="114">
                  <c:v>-1.2458584865578321E-2</c:v>
                </c:pt>
                <c:pt idx="115">
                  <c:v>-1.3875654514295968E-2</c:v>
                </c:pt>
                <c:pt idx="116">
                  <c:v>-1.4738082716655894E-2</c:v>
                </c:pt>
                <c:pt idx="117">
                  <c:v>-1.4916424440263613E-2</c:v>
                </c:pt>
                <c:pt idx="118">
                  <c:v>-1.4151414281034197E-2</c:v>
                </c:pt>
                <c:pt idx="119">
                  <c:v>-1.8569719651048436E-2</c:v>
                </c:pt>
                <c:pt idx="120">
                  <c:v>-1.7838107371419352E-2</c:v>
                </c:pt>
                <c:pt idx="121">
                  <c:v>-1.7809950195053732E-2</c:v>
                </c:pt>
                <c:pt idx="122">
                  <c:v>-1.7752764769108798E-2</c:v>
                </c:pt>
                <c:pt idx="123">
                  <c:v>-1.3703040571992557E-2</c:v>
                </c:pt>
                <c:pt idx="124">
                  <c:v>-1.7184245283939026E-2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38-4968-9563-DCFE9E1ABF67}"/>
            </c:ext>
          </c:extLst>
        </c:ser>
        <c:ser>
          <c:idx val="1"/>
          <c:order val="1"/>
          <c:tx>
            <c:strRef>
              <c:f>Q_Fit!$W$1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Q_Fit!$V$2:$V$33</c:f>
              <c:numCache>
                <c:formatCode>General</c:formatCode>
                <c:ptCount val="32"/>
                <c:pt idx="0">
                  <c:v>-6.5</c:v>
                </c:pt>
                <c:pt idx="1">
                  <c:v>-6.25</c:v>
                </c:pt>
                <c:pt idx="2">
                  <c:v>-6</c:v>
                </c:pt>
                <c:pt idx="3">
                  <c:v>-5.75</c:v>
                </c:pt>
                <c:pt idx="4">
                  <c:v>-5.5</c:v>
                </c:pt>
                <c:pt idx="5">
                  <c:v>-5.25</c:v>
                </c:pt>
                <c:pt idx="6">
                  <c:v>-5</c:v>
                </c:pt>
                <c:pt idx="7">
                  <c:v>-4.75</c:v>
                </c:pt>
                <c:pt idx="8">
                  <c:v>-4.5</c:v>
                </c:pt>
                <c:pt idx="9">
                  <c:v>-4.25</c:v>
                </c:pt>
                <c:pt idx="10">
                  <c:v>-4</c:v>
                </c:pt>
                <c:pt idx="11">
                  <c:v>-3.75</c:v>
                </c:pt>
                <c:pt idx="12">
                  <c:v>-3.5</c:v>
                </c:pt>
                <c:pt idx="13">
                  <c:v>-3.25</c:v>
                </c:pt>
                <c:pt idx="14">
                  <c:v>-3</c:v>
                </c:pt>
                <c:pt idx="15">
                  <c:v>-2.75</c:v>
                </c:pt>
                <c:pt idx="16">
                  <c:v>-2.5</c:v>
                </c:pt>
                <c:pt idx="17">
                  <c:v>-2.25</c:v>
                </c:pt>
                <c:pt idx="18">
                  <c:v>-2</c:v>
                </c:pt>
                <c:pt idx="19">
                  <c:v>-1.75</c:v>
                </c:pt>
                <c:pt idx="20">
                  <c:v>-1.5</c:v>
                </c:pt>
                <c:pt idx="21">
                  <c:v>-1.25</c:v>
                </c:pt>
                <c:pt idx="22">
                  <c:v>-1</c:v>
                </c:pt>
                <c:pt idx="23">
                  <c:v>-0.75</c:v>
                </c:pt>
                <c:pt idx="24">
                  <c:v>-0.5</c:v>
                </c:pt>
                <c:pt idx="25">
                  <c:v>-0.25</c:v>
                </c:pt>
                <c:pt idx="26">
                  <c:v>0</c:v>
                </c:pt>
                <c:pt idx="27">
                  <c:v>0.25</c:v>
                </c:pt>
                <c:pt idx="28">
                  <c:v>0.5</c:v>
                </c:pt>
                <c:pt idx="29">
                  <c:v>0.75</c:v>
                </c:pt>
                <c:pt idx="30">
                  <c:v>1</c:v>
                </c:pt>
                <c:pt idx="31">
                  <c:v>1.25</c:v>
                </c:pt>
              </c:numCache>
            </c:numRef>
          </c:xVal>
          <c:yVal>
            <c:numRef>
              <c:f>Q_Fit!$W$2:$W$33</c:f>
              <c:numCache>
                <c:formatCode>General</c:formatCode>
                <c:ptCount val="32"/>
                <c:pt idx="0">
                  <c:v>-4.088662095024842E-2</c:v>
                </c:pt>
                <c:pt idx="1">
                  <c:v>-3.138621193393587E-2</c:v>
                </c:pt>
                <c:pt idx="2">
                  <c:v>-2.2566769863171021E-2</c:v>
                </c:pt>
                <c:pt idx="3">
                  <c:v>-1.442829473795379E-2</c:v>
                </c:pt>
                <c:pt idx="4">
                  <c:v>-6.970786558284231E-3</c:v>
                </c:pt>
                <c:pt idx="5">
                  <c:v>-1.9424532416237317E-4</c:v>
                </c:pt>
                <c:pt idx="6">
                  <c:v>5.9013289644118672E-3</c:v>
                </c:pt>
                <c:pt idx="7">
                  <c:v>1.1315936307438421E-2</c:v>
                </c:pt>
                <c:pt idx="8">
                  <c:v>1.6049576704917301E-2</c:v>
                </c:pt>
                <c:pt idx="9">
                  <c:v>2.0102250156848536E-2</c:v>
                </c:pt>
                <c:pt idx="10">
                  <c:v>2.3473956663232085E-2</c:v>
                </c:pt>
                <c:pt idx="11">
                  <c:v>2.6164696224067988E-2</c:v>
                </c:pt>
                <c:pt idx="12">
                  <c:v>2.8174468839356218E-2</c:v>
                </c:pt>
                <c:pt idx="13">
                  <c:v>2.9503274509096789E-2</c:v>
                </c:pt>
                <c:pt idx="14">
                  <c:v>3.0151113233289686E-2</c:v>
                </c:pt>
                <c:pt idx="15">
                  <c:v>3.0117985011934939E-2</c:v>
                </c:pt>
                <c:pt idx="16">
                  <c:v>2.9403889845032519E-2</c:v>
                </c:pt>
                <c:pt idx="17">
                  <c:v>2.8008827732582425E-2</c:v>
                </c:pt>
                <c:pt idx="18">
                  <c:v>2.593279867458468E-2</c:v>
                </c:pt>
                <c:pt idx="19">
                  <c:v>2.3175802671039272E-2</c:v>
                </c:pt>
                <c:pt idx="20">
                  <c:v>1.9737839721946183E-2</c:v>
                </c:pt>
                <c:pt idx="21">
                  <c:v>1.561890982730545E-2</c:v>
                </c:pt>
                <c:pt idx="22">
                  <c:v>1.0819012987117042E-2</c:v>
                </c:pt>
                <c:pt idx="23">
                  <c:v>5.3381492013809696E-3</c:v>
                </c:pt>
                <c:pt idx="24">
                  <c:v>-8.2368152990276331E-4</c:v>
                </c:pt>
                <c:pt idx="25">
                  <c:v>-7.6664792067341623E-3</c:v>
                </c:pt>
                <c:pt idx="26">
                  <c:v>-1.5190243829113225E-2</c:v>
                </c:pt>
                <c:pt idx="27">
                  <c:v>-2.3394975397039951E-2</c:v>
                </c:pt>
                <c:pt idx="28">
                  <c:v>-3.228067391051434E-2</c:v>
                </c:pt>
                <c:pt idx="29">
                  <c:v>-4.1847339369536399E-2</c:v>
                </c:pt>
                <c:pt idx="30">
                  <c:v>-5.2094971774106116E-2</c:v>
                </c:pt>
                <c:pt idx="31">
                  <c:v>-6.3023571124223507E-2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38-4968-9563-DCFE9E1AB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57720"/>
        <c:axId val="1"/>
      </c:scatterChart>
      <c:valAx>
        <c:axId val="526657720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/ 10000</a:t>
                </a:r>
              </a:p>
            </c:rich>
          </c:tx>
          <c:layout>
            <c:manualLayout>
              <c:xMode val="edge"/>
              <c:yMode val="edge"/>
              <c:x val="0.48415015846362142"/>
              <c:y val="0.8882000619487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)days)</a:t>
                </a:r>
              </a:p>
            </c:rich>
          </c:tx>
          <c:layout>
            <c:manualLayout>
              <c:xMode val="edge"/>
              <c:yMode val="edge"/>
              <c:x val="2.3054755043227664E-2"/>
              <c:y val="0.36956586948370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6577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676530103158593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7701704373492E-2"/>
          <c:y val="0.11294117647058824"/>
          <c:w val="0.90673015671704171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Sheet4!$E$20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Sheet4!$D$21:$D$145</c:f>
              <c:numCache>
                <c:formatCode>General</c:formatCode>
                <c:ptCount val="125"/>
                <c:pt idx="0">
                  <c:v>-6.4241999999999999</c:v>
                </c:pt>
                <c:pt idx="1">
                  <c:v>-6.4229500000000002</c:v>
                </c:pt>
                <c:pt idx="2">
                  <c:v>-6.3409500000000003</c:v>
                </c:pt>
                <c:pt idx="3">
                  <c:v>-6.3402000000000003</c:v>
                </c:pt>
                <c:pt idx="4">
                  <c:v>-6.33995</c:v>
                </c:pt>
                <c:pt idx="5">
                  <c:v>-6.3396999999999997</c:v>
                </c:pt>
                <c:pt idx="6">
                  <c:v>-6.3288500000000001</c:v>
                </c:pt>
                <c:pt idx="7">
                  <c:v>-6.3281000000000001</c:v>
                </c:pt>
                <c:pt idx="8">
                  <c:v>-6.2521500000000003</c:v>
                </c:pt>
                <c:pt idx="9">
                  <c:v>-6.0580999999999996</c:v>
                </c:pt>
                <c:pt idx="10">
                  <c:v>-6.0575999999999999</c:v>
                </c:pt>
                <c:pt idx="11">
                  <c:v>-5.8913000000000002</c:v>
                </c:pt>
                <c:pt idx="12">
                  <c:v>-5.8807499999999999</c:v>
                </c:pt>
                <c:pt idx="13">
                  <c:v>-5.7828499999999998</c:v>
                </c:pt>
                <c:pt idx="14">
                  <c:v>-5.5338000000000003</c:v>
                </c:pt>
                <c:pt idx="15">
                  <c:v>-5.5151500000000002</c:v>
                </c:pt>
                <c:pt idx="16">
                  <c:v>-5.4165000000000001</c:v>
                </c:pt>
                <c:pt idx="17">
                  <c:v>-5.41045</c:v>
                </c:pt>
                <c:pt idx="18">
                  <c:v>-5.3155999999999999</c:v>
                </c:pt>
                <c:pt idx="19">
                  <c:v>-5.3151000000000002</c:v>
                </c:pt>
                <c:pt idx="20">
                  <c:v>-5.1482999999999999</c:v>
                </c:pt>
                <c:pt idx="21">
                  <c:v>-5.1429999999999998</c:v>
                </c:pt>
                <c:pt idx="22">
                  <c:v>-5.1429999999999998</c:v>
                </c:pt>
                <c:pt idx="23">
                  <c:v>-5.1429999999999998</c:v>
                </c:pt>
                <c:pt idx="24">
                  <c:v>-5.1425000000000001</c:v>
                </c:pt>
                <c:pt idx="25">
                  <c:v>-5.1420000000000003</c:v>
                </c:pt>
                <c:pt idx="26">
                  <c:v>-5.1414999999999997</c:v>
                </c:pt>
                <c:pt idx="27">
                  <c:v>-5.1412500000000003</c:v>
                </c:pt>
                <c:pt idx="28">
                  <c:v>-5.14025</c:v>
                </c:pt>
                <c:pt idx="29">
                  <c:v>-5.0521500000000001</c:v>
                </c:pt>
                <c:pt idx="30">
                  <c:v>-5.0516500000000004</c:v>
                </c:pt>
                <c:pt idx="31">
                  <c:v>-5.0443499999999997</c:v>
                </c:pt>
                <c:pt idx="32">
                  <c:v>-5.0441000000000003</c:v>
                </c:pt>
                <c:pt idx="33">
                  <c:v>-5.0435999999999996</c:v>
                </c:pt>
                <c:pt idx="34">
                  <c:v>-5.0433500000000002</c:v>
                </c:pt>
                <c:pt idx="35">
                  <c:v>-5.0430999999999999</c:v>
                </c:pt>
                <c:pt idx="36">
                  <c:v>-5.0382999999999996</c:v>
                </c:pt>
                <c:pt idx="37">
                  <c:v>-5.0380500000000001</c:v>
                </c:pt>
                <c:pt idx="38">
                  <c:v>-5.0377999999999998</c:v>
                </c:pt>
                <c:pt idx="39">
                  <c:v>-4.984</c:v>
                </c:pt>
                <c:pt idx="40">
                  <c:v>-4.9688999999999997</c:v>
                </c:pt>
                <c:pt idx="41">
                  <c:v>-4.7784000000000004</c:v>
                </c:pt>
                <c:pt idx="42">
                  <c:v>-4.5843999999999996</c:v>
                </c:pt>
                <c:pt idx="43">
                  <c:v>-4.4052499999999997</c:v>
                </c:pt>
                <c:pt idx="44">
                  <c:v>-4.4050000000000002</c:v>
                </c:pt>
                <c:pt idx="45">
                  <c:v>-4.4047499999999999</c:v>
                </c:pt>
                <c:pt idx="46">
                  <c:v>-2.5560999999999998</c:v>
                </c:pt>
                <c:pt idx="47">
                  <c:v>-2.3083</c:v>
                </c:pt>
                <c:pt idx="48">
                  <c:v>-2.2995000000000001</c:v>
                </c:pt>
                <c:pt idx="49">
                  <c:v>-2.2210000000000001</c:v>
                </c:pt>
                <c:pt idx="50">
                  <c:v>-2.2069000000000001</c:v>
                </c:pt>
                <c:pt idx="51">
                  <c:v>-2.2054</c:v>
                </c:pt>
                <c:pt idx="52">
                  <c:v>-2.1215999999999999</c:v>
                </c:pt>
                <c:pt idx="53">
                  <c:v>-2.0880999999999998</c:v>
                </c:pt>
                <c:pt idx="54">
                  <c:v>-2.0398499999999999</c:v>
                </c:pt>
                <c:pt idx="55">
                  <c:v>-2.0141499999999999</c:v>
                </c:pt>
                <c:pt idx="56">
                  <c:v>-1.9231</c:v>
                </c:pt>
                <c:pt idx="57">
                  <c:v>-1.9152499999999999</c:v>
                </c:pt>
                <c:pt idx="58">
                  <c:v>-1.9145000000000001</c:v>
                </c:pt>
                <c:pt idx="59">
                  <c:v>-1.9145000000000001</c:v>
                </c:pt>
                <c:pt idx="60">
                  <c:v>-1.8549</c:v>
                </c:pt>
                <c:pt idx="61">
                  <c:v>-1.84555</c:v>
                </c:pt>
                <c:pt idx="62">
                  <c:v>-1.8450500000000001</c:v>
                </c:pt>
                <c:pt idx="63">
                  <c:v>-1.8445499999999999</c:v>
                </c:pt>
                <c:pt idx="64">
                  <c:v>-1.8403</c:v>
                </c:pt>
                <c:pt idx="65">
                  <c:v>-1.835</c:v>
                </c:pt>
                <c:pt idx="66">
                  <c:v>-1.83375</c:v>
                </c:pt>
                <c:pt idx="67">
                  <c:v>-1.8184</c:v>
                </c:pt>
                <c:pt idx="68">
                  <c:v>-1.8181499999999999</c:v>
                </c:pt>
                <c:pt idx="69">
                  <c:v>-1.8181499999999999</c:v>
                </c:pt>
                <c:pt idx="70">
                  <c:v>-1.8181</c:v>
                </c:pt>
                <c:pt idx="71">
                  <c:v>-1.7661</c:v>
                </c:pt>
                <c:pt idx="72">
                  <c:v>-1.7379</c:v>
                </c:pt>
                <c:pt idx="73">
                  <c:v>-1.5690500000000001</c:v>
                </c:pt>
                <c:pt idx="74">
                  <c:v>-1.5501499999999999</c:v>
                </c:pt>
                <c:pt idx="75">
                  <c:v>-1.5501499999999999</c:v>
                </c:pt>
                <c:pt idx="76">
                  <c:v>-1.0902499999999999</c:v>
                </c:pt>
                <c:pt idx="77">
                  <c:v>-1.08795</c:v>
                </c:pt>
                <c:pt idx="78">
                  <c:v>-1.0851</c:v>
                </c:pt>
                <c:pt idx="79">
                  <c:v>-1.0801499999999999</c:v>
                </c:pt>
                <c:pt idx="80">
                  <c:v>-1.01525</c:v>
                </c:pt>
                <c:pt idx="81">
                  <c:v>-0.99770000000000003</c:v>
                </c:pt>
                <c:pt idx="82">
                  <c:v>-0.99765000000000004</c:v>
                </c:pt>
                <c:pt idx="83">
                  <c:v>-0.99744999999999995</c:v>
                </c:pt>
                <c:pt idx="84">
                  <c:v>-0.99739999999999995</c:v>
                </c:pt>
                <c:pt idx="85">
                  <c:v>-0.99714999999999998</c:v>
                </c:pt>
                <c:pt idx="86">
                  <c:v>-0.93289999999999995</c:v>
                </c:pt>
                <c:pt idx="87">
                  <c:v>-0.83560000000000001</c:v>
                </c:pt>
                <c:pt idx="88">
                  <c:v>-0.82674999999999998</c:v>
                </c:pt>
                <c:pt idx="89">
                  <c:v>-0.80759999999999998</c:v>
                </c:pt>
                <c:pt idx="90">
                  <c:v>-0.74275000000000002</c:v>
                </c:pt>
                <c:pt idx="91">
                  <c:v>-0.71455000000000002</c:v>
                </c:pt>
                <c:pt idx="92">
                  <c:v>-0.71455000000000002</c:v>
                </c:pt>
                <c:pt idx="93">
                  <c:v>-0.71025000000000005</c:v>
                </c:pt>
                <c:pt idx="94">
                  <c:v>-0.64349999999999996</c:v>
                </c:pt>
                <c:pt idx="95">
                  <c:v>-0.62170000000000003</c:v>
                </c:pt>
                <c:pt idx="96">
                  <c:v>-0.61770000000000003</c:v>
                </c:pt>
                <c:pt idx="97">
                  <c:v>-0.55735000000000001</c:v>
                </c:pt>
                <c:pt idx="98">
                  <c:v>-0.55710000000000004</c:v>
                </c:pt>
                <c:pt idx="99">
                  <c:v>-0.54990000000000006</c:v>
                </c:pt>
                <c:pt idx="100">
                  <c:v>-0.54800000000000004</c:v>
                </c:pt>
                <c:pt idx="101">
                  <c:v>-0.53029999999999999</c:v>
                </c:pt>
                <c:pt idx="102">
                  <c:v>-0.52939999999999998</c:v>
                </c:pt>
                <c:pt idx="103">
                  <c:v>-0.52254999999999996</c:v>
                </c:pt>
                <c:pt idx="104">
                  <c:v>-0.44855</c:v>
                </c:pt>
                <c:pt idx="105">
                  <c:v>-0.4405</c:v>
                </c:pt>
                <c:pt idx="106">
                  <c:v>-0.44</c:v>
                </c:pt>
                <c:pt idx="107">
                  <c:v>-0.38369999999999999</c:v>
                </c:pt>
                <c:pt idx="108">
                  <c:v>-0.38369999999999999</c:v>
                </c:pt>
                <c:pt idx="109">
                  <c:v>-0.37359999999999999</c:v>
                </c:pt>
                <c:pt idx="110">
                  <c:v>-0.25205</c:v>
                </c:pt>
                <c:pt idx="111">
                  <c:v>-0.25205</c:v>
                </c:pt>
                <c:pt idx="112">
                  <c:v>-0.16619999999999999</c:v>
                </c:pt>
                <c:pt idx="113">
                  <c:v>-0.16350000000000001</c:v>
                </c:pt>
                <c:pt idx="114">
                  <c:v>-0.16164999999999999</c:v>
                </c:pt>
                <c:pt idx="115">
                  <c:v>-7.8950000000000006E-2</c:v>
                </c:pt>
                <c:pt idx="116">
                  <c:v>-7.8700000000000006E-2</c:v>
                </c:pt>
                <c:pt idx="117">
                  <c:v>-7.0300000000000001E-2</c:v>
                </c:pt>
                <c:pt idx="118">
                  <c:v>-5.96E-2</c:v>
                </c:pt>
                <c:pt idx="119">
                  <c:v>-4.5500000000000002E-3</c:v>
                </c:pt>
                <c:pt idx="120">
                  <c:v>-3.8E-3</c:v>
                </c:pt>
                <c:pt idx="121">
                  <c:v>-2.5000000000000001E-4</c:v>
                </c:pt>
                <c:pt idx="122">
                  <c:v>0</c:v>
                </c:pt>
                <c:pt idx="123">
                  <c:v>9.6000000000000002E-2</c:v>
                </c:pt>
                <c:pt idx="124">
                  <c:v>0.18709999999999999</c:v>
                </c:pt>
              </c:numCache>
            </c:numRef>
          </c:xVal>
          <c:yVal>
            <c:numRef>
              <c:f>Sheet4!$E$21:$E$145</c:f>
              <c:numCache>
                <c:formatCode>General</c:formatCode>
                <c:ptCount val="125"/>
                <c:pt idx="0">
                  <c:v>-3.6691220000648173E-2</c:v>
                </c:pt>
                <c:pt idx="1">
                  <c:v>-3.098609500011662E-2</c:v>
                </c:pt>
                <c:pt idx="2">
                  <c:v>-2.2729895001248224E-2</c:v>
                </c:pt>
                <c:pt idx="3">
                  <c:v>-4.0306819999386789E-2</c:v>
                </c:pt>
                <c:pt idx="4">
                  <c:v>-3.1165795000561047E-2</c:v>
                </c:pt>
                <c:pt idx="5">
                  <c:v>-3.2024770003772574E-2</c:v>
                </c:pt>
                <c:pt idx="6">
                  <c:v>-1.0304285002348479E-2</c:v>
                </c:pt>
                <c:pt idx="7">
                  <c:v>-2.2881210003106389E-2</c:v>
                </c:pt>
                <c:pt idx="8">
                  <c:v>-4.0837815002305433E-2</c:v>
                </c:pt>
                <c:pt idx="9">
                  <c:v>-4.0574210001068423E-2</c:v>
                </c:pt>
                <c:pt idx="10">
                  <c:v>2.8707839996059192E-2</c:v>
                </c:pt>
                <c:pt idx="11">
                  <c:v>-1.1682330001349328E-2</c:v>
                </c:pt>
                <c:pt idx="12">
                  <c:v>1.4068925000174204E-2</c:v>
                </c:pt>
                <c:pt idx="13">
                  <c:v>-1.130568500229856E-2</c:v>
                </c:pt>
                <c:pt idx="14">
                  <c:v>-1.6580001101829112E-5</c:v>
                </c:pt>
                <c:pt idx="15">
                  <c:v>-8.0961149942595512E-3</c:v>
                </c:pt>
                <c:pt idx="16">
                  <c:v>3.9523499945062213E-3</c:v>
                </c:pt>
                <c:pt idx="17">
                  <c:v>-1.9834844999422785E-2</c:v>
                </c:pt>
                <c:pt idx="18">
                  <c:v>-1.1729960009688511E-2</c:v>
                </c:pt>
                <c:pt idx="19">
                  <c:v>-1.3447910001559649E-2</c:v>
                </c:pt>
                <c:pt idx="20">
                  <c:v>-1.9556029998057056E-2</c:v>
                </c:pt>
                <c:pt idx="21">
                  <c:v>-2.5766300001123454E-2</c:v>
                </c:pt>
                <c:pt idx="22">
                  <c:v>-8.7663000012980774E-3</c:v>
                </c:pt>
                <c:pt idx="23">
                  <c:v>-8.2662999993772246E-3</c:v>
                </c:pt>
                <c:pt idx="24">
                  <c:v>-7.4842499961960129E-3</c:v>
                </c:pt>
                <c:pt idx="25">
                  <c:v>-1.4202200007275678E-2</c:v>
                </c:pt>
                <c:pt idx="26">
                  <c:v>-1.092015000176616E-2</c:v>
                </c:pt>
                <c:pt idx="27">
                  <c:v>-1.6779124998720363E-2</c:v>
                </c:pt>
                <c:pt idx="28">
                  <c:v>-1.0215025002253242E-2</c:v>
                </c:pt>
                <c:pt idx="29">
                  <c:v>-8.9178150010411628E-3</c:v>
                </c:pt>
                <c:pt idx="30">
                  <c:v>-5.6357649955316447E-3</c:v>
                </c:pt>
                <c:pt idx="31">
                  <c:v>-3.7178349957684986E-3</c:v>
                </c:pt>
                <c:pt idx="32">
                  <c:v>-4.5768100026180036E-3</c:v>
                </c:pt>
                <c:pt idx="33">
                  <c:v>-6.2947600017650984E-3</c:v>
                </c:pt>
                <c:pt idx="34">
                  <c:v>7.8462649980792776E-3</c:v>
                </c:pt>
                <c:pt idx="35">
                  <c:v>-8.0127100009121932E-3</c:v>
                </c:pt>
                <c:pt idx="36">
                  <c:v>-7.5050300074508414E-3</c:v>
                </c:pt>
                <c:pt idx="37">
                  <c:v>-1.3364005004405044E-2</c:v>
                </c:pt>
                <c:pt idx="38">
                  <c:v>-9.2229799993219785E-3</c:v>
                </c:pt>
                <c:pt idx="39">
                  <c:v>-1.7074400006094947E-2</c:v>
                </c:pt>
                <c:pt idx="40">
                  <c:v>4.3510000978130847E-5</c:v>
                </c:pt>
                <c:pt idx="41">
                  <c:v>-1.9495439999445807E-2</c:v>
                </c:pt>
                <c:pt idx="42">
                  <c:v>1.3939959993876982E-2</c:v>
                </c:pt>
                <c:pt idx="43">
                  <c:v>4.3984750009258278E-3</c:v>
                </c:pt>
                <c:pt idx="44">
                  <c:v>-1.4605000033043325E-3</c:v>
                </c:pt>
                <c:pt idx="45">
                  <c:v>2.6805249945027754E-3</c:v>
                </c:pt>
                <c:pt idx="46">
                  <c:v>3.7903989999904297E-2</c:v>
                </c:pt>
                <c:pt idx="47">
                  <c:v>5.4487969995534513E-2</c:v>
                </c:pt>
                <c:pt idx="48">
                  <c:v>4.725204998976551E-2</c:v>
                </c:pt>
                <c:pt idx="49">
                  <c:v>5.7533899991540238E-2</c:v>
                </c:pt>
                <c:pt idx="50">
                  <c:v>4.2087709996849298E-2</c:v>
                </c:pt>
                <c:pt idx="51">
                  <c:v>3.5933859995566308E-2</c:v>
                </c:pt>
                <c:pt idx="52">
                  <c:v>4.300543999124784E-2</c:v>
                </c:pt>
                <c:pt idx="53">
                  <c:v>4.3902789999265224E-2</c:v>
                </c:pt>
                <c:pt idx="54">
                  <c:v>4.2120614998566452E-2</c:v>
                </c:pt>
                <c:pt idx="55">
                  <c:v>4.2817984991415869E-2</c:v>
                </c:pt>
                <c:pt idx="56">
                  <c:v>4.1979289999289904E-2</c:v>
                </c:pt>
                <c:pt idx="57">
                  <c:v>1.4007474994286895E-2</c:v>
                </c:pt>
                <c:pt idx="58">
                  <c:v>3.3430549992772285E-2</c:v>
                </c:pt>
                <c:pt idx="59">
                  <c:v>3.5430549993179739E-2</c:v>
                </c:pt>
                <c:pt idx="60">
                  <c:v>3.5650910002004821E-2</c:v>
                </c:pt>
                <c:pt idx="61">
                  <c:v>4.352524499699939E-2</c:v>
                </c:pt>
                <c:pt idx="62">
                  <c:v>2.7807295002276078E-2</c:v>
                </c:pt>
                <c:pt idx="63">
                  <c:v>4.0089344998705201E-2</c:v>
                </c:pt>
                <c:pt idx="64">
                  <c:v>3.7486769993847702E-2</c:v>
                </c:pt>
                <c:pt idx="65">
                  <c:v>3.3276499998464715E-2</c:v>
                </c:pt>
                <c:pt idx="66">
                  <c:v>3.798162499879254E-2</c:v>
                </c:pt>
                <c:pt idx="67">
                  <c:v>3.3240559998375829E-2</c:v>
                </c:pt>
                <c:pt idx="68">
                  <c:v>3.2381584998802282E-2</c:v>
                </c:pt>
                <c:pt idx="69">
                  <c:v>3.9381584996590391E-2</c:v>
                </c:pt>
                <c:pt idx="70">
                  <c:v>3.0209789991204161E-2</c:v>
                </c:pt>
                <c:pt idx="71">
                  <c:v>3.454298999713501E-2</c:v>
                </c:pt>
                <c:pt idx="72">
                  <c:v>4.4650609997916035E-2</c:v>
                </c:pt>
                <c:pt idx="73">
                  <c:v>4.5498895000491757E-2</c:v>
                </c:pt>
                <c:pt idx="74">
                  <c:v>3.5560384996642824E-2</c:v>
                </c:pt>
                <c:pt idx="75">
                  <c:v>3.656038500048453E-2</c:v>
                </c:pt>
                <c:pt idx="76">
                  <c:v>1.6689974996552337E-2</c:v>
                </c:pt>
                <c:pt idx="77">
                  <c:v>1.7087404994526878E-2</c:v>
                </c:pt>
                <c:pt idx="78">
                  <c:v>7.8950899915071204E-3</c:v>
                </c:pt>
                <c:pt idx="79">
                  <c:v>2.5387384994246531E-2</c:v>
                </c:pt>
                <c:pt idx="80">
                  <c:v>1.3397474998782855E-2</c:v>
                </c:pt>
                <c:pt idx="81">
                  <c:v>1.4597429995774291E-2</c:v>
                </c:pt>
                <c:pt idx="82">
                  <c:v>1.4125634996162262E-2</c:v>
                </c:pt>
                <c:pt idx="83">
                  <c:v>1.4338455002871342E-2</c:v>
                </c:pt>
                <c:pt idx="84">
                  <c:v>1.3966659993457142E-2</c:v>
                </c:pt>
                <c:pt idx="85">
                  <c:v>1.4207684995199088E-2</c:v>
                </c:pt>
                <c:pt idx="86">
                  <c:v>4.7511099983239546E-3</c:v>
                </c:pt>
                <c:pt idx="87">
                  <c:v>5.8380400005262345E-3</c:v>
                </c:pt>
                <c:pt idx="88">
                  <c:v>1.0930324999208096E-2</c:v>
                </c:pt>
                <c:pt idx="89">
                  <c:v>4.9328399982186966E-3</c:v>
                </c:pt>
                <c:pt idx="90">
                  <c:v>2.9147249952075072E-3</c:v>
                </c:pt>
                <c:pt idx="91">
                  <c:v>2.4223449945566244E-3</c:v>
                </c:pt>
                <c:pt idx="92">
                  <c:v>2.4623449935461394E-3</c:v>
                </c:pt>
                <c:pt idx="93">
                  <c:v>1.6479749974678271E-3</c:v>
                </c:pt>
                <c:pt idx="94">
                  <c:v>1.6499980119988322E-6</c:v>
                </c:pt>
                <c:pt idx="95">
                  <c:v>-6.009700009599328E-4</c:v>
                </c:pt>
                <c:pt idx="96">
                  <c:v>-4.1445700044278055E-3</c:v>
                </c:pt>
                <c:pt idx="97">
                  <c:v>-4.3011349989683367E-3</c:v>
                </c:pt>
                <c:pt idx="98">
                  <c:v>-6.2601100071333349E-3</c:v>
                </c:pt>
                <c:pt idx="99">
                  <c:v>-4.8985900066327304E-3</c:v>
                </c:pt>
                <c:pt idx="100">
                  <c:v>-4.7268000053009018E-3</c:v>
                </c:pt>
                <c:pt idx="101">
                  <c:v>-5.442230001790449E-3</c:v>
                </c:pt>
                <c:pt idx="102">
                  <c:v>-5.4345400058082305E-3</c:v>
                </c:pt>
                <c:pt idx="103">
                  <c:v>-4.6704550040885806E-3</c:v>
                </c:pt>
                <c:pt idx="104">
                  <c:v>-9.4270550034707412E-3</c:v>
                </c:pt>
                <c:pt idx="105">
                  <c:v>-7.1860500029288232E-3</c:v>
                </c:pt>
                <c:pt idx="106">
                  <c:v>-7.2040000013657846E-3</c:v>
                </c:pt>
                <c:pt idx="107">
                  <c:v>-1.0455170006025583E-2</c:v>
                </c:pt>
                <c:pt idx="108">
                  <c:v>-1.0445170002640225E-2</c:v>
                </c:pt>
                <c:pt idx="109">
                  <c:v>-1.0347759998694528E-2</c:v>
                </c:pt>
                <c:pt idx="110">
                  <c:v>-9.9814050045097247E-3</c:v>
                </c:pt>
                <c:pt idx="111">
                  <c:v>-9.5814050000626594E-3</c:v>
                </c:pt>
                <c:pt idx="112">
                  <c:v>-1.3053419999778271E-2</c:v>
                </c:pt>
                <c:pt idx="113">
                  <c:v>-1.263035000738455E-2</c:v>
                </c:pt>
                <c:pt idx="114">
                  <c:v>-1.2086765003914479E-2</c:v>
                </c:pt>
                <c:pt idx="115">
                  <c:v>-1.2435694996383972E-2</c:v>
                </c:pt>
                <c:pt idx="116">
                  <c:v>-1.3294670003233477E-2</c:v>
                </c:pt>
                <c:pt idx="117">
                  <c:v>-1.3356230003410019E-2</c:v>
                </c:pt>
                <c:pt idx="118">
                  <c:v>-1.2440359998436179E-2</c:v>
                </c:pt>
                <c:pt idx="119">
                  <c:v>-1.6046655000536703E-2</c:v>
                </c:pt>
                <c:pt idx="120">
                  <c:v>-1.5303580003092065E-2</c:v>
                </c:pt>
                <c:pt idx="121">
                  <c:v>-1.5221025008941069E-2</c:v>
                </c:pt>
                <c:pt idx="122">
                  <c:v>-1.5160000002651941E-2</c:v>
                </c:pt>
                <c:pt idx="123">
                  <c:v>-1.9446400001470465E-2</c:v>
                </c:pt>
                <c:pt idx="124">
                  <c:v>-2.1556890002102591E-2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54-4C42-B1C9-76315EA39EC8}"/>
            </c:ext>
          </c:extLst>
        </c:ser>
        <c:ser>
          <c:idx val="1"/>
          <c:order val="1"/>
          <c:tx>
            <c:strRef>
              <c:f>Sheet4!$V$1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Sheet4!$U$2:$U$38</c:f>
              <c:numCache>
                <c:formatCode>General</c:formatCode>
                <c:ptCount val="37"/>
                <c:pt idx="0">
                  <c:v>-7</c:v>
                </c:pt>
                <c:pt idx="1">
                  <c:v>-6.8</c:v>
                </c:pt>
                <c:pt idx="2">
                  <c:v>-6.6</c:v>
                </c:pt>
                <c:pt idx="3">
                  <c:v>-6.4</c:v>
                </c:pt>
                <c:pt idx="4">
                  <c:v>-6.2</c:v>
                </c:pt>
                <c:pt idx="5">
                  <c:v>-6</c:v>
                </c:pt>
                <c:pt idx="6">
                  <c:v>-5.8</c:v>
                </c:pt>
                <c:pt idx="7">
                  <c:v>-5.6</c:v>
                </c:pt>
                <c:pt idx="8">
                  <c:v>-5.4</c:v>
                </c:pt>
                <c:pt idx="9">
                  <c:v>-5.2</c:v>
                </c:pt>
                <c:pt idx="10">
                  <c:v>-5</c:v>
                </c:pt>
                <c:pt idx="11">
                  <c:v>-4.8</c:v>
                </c:pt>
                <c:pt idx="12">
                  <c:v>-4.5999999999999996</c:v>
                </c:pt>
                <c:pt idx="13">
                  <c:v>-4.4000000000000004</c:v>
                </c:pt>
                <c:pt idx="14">
                  <c:v>-4.2</c:v>
                </c:pt>
                <c:pt idx="15">
                  <c:v>-4</c:v>
                </c:pt>
                <c:pt idx="16">
                  <c:v>-3.8</c:v>
                </c:pt>
                <c:pt idx="17">
                  <c:v>-3.6</c:v>
                </c:pt>
                <c:pt idx="18">
                  <c:v>-3.4</c:v>
                </c:pt>
                <c:pt idx="19">
                  <c:v>-3.2</c:v>
                </c:pt>
                <c:pt idx="20">
                  <c:v>-3</c:v>
                </c:pt>
                <c:pt idx="21">
                  <c:v>-2.8</c:v>
                </c:pt>
                <c:pt idx="22">
                  <c:v>-2.6</c:v>
                </c:pt>
                <c:pt idx="23">
                  <c:v>-2.4</c:v>
                </c:pt>
                <c:pt idx="24">
                  <c:v>-2.2000000000000002</c:v>
                </c:pt>
                <c:pt idx="25">
                  <c:v>-2</c:v>
                </c:pt>
                <c:pt idx="26">
                  <c:v>-1.8</c:v>
                </c:pt>
                <c:pt idx="27">
                  <c:v>-1.6</c:v>
                </c:pt>
                <c:pt idx="28">
                  <c:v>-1.4</c:v>
                </c:pt>
                <c:pt idx="29">
                  <c:v>-1.19999999999999</c:v>
                </c:pt>
                <c:pt idx="30">
                  <c:v>-0.99999999999999001</c:v>
                </c:pt>
                <c:pt idx="31">
                  <c:v>-0.79999999999999005</c:v>
                </c:pt>
                <c:pt idx="32">
                  <c:v>-0.59999999999998999</c:v>
                </c:pt>
                <c:pt idx="33">
                  <c:v>-0.39999999999998997</c:v>
                </c:pt>
                <c:pt idx="34">
                  <c:v>-0.19999999999998999</c:v>
                </c:pt>
                <c:pt idx="35">
                  <c:v>0</c:v>
                </c:pt>
                <c:pt idx="36">
                  <c:v>0.20000000000001</c:v>
                </c:pt>
              </c:numCache>
            </c:numRef>
          </c:xVal>
          <c:yVal>
            <c:numRef>
              <c:f>Sheet4!$V$2:$V$38</c:f>
              <c:numCache>
                <c:formatCode>General</c:formatCode>
                <c:ptCount val="37"/>
                <c:pt idx="0">
                  <c:v>-7.1327061790653734E-2</c:v>
                </c:pt>
                <c:pt idx="1">
                  <c:v>-6.1385681588089658E-2</c:v>
                </c:pt>
                <c:pt idx="2">
                  <c:v>-5.1940189324996444E-2</c:v>
                </c:pt>
                <c:pt idx="3">
                  <c:v>-4.2990585001374038E-2</c:v>
                </c:pt>
                <c:pt idx="4">
                  <c:v>-3.4536868617222383E-2</c:v>
                </c:pt>
                <c:pt idx="5">
                  <c:v>-2.6579040172541479E-2</c:v>
                </c:pt>
                <c:pt idx="6">
                  <c:v>-1.9117099667331439E-2</c:v>
                </c:pt>
                <c:pt idx="7">
                  <c:v>-1.2151047101592122E-2</c:v>
                </c:pt>
                <c:pt idx="8">
                  <c:v>-5.6808824753236953E-3</c:v>
                </c:pt>
                <c:pt idx="9">
                  <c:v>2.9339421147400735E-4</c:v>
                </c:pt>
                <c:pt idx="10">
                  <c:v>5.7717829588009306E-3</c:v>
                </c:pt>
                <c:pt idx="11">
                  <c:v>1.0754283766657075E-2</c:v>
                </c:pt>
                <c:pt idx="12">
                  <c:v>1.5240896635042411E-2</c:v>
                </c:pt>
                <c:pt idx="13">
                  <c:v>1.9231621563956899E-2</c:v>
                </c:pt>
                <c:pt idx="14">
                  <c:v>2.2726458553400664E-2</c:v>
                </c:pt>
                <c:pt idx="15">
                  <c:v>2.5725407603373635E-2</c:v>
                </c:pt>
                <c:pt idx="16">
                  <c:v>2.8228468713875798E-2</c:v>
                </c:pt>
                <c:pt idx="17">
                  <c:v>3.0235641884907169E-2</c:v>
                </c:pt>
                <c:pt idx="18">
                  <c:v>3.1746927116467774E-2</c:v>
                </c:pt>
                <c:pt idx="19">
                  <c:v>3.2762324408557558E-2</c:v>
                </c:pt>
                <c:pt idx="20">
                  <c:v>3.3281833761176577E-2</c:v>
                </c:pt>
                <c:pt idx="21">
                  <c:v>3.3305455174324795E-2</c:v>
                </c:pt>
                <c:pt idx="22">
                  <c:v>3.2833188648002221E-2</c:v>
                </c:pt>
                <c:pt idx="23">
                  <c:v>3.1865034182208853E-2</c:v>
                </c:pt>
                <c:pt idx="24">
                  <c:v>3.0400991776944702E-2</c:v>
                </c:pt>
                <c:pt idx="25">
                  <c:v>2.8441061432209761E-2</c:v>
                </c:pt>
                <c:pt idx="26">
                  <c:v>2.5985243148004024E-2</c:v>
                </c:pt>
                <c:pt idx="27">
                  <c:v>2.3033536924327504E-2</c:v>
                </c:pt>
                <c:pt idx="28">
                  <c:v>1.958594276118019E-2</c:v>
                </c:pt>
                <c:pt idx="29">
                  <c:v>1.5642460658561879E-2</c:v>
                </c:pt>
                <c:pt idx="30">
                  <c:v>1.1203090616472958E-2</c:v>
                </c:pt>
                <c:pt idx="31">
                  <c:v>6.2678326349132531E-3</c:v>
                </c:pt>
                <c:pt idx="32">
                  <c:v>8.3668671388275294E-4</c:v>
                </c:pt>
                <c:pt idx="33">
                  <c:v>-5.0903471466185353E-3</c:v>
                </c:pt>
                <c:pt idx="34">
                  <c:v>-1.1513268946590613E-2</c:v>
                </c:pt>
                <c:pt idx="35">
                  <c:v>-1.8432078686033124E-2</c:v>
                </c:pt>
                <c:pt idx="36">
                  <c:v>-2.584677636494714E-2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54-4C42-B1C9-76315EA39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59160"/>
        <c:axId val="1"/>
      </c:scatterChart>
      <c:valAx>
        <c:axId val="526659160"/>
        <c:scaling>
          <c:orientation val="minMax"/>
          <c:max val="6"/>
          <c:min val="-7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595078507748519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03187721369539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65916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286907318403379"/>
          <c:y val="0.93647058823529417"/>
          <c:w val="0.13341216645439979"/>
          <c:h val="5.1764705882352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552450</xdr:colOff>
      <xdr:row>18</xdr:row>
      <xdr:rowOff>47625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66D0B786-97B6-60C4-F5E7-D584564C9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152400</xdr:colOff>
      <xdr:row>31</xdr:row>
      <xdr:rowOff>47625</xdr:rowOff>
    </xdr:to>
    <xdr:pic>
      <xdr:nvPicPr>
        <xdr:cNvPr id="1034" name="Picture 3" descr="—">
          <a:extLst>
            <a:ext uri="{FF2B5EF4-FFF2-40B4-BE49-F238E27FC236}">
              <a16:creationId xmlns:a16="http://schemas.microsoft.com/office/drawing/2014/main" id="{DC3B19EA-5C59-403F-5219-D0861218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210175"/>
          <a:ext cx="1524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685800</xdr:colOff>
      <xdr:row>0</xdr:row>
      <xdr:rowOff>0</xdr:rowOff>
    </xdr:from>
    <xdr:to>
      <xdr:col>25</xdr:col>
      <xdr:colOff>457200</xdr:colOff>
      <xdr:row>18</xdr:row>
      <xdr:rowOff>114300</xdr:rowOff>
    </xdr:to>
    <xdr:graphicFrame macro="">
      <xdr:nvGraphicFramePr>
        <xdr:cNvPr id="1035" name="Chart 8">
          <a:extLst>
            <a:ext uri="{FF2B5EF4-FFF2-40B4-BE49-F238E27FC236}">
              <a16:creationId xmlns:a16="http://schemas.microsoft.com/office/drawing/2014/main" id="{D46202D0-449F-20CF-56C3-72EE505BE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</xdr:colOff>
      <xdr:row>0</xdr:row>
      <xdr:rowOff>0</xdr:rowOff>
    </xdr:from>
    <xdr:to>
      <xdr:col>16</xdr:col>
      <xdr:colOff>600074</xdr:colOff>
      <xdr:row>18</xdr:row>
      <xdr:rowOff>38100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E9E2ECB1-E5CD-139B-3770-61E3229AC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0</xdr:row>
      <xdr:rowOff>0</xdr:rowOff>
    </xdr:from>
    <xdr:to>
      <xdr:col>25</xdr:col>
      <xdr:colOff>647700</xdr:colOff>
      <xdr:row>18</xdr:row>
      <xdr:rowOff>28575</xdr:rowOff>
    </xdr:to>
    <xdr:graphicFrame macro="">
      <xdr:nvGraphicFramePr>
        <xdr:cNvPr id="54277" name="Chart 2">
          <a:extLst>
            <a:ext uri="{FF2B5EF4-FFF2-40B4-BE49-F238E27FC236}">
              <a16:creationId xmlns:a16="http://schemas.microsoft.com/office/drawing/2014/main" id="{E93BADCD-0602-6616-9A24-1E3601FB9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152400</xdr:colOff>
      <xdr:row>31</xdr:row>
      <xdr:rowOff>47625</xdr:rowOff>
    </xdr:to>
    <xdr:pic>
      <xdr:nvPicPr>
        <xdr:cNvPr id="54278" name="Picture 3" descr="—">
          <a:extLst>
            <a:ext uri="{FF2B5EF4-FFF2-40B4-BE49-F238E27FC236}">
              <a16:creationId xmlns:a16="http://schemas.microsoft.com/office/drawing/2014/main" id="{20352DED-4E7B-71B6-31E6-1554FFD3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210175"/>
          <a:ext cx="1524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0</xdr:row>
      <xdr:rowOff>0</xdr:rowOff>
    </xdr:from>
    <xdr:to>
      <xdr:col>16</xdr:col>
      <xdr:colOff>647699</xdr:colOff>
      <xdr:row>18</xdr:row>
      <xdr:rowOff>95250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CC3A3FA6-EC20-4B3D-3BD6-BF39464DF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66675</xdr:rowOff>
    </xdr:from>
    <xdr:to>
      <xdr:col>26</xdr:col>
      <xdr:colOff>28575</xdr:colOff>
      <xdr:row>18</xdr:row>
      <xdr:rowOff>95250</xdr:rowOff>
    </xdr:to>
    <xdr:graphicFrame macro="">
      <xdr:nvGraphicFramePr>
        <xdr:cNvPr id="56325" name="Chart 2">
          <a:extLst>
            <a:ext uri="{FF2B5EF4-FFF2-40B4-BE49-F238E27FC236}">
              <a16:creationId xmlns:a16="http://schemas.microsoft.com/office/drawing/2014/main" id="{B13D3129-260F-8282-80B1-1FC52322B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152400</xdr:colOff>
      <xdr:row>31</xdr:row>
      <xdr:rowOff>47625</xdr:rowOff>
    </xdr:to>
    <xdr:pic>
      <xdr:nvPicPr>
        <xdr:cNvPr id="56326" name="Picture 3" descr="—">
          <a:extLst>
            <a:ext uri="{FF2B5EF4-FFF2-40B4-BE49-F238E27FC236}">
              <a16:creationId xmlns:a16="http://schemas.microsoft.com/office/drawing/2014/main" id="{E477764B-D27F-4D0F-0313-82F30D5B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210175"/>
          <a:ext cx="1524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85725</xdr:rowOff>
    </xdr:from>
    <xdr:to>
      <xdr:col>18</xdr:col>
      <xdr:colOff>371475</xdr:colOff>
      <xdr:row>18</xdr:row>
      <xdr:rowOff>104775</xdr:rowOff>
    </xdr:to>
    <xdr:graphicFrame macro="">
      <xdr:nvGraphicFramePr>
        <xdr:cNvPr id="58374" name="Chart 1">
          <a:extLst>
            <a:ext uri="{FF2B5EF4-FFF2-40B4-BE49-F238E27FC236}">
              <a16:creationId xmlns:a16="http://schemas.microsoft.com/office/drawing/2014/main" id="{0C8502D8-F5BE-49B2-2C2B-D366F1CE0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152400</xdr:colOff>
      <xdr:row>31</xdr:row>
      <xdr:rowOff>47625</xdr:rowOff>
    </xdr:to>
    <xdr:pic>
      <xdr:nvPicPr>
        <xdr:cNvPr id="58375" name="Picture 3" descr="—">
          <a:extLst>
            <a:ext uri="{FF2B5EF4-FFF2-40B4-BE49-F238E27FC236}">
              <a16:creationId xmlns:a16="http://schemas.microsoft.com/office/drawing/2014/main" id="{430A1510-85C5-FF7D-146F-BB5BD7D26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257800"/>
          <a:ext cx="1524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95250</xdr:rowOff>
    </xdr:from>
    <xdr:to>
      <xdr:col>12</xdr:col>
      <xdr:colOff>333375</xdr:colOff>
      <xdr:row>21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E5971AC1-CBD4-874C-74FF-7A484F7E3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23</xdr:row>
      <xdr:rowOff>95250</xdr:rowOff>
    </xdr:from>
    <xdr:to>
      <xdr:col>12</xdr:col>
      <xdr:colOff>257175</xdr:colOff>
      <xdr:row>42</xdr:row>
      <xdr:rowOff>152400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193989E-23E3-F98D-A3A1-BCEB9E7544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10</xdr:row>
      <xdr:rowOff>114300</xdr:rowOff>
    </xdr:from>
    <xdr:to>
      <xdr:col>15</xdr:col>
      <xdr:colOff>390525</xdr:colOff>
      <xdr:row>29</xdr:row>
      <xdr:rowOff>76200</xdr:rowOff>
    </xdr:to>
    <xdr:graphicFrame macro="">
      <xdr:nvGraphicFramePr>
        <xdr:cNvPr id="61442" name="Chart 1">
          <a:extLst>
            <a:ext uri="{FF2B5EF4-FFF2-40B4-BE49-F238E27FC236}">
              <a16:creationId xmlns:a16="http://schemas.microsoft.com/office/drawing/2014/main" id="{41E4DF1F-3D14-4486-1C49-723337579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22</xdr:row>
      <xdr:rowOff>114300</xdr:rowOff>
    </xdr:from>
    <xdr:to>
      <xdr:col>18</xdr:col>
      <xdr:colOff>57150</xdr:colOff>
      <xdr:row>47</xdr:row>
      <xdr:rowOff>114300</xdr:rowOff>
    </xdr:to>
    <xdr:graphicFrame macro="">
      <xdr:nvGraphicFramePr>
        <xdr:cNvPr id="60418" name="Chart 1">
          <a:extLst>
            <a:ext uri="{FF2B5EF4-FFF2-40B4-BE49-F238E27FC236}">
              <a16:creationId xmlns:a16="http://schemas.microsoft.com/office/drawing/2014/main" id="{F09FFD6A-AFE9-2BD9-38A9-744189F6D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i_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Q_fit"/>
      <sheetName val="B (2)"/>
    </sheetNames>
    <sheetDataSet>
      <sheetData sheetId="0"/>
      <sheetData sheetId="1">
        <row r="337">
          <cell r="C337">
            <v>54033.885600000001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146"/>
  <sheetViews>
    <sheetView tabSelected="1" workbookViewId="0">
      <pane xSplit="13" ySplit="22" topLeftCell="N125" activePane="bottomRight" state="frozen"/>
      <selection pane="topRight" activeCell="N1" sqref="N1"/>
      <selection pane="bottomLeft" activeCell="A23" sqref="A23"/>
      <selection pane="bottomRight"/>
    </sheetView>
  </sheetViews>
  <sheetFormatPr defaultColWidth="10.28515625" defaultRowHeight="12.95" customHeight="1" x14ac:dyDescent="0.2"/>
  <cols>
    <col min="1" max="1" width="16.85546875" style="60" customWidth="1"/>
    <col min="2" max="2" width="5.140625" style="60" customWidth="1"/>
    <col min="3" max="3" width="16.28515625" style="60" customWidth="1"/>
    <col min="4" max="4" width="9.42578125" style="60" customWidth="1"/>
    <col min="5" max="5" width="15" style="60" customWidth="1"/>
    <col min="6" max="6" width="11.5703125" style="60" bestFit="1" customWidth="1"/>
    <col min="7" max="7" width="8.140625" style="60" customWidth="1"/>
    <col min="8" max="14" width="8.5703125" style="60" customWidth="1"/>
    <col min="15" max="15" width="8" style="60" customWidth="1"/>
    <col min="16" max="16" width="7.7109375" style="60" customWidth="1"/>
    <col min="17" max="17" width="10.85546875" style="60" customWidth="1"/>
    <col min="18" max="16384" width="10.28515625" style="60"/>
  </cols>
  <sheetData>
    <row r="1" spans="1:7" customFormat="1" ht="20.25" x14ac:dyDescent="0.3">
      <c r="A1" s="98" t="s">
        <v>726</v>
      </c>
    </row>
    <row r="2" spans="1:7" ht="12.95" customHeight="1" x14ac:dyDescent="0.2">
      <c r="A2" s="60" t="s">
        <v>104</v>
      </c>
      <c r="B2" s="60" t="s">
        <v>127</v>
      </c>
    </row>
    <row r="3" spans="1:7" ht="12.95" customHeight="1" thickBot="1" x14ac:dyDescent="0.25"/>
    <row r="4" spans="1:7" ht="12.95" customHeight="1" thickTop="1" thickBot="1" x14ac:dyDescent="0.25">
      <c r="A4" s="61" t="s">
        <v>80</v>
      </c>
      <c r="C4" s="62">
        <v>34769.417500000003</v>
      </c>
      <c r="D4" s="63">
        <v>0.39634498000000001</v>
      </c>
    </row>
    <row r="5" spans="1:7" ht="12.95" customHeight="1" thickTop="1" x14ac:dyDescent="0.2">
      <c r="C5" s="64" t="s">
        <v>698</v>
      </c>
    </row>
    <row r="6" spans="1:7" ht="12.95" customHeight="1" x14ac:dyDescent="0.2">
      <c r="A6" s="61" t="s">
        <v>81</v>
      </c>
    </row>
    <row r="7" spans="1:7" ht="12.95" customHeight="1" x14ac:dyDescent="0.2">
      <c r="A7" s="60" t="s">
        <v>82</v>
      </c>
      <c r="C7" s="60">
        <f>+C4</f>
        <v>34769.417500000003</v>
      </c>
    </row>
    <row r="8" spans="1:7" ht="12.95" customHeight="1" x14ac:dyDescent="0.2">
      <c r="A8" s="60" t="s">
        <v>83</v>
      </c>
      <c r="C8" s="60">
        <f>+D4</f>
        <v>0.39634498000000001</v>
      </c>
    </row>
    <row r="9" spans="1:7" ht="12.95" customHeight="1" x14ac:dyDescent="0.2">
      <c r="A9" s="65" t="s">
        <v>149</v>
      </c>
      <c r="C9" s="66">
        <v>-9.5</v>
      </c>
      <c r="D9" s="60" t="s">
        <v>150</v>
      </c>
    </row>
    <row r="10" spans="1:7" ht="12.95" customHeight="1" thickBot="1" x14ac:dyDescent="0.25">
      <c r="C10" s="67" t="s">
        <v>100</v>
      </c>
      <c r="D10" s="67" t="s">
        <v>101</v>
      </c>
    </row>
    <row r="11" spans="1:7" ht="12.95" customHeight="1" x14ac:dyDescent="0.2">
      <c r="A11" s="60" t="s">
        <v>96</v>
      </c>
      <c r="C11" s="68">
        <f ca="1">INTERCEPT(INDIRECT($G$11):G828,INDIRECT($F$11):F828)</f>
        <v>0.13696349022547705</v>
      </c>
      <c r="D11" s="69"/>
      <c r="F11" s="70" t="str">
        <f>"F"&amp;E19</f>
        <v>F67</v>
      </c>
      <c r="G11" s="68" t="str">
        <f>"G"&amp;E19</f>
        <v>G67</v>
      </c>
    </row>
    <row r="12" spans="1:7" ht="12.95" customHeight="1" x14ac:dyDescent="0.2">
      <c r="A12" s="60" t="s">
        <v>97</v>
      </c>
      <c r="C12" s="68">
        <f ca="1">SLOPE(INDIRECT($G$11):G828,INDIRECT($F$11):F828)</f>
        <v>-4.216146548557944E-6</v>
      </c>
      <c r="D12" s="69"/>
    </row>
    <row r="13" spans="1:7" ht="12.95" customHeight="1" x14ac:dyDescent="0.2">
      <c r="A13" s="60" t="s">
        <v>99</v>
      </c>
      <c r="C13" s="69" t="s">
        <v>94</v>
      </c>
      <c r="D13" s="71" t="s">
        <v>164</v>
      </c>
      <c r="E13" s="66">
        <v>1</v>
      </c>
    </row>
    <row r="14" spans="1:7" ht="12.95" customHeight="1" x14ac:dyDescent="0.2">
      <c r="D14" s="71" t="s">
        <v>151</v>
      </c>
      <c r="E14" s="72">
        <f ca="1">NOW()+15018.5+$C$9/24</f>
        <v>60360.79378969907</v>
      </c>
    </row>
    <row r="15" spans="1:7" ht="12.95" customHeight="1" x14ac:dyDescent="0.2">
      <c r="A15" s="73" t="s">
        <v>98</v>
      </c>
      <c r="C15" s="74">
        <f ca="1">(C7+C11)+(C8+C12)*INT(MAX(F21:F3369))</f>
        <v>55894.913517643043</v>
      </c>
      <c r="D15" s="71" t="s">
        <v>165</v>
      </c>
      <c r="E15" s="72">
        <f ca="1">ROUND(2*(E14-$C$7)/$C$8,0)/2+E13</f>
        <v>64569.5</v>
      </c>
    </row>
    <row r="16" spans="1:7" ht="12.95" customHeight="1" x14ac:dyDescent="0.2">
      <c r="A16" s="61" t="s">
        <v>84</v>
      </c>
      <c r="C16" s="75">
        <f ca="1">+C8+C12</f>
        <v>0.39634076385345146</v>
      </c>
      <c r="D16" s="71" t="s">
        <v>152</v>
      </c>
      <c r="E16" s="68">
        <f ca="1">ROUND(2*(E14-$C$15)/$C$16,0)/2+E13</f>
        <v>11269</v>
      </c>
    </row>
    <row r="17" spans="1:28" ht="12.95" customHeight="1" thickBot="1" x14ac:dyDescent="0.25">
      <c r="A17" s="71" t="s">
        <v>147</v>
      </c>
      <c r="C17" s="60">
        <f>COUNT(C21:C2027)</f>
        <v>126</v>
      </c>
      <c r="D17" s="71" t="s">
        <v>153</v>
      </c>
      <c r="E17" s="76">
        <f ca="1">+$C$15+$C$16*E16-15018.5-$C$9/24</f>
        <v>45343.173418840925</v>
      </c>
    </row>
    <row r="18" spans="1:28" ht="12.95" customHeight="1" thickTop="1" thickBot="1" x14ac:dyDescent="0.25">
      <c r="A18" s="61" t="s">
        <v>85</v>
      </c>
      <c r="C18" s="62">
        <f ca="1">+C15</f>
        <v>55894.913517643043</v>
      </c>
      <c r="D18" s="63">
        <f ca="1">+C16</f>
        <v>0.39634076385345146</v>
      </c>
      <c r="E18" s="77" t="s">
        <v>154</v>
      </c>
    </row>
    <row r="19" spans="1:28" ht="12.95" customHeight="1" thickTop="1" x14ac:dyDescent="0.2">
      <c r="A19" s="78" t="s">
        <v>155</v>
      </c>
      <c r="E19" s="79">
        <v>67</v>
      </c>
    </row>
    <row r="20" spans="1:28" ht="12.95" customHeight="1" thickBot="1" x14ac:dyDescent="0.25">
      <c r="A20" s="67" t="s">
        <v>86</v>
      </c>
      <c r="B20" s="67" t="s">
        <v>87</v>
      </c>
      <c r="C20" s="67" t="s">
        <v>88</v>
      </c>
      <c r="D20" s="67" t="s">
        <v>93</v>
      </c>
      <c r="E20" s="67" t="s">
        <v>89</v>
      </c>
      <c r="F20" s="67" t="s">
        <v>90</v>
      </c>
      <c r="G20" s="67" t="s">
        <v>91</v>
      </c>
      <c r="H20" s="80" t="s">
        <v>174</v>
      </c>
      <c r="I20" s="80" t="s">
        <v>175</v>
      </c>
      <c r="J20" s="80" t="s">
        <v>694</v>
      </c>
      <c r="K20" s="80" t="s">
        <v>161</v>
      </c>
      <c r="L20" s="80" t="s">
        <v>696</v>
      </c>
      <c r="M20" s="80" t="s">
        <v>697</v>
      </c>
      <c r="N20" s="80" t="s">
        <v>124</v>
      </c>
      <c r="O20" s="80" t="s">
        <v>103</v>
      </c>
      <c r="P20" s="81" t="s">
        <v>102</v>
      </c>
      <c r="Q20" s="67" t="s">
        <v>95</v>
      </c>
    </row>
    <row r="21" spans="1:28" ht="12.95" customHeight="1" x14ac:dyDescent="0.2">
      <c r="A21" s="82" t="s">
        <v>142</v>
      </c>
      <c r="C21" s="83">
        <v>29691.435000000001</v>
      </c>
      <c r="D21" s="83"/>
      <c r="E21" s="84">
        <f t="shared" ref="E21:E52" si="0">+(C21-C$7)/C$8</f>
        <v>-12812.026785352502</v>
      </c>
      <c r="F21" s="60">
        <f t="shared" ref="F21:F52" si="1">ROUND(2*E21,0)/2</f>
        <v>-12812</v>
      </c>
      <c r="G21" s="60">
        <f t="shared" ref="G21:G43" si="2">+C21-(C$7+F21*C$8)</f>
        <v>-1.0616240000672406E-2</v>
      </c>
      <c r="H21" s="60">
        <f t="shared" ref="H21:H44" si="3">G21</f>
        <v>-1.0616240000672406E-2</v>
      </c>
      <c r="Q21" s="85">
        <f t="shared" ref="Q21:Q52" si="4">+C21-15018.5</f>
        <v>14672.935000000001</v>
      </c>
    </row>
    <row r="22" spans="1:28" ht="12.95" customHeight="1" x14ac:dyDescent="0.2">
      <c r="A22" s="60" t="s">
        <v>216</v>
      </c>
      <c r="B22" s="69" t="s">
        <v>137</v>
      </c>
      <c r="C22" s="83">
        <v>29696.395</v>
      </c>
      <c r="D22" s="60" t="s">
        <v>174</v>
      </c>
      <c r="E22" s="60">
        <f t="shared" si="0"/>
        <v>-12799.512434849061</v>
      </c>
      <c r="F22" s="60">
        <f t="shared" si="1"/>
        <v>-12799.5</v>
      </c>
      <c r="G22" s="60">
        <f t="shared" si="2"/>
        <v>-4.9284900014754385E-3</v>
      </c>
      <c r="H22" s="60">
        <f t="shared" si="3"/>
        <v>-4.9284900014754385E-3</v>
      </c>
      <c r="Q22" s="85">
        <f t="shared" si="4"/>
        <v>14677.895</v>
      </c>
      <c r="Z22" s="60">
        <v>-64229.5</v>
      </c>
      <c r="AA22" s="60">
        <v>-3.1189999999999999E-2</v>
      </c>
      <c r="AB22" s="60">
        <v>1.503E-2</v>
      </c>
    </row>
    <row r="23" spans="1:28" ht="12.95" customHeight="1" x14ac:dyDescent="0.2">
      <c r="A23" s="60" t="s">
        <v>216</v>
      </c>
      <c r="B23" s="69" t="s">
        <v>137</v>
      </c>
      <c r="C23" s="83">
        <v>30021.404999999999</v>
      </c>
      <c r="D23" s="60" t="s">
        <v>174</v>
      </c>
      <c r="E23" s="60">
        <f t="shared" si="0"/>
        <v>-11979.494479783758</v>
      </c>
      <c r="F23" s="60">
        <f t="shared" si="1"/>
        <v>-11979.5</v>
      </c>
      <c r="G23" s="60">
        <f t="shared" si="2"/>
        <v>2.1879099949728698E-3</v>
      </c>
      <c r="H23" s="60">
        <f t="shared" si="3"/>
        <v>2.1879099949728698E-3</v>
      </c>
      <c r="Q23" s="85">
        <f t="shared" si="4"/>
        <v>15002.904999999999</v>
      </c>
      <c r="Z23" s="60">
        <v>-63409.5</v>
      </c>
      <c r="AA23" s="60">
        <v>-2.2929999999999999E-2</v>
      </c>
      <c r="AB23" s="60">
        <v>2.0279999999999999E-2</v>
      </c>
    </row>
    <row r="24" spans="1:28" ht="12.95" customHeight="1" x14ac:dyDescent="0.2">
      <c r="A24" s="60" t="s">
        <v>216</v>
      </c>
      <c r="B24" s="69" t="s">
        <v>138</v>
      </c>
      <c r="C24" s="83">
        <v>30024.36</v>
      </c>
      <c r="D24" s="60" t="s">
        <v>174</v>
      </c>
      <c r="E24" s="60">
        <f t="shared" si="0"/>
        <v>-11972.038853626966</v>
      </c>
      <c r="F24" s="60">
        <f t="shared" si="1"/>
        <v>-11972</v>
      </c>
      <c r="G24" s="60">
        <f t="shared" si="2"/>
        <v>-1.5399440002511255E-2</v>
      </c>
      <c r="H24" s="60">
        <f t="shared" si="3"/>
        <v>-1.5399440002511255E-2</v>
      </c>
      <c r="Q24" s="85">
        <f t="shared" si="4"/>
        <v>15005.86</v>
      </c>
      <c r="Z24" s="60">
        <v>-63402</v>
      </c>
      <c r="AA24" s="60">
        <v>-4.0509999999999997E-2</v>
      </c>
      <c r="AB24" s="60">
        <v>2.6800000000000001E-3</v>
      </c>
    </row>
    <row r="25" spans="1:28" ht="12.95" customHeight="1" x14ac:dyDescent="0.2">
      <c r="A25" s="60" t="s">
        <v>216</v>
      </c>
      <c r="B25" s="69" t="s">
        <v>137</v>
      </c>
      <c r="C25" s="83">
        <v>30025.360000000001</v>
      </c>
      <c r="D25" s="60" t="s">
        <v>174</v>
      </c>
      <c r="E25" s="84">
        <f t="shared" si="0"/>
        <v>-11969.515799089981</v>
      </c>
      <c r="F25" s="60">
        <f t="shared" si="1"/>
        <v>-11969.5</v>
      </c>
      <c r="G25" s="60">
        <f t="shared" si="2"/>
        <v>-6.2618900046800263E-3</v>
      </c>
      <c r="H25" s="60">
        <f t="shared" si="3"/>
        <v>-6.2618900046800263E-3</v>
      </c>
      <c r="Q25" s="85">
        <f t="shared" si="4"/>
        <v>15006.86</v>
      </c>
      <c r="Z25" s="60">
        <v>-63399.5</v>
      </c>
      <c r="AA25" s="60">
        <v>-3.1370000000000002E-2</v>
      </c>
      <c r="AB25" s="60">
        <v>1.1809999999999999E-2</v>
      </c>
    </row>
    <row r="26" spans="1:28" ht="12.95" customHeight="1" x14ac:dyDescent="0.2">
      <c r="A26" s="60" t="s">
        <v>216</v>
      </c>
      <c r="B26" s="69" t="s">
        <v>138</v>
      </c>
      <c r="C26" s="83">
        <v>30026.35</v>
      </c>
      <c r="D26" s="60" t="s">
        <v>174</v>
      </c>
      <c r="E26" s="84">
        <f t="shared" si="0"/>
        <v>-11967.017975098372</v>
      </c>
      <c r="F26" s="60">
        <f t="shared" si="1"/>
        <v>-11967</v>
      </c>
      <c r="G26" s="60">
        <f t="shared" si="2"/>
        <v>-7.1243400052480865E-3</v>
      </c>
      <c r="H26" s="60">
        <f t="shared" si="3"/>
        <v>-7.1243400052480865E-3</v>
      </c>
      <c r="Q26" s="85">
        <f t="shared" si="4"/>
        <v>15007.849999999999</v>
      </c>
      <c r="Z26" s="60">
        <v>-63397</v>
      </c>
      <c r="AA26" s="60">
        <v>-3.2230000000000002E-2</v>
      </c>
      <c r="AB26" s="60">
        <v>1.094E-2</v>
      </c>
    </row>
    <row r="27" spans="1:28" ht="12.95" customHeight="1" x14ac:dyDescent="0.2">
      <c r="A27" s="60" t="s">
        <v>216</v>
      </c>
      <c r="B27" s="69" t="s">
        <v>137</v>
      </c>
      <c r="C27" s="83">
        <v>30069.375</v>
      </c>
      <c r="D27" s="60" t="s">
        <v>174</v>
      </c>
      <c r="E27" s="84">
        <f t="shared" si="0"/>
        <v>-11858.463553644613</v>
      </c>
      <c r="F27" s="60">
        <f t="shared" si="1"/>
        <v>-11858.5</v>
      </c>
      <c r="G27" s="60">
        <f t="shared" si="2"/>
        <v>1.4445329998125089E-2</v>
      </c>
      <c r="H27" s="60">
        <f t="shared" si="3"/>
        <v>1.4445329998125089E-2</v>
      </c>
      <c r="Q27" s="85">
        <f t="shared" si="4"/>
        <v>15050.875</v>
      </c>
      <c r="Z27" s="60">
        <v>-63288.5</v>
      </c>
      <c r="AA27" s="60">
        <v>-1.051E-2</v>
      </c>
      <c r="AB27" s="60">
        <v>3.227E-2</v>
      </c>
    </row>
    <row r="28" spans="1:28" ht="12.95" customHeight="1" x14ac:dyDescent="0.2">
      <c r="A28" s="60" t="s">
        <v>216</v>
      </c>
      <c r="B28" s="69" t="s">
        <v>138</v>
      </c>
      <c r="C28" s="83">
        <v>30072.334999999999</v>
      </c>
      <c r="D28" s="60" t="s">
        <v>174</v>
      </c>
      <c r="E28" s="84">
        <f t="shared" si="0"/>
        <v>-11850.995312215142</v>
      </c>
      <c r="F28" s="60">
        <f t="shared" si="1"/>
        <v>-11851</v>
      </c>
      <c r="G28" s="60">
        <f t="shared" si="2"/>
        <v>1.8579799943836406E-3</v>
      </c>
      <c r="H28" s="60">
        <f t="shared" si="3"/>
        <v>1.8579799943836406E-3</v>
      </c>
      <c r="Q28" s="85">
        <f t="shared" si="4"/>
        <v>15053.834999999999</v>
      </c>
      <c r="Z28" s="60">
        <v>-63281</v>
      </c>
      <c r="AA28" s="60">
        <v>-2.308E-2</v>
      </c>
      <c r="AB28" s="60">
        <v>1.966E-2</v>
      </c>
    </row>
    <row r="29" spans="1:28" ht="12.95" customHeight="1" x14ac:dyDescent="0.2">
      <c r="A29" s="60" t="s">
        <v>216</v>
      </c>
      <c r="B29" s="69" t="s">
        <v>137</v>
      </c>
      <c r="C29" s="83">
        <v>30373.34</v>
      </c>
      <c r="D29" s="60" t="s">
        <v>174</v>
      </c>
      <c r="E29" s="84">
        <f t="shared" si="0"/>
        <v>-11091.543281310143</v>
      </c>
      <c r="F29" s="60">
        <f t="shared" si="1"/>
        <v>-11091.5</v>
      </c>
      <c r="G29" s="60">
        <f t="shared" si="2"/>
        <v>-1.7154330002085771E-2</v>
      </c>
      <c r="H29" s="60">
        <f t="shared" si="3"/>
        <v>-1.7154330002085771E-2</v>
      </c>
      <c r="Q29" s="85">
        <f t="shared" si="4"/>
        <v>15354.84</v>
      </c>
      <c r="Z29" s="60">
        <v>-62521.5</v>
      </c>
      <c r="AA29" s="60">
        <v>-4.104E-2</v>
      </c>
      <c r="AB29" s="60">
        <v>-1E-3</v>
      </c>
    </row>
    <row r="30" spans="1:28" ht="12.95" customHeight="1" x14ac:dyDescent="0.2">
      <c r="A30" s="60" t="s">
        <v>216</v>
      </c>
      <c r="B30" s="69" t="s">
        <v>138</v>
      </c>
      <c r="C30" s="83">
        <v>31142.445</v>
      </c>
      <c r="D30" s="60" t="s">
        <v>174</v>
      </c>
      <c r="E30" s="84">
        <f t="shared" si="0"/>
        <v>-9151.0494216427396</v>
      </c>
      <c r="F30" s="60">
        <f t="shared" si="1"/>
        <v>-9151</v>
      </c>
      <c r="G30" s="60">
        <f t="shared" si="2"/>
        <v>-1.9588020004448481E-2</v>
      </c>
      <c r="H30" s="60">
        <f t="shared" si="3"/>
        <v>-1.9588020004448481E-2</v>
      </c>
      <c r="Q30" s="85">
        <f t="shared" si="4"/>
        <v>16123.945</v>
      </c>
      <c r="Z30" s="60">
        <v>-60581</v>
      </c>
      <c r="AA30" s="60">
        <v>-4.0770000000000001E-2</v>
      </c>
      <c r="AB30" s="60">
        <v>-7.43E-3</v>
      </c>
    </row>
    <row r="31" spans="1:28" ht="12.95" customHeight="1" x14ac:dyDescent="0.2">
      <c r="A31" s="60" t="s">
        <v>216</v>
      </c>
      <c r="B31" s="69" t="s">
        <v>138</v>
      </c>
      <c r="C31" s="83">
        <v>31144.495999999999</v>
      </c>
      <c r="D31" s="60" t="s">
        <v>174</v>
      </c>
      <c r="E31" s="84">
        <f t="shared" si="0"/>
        <v>-9145.8746367873864</v>
      </c>
      <c r="F31" s="60">
        <f t="shared" si="1"/>
        <v>-9146</v>
      </c>
      <c r="G31" s="60">
        <f t="shared" si="2"/>
        <v>4.9687079997966066E-2</v>
      </c>
      <c r="H31" s="60">
        <f t="shared" si="3"/>
        <v>4.9687079997966066E-2</v>
      </c>
      <c r="Q31" s="85">
        <f t="shared" si="4"/>
        <v>16125.995999999999</v>
      </c>
      <c r="Z31" s="60">
        <v>-60576</v>
      </c>
      <c r="AA31" s="60">
        <v>2.852E-2</v>
      </c>
      <c r="AB31" s="60">
        <v>6.1830000000000003E-2</v>
      </c>
    </row>
    <row r="32" spans="1:28" ht="12.95" customHeight="1" x14ac:dyDescent="0.2">
      <c r="A32" s="60" t="s">
        <v>216</v>
      </c>
      <c r="B32" s="69" t="s">
        <v>138</v>
      </c>
      <c r="C32" s="83">
        <v>31803.575000000001</v>
      </c>
      <c r="D32" s="60" t="s">
        <v>174</v>
      </c>
      <c r="E32" s="84">
        <f t="shared" si="0"/>
        <v>-7482.9823756062269</v>
      </c>
      <c r="F32" s="60">
        <f t="shared" si="1"/>
        <v>-7483</v>
      </c>
      <c r="G32" s="60">
        <f t="shared" si="2"/>
        <v>6.9853399982093833E-3</v>
      </c>
      <c r="H32" s="60">
        <f t="shared" si="3"/>
        <v>6.9853399982093833E-3</v>
      </c>
      <c r="Q32" s="85">
        <f t="shared" si="4"/>
        <v>16785.075000000001</v>
      </c>
      <c r="Z32" s="60">
        <v>-58913</v>
      </c>
      <c r="AA32" s="60">
        <v>-1.187E-2</v>
      </c>
      <c r="AB32" s="60">
        <v>1.5980000000000001E-2</v>
      </c>
    </row>
    <row r="33" spans="1:28" ht="12.95" customHeight="1" x14ac:dyDescent="0.2">
      <c r="A33" s="60" t="s">
        <v>216</v>
      </c>
      <c r="B33" s="69" t="s">
        <v>137</v>
      </c>
      <c r="C33" s="83">
        <v>31845.415000000001</v>
      </c>
      <c r="D33" s="60" t="s">
        <v>174</v>
      </c>
      <c r="E33" s="84">
        <f t="shared" si="0"/>
        <v>-7377.4177737787977</v>
      </c>
      <c r="F33" s="60">
        <f t="shared" si="1"/>
        <v>-7377.5</v>
      </c>
      <c r="G33" s="60">
        <f t="shared" si="2"/>
        <v>3.2589949998509837E-2</v>
      </c>
      <c r="H33" s="60">
        <f t="shared" si="3"/>
        <v>3.2589949998509837E-2</v>
      </c>
      <c r="Q33" s="85">
        <f t="shared" si="4"/>
        <v>16826.915000000001</v>
      </c>
      <c r="Z33" s="60">
        <v>-58807.5</v>
      </c>
      <c r="AA33" s="60">
        <v>1.388E-2</v>
      </c>
      <c r="AB33" s="60">
        <v>4.1390000000000003E-2</v>
      </c>
    </row>
    <row r="34" spans="1:28" ht="12.95" customHeight="1" x14ac:dyDescent="0.2">
      <c r="A34" s="60" t="s">
        <v>216</v>
      </c>
      <c r="B34" s="69" t="s">
        <v>137</v>
      </c>
      <c r="C34" s="83">
        <v>32233.41</v>
      </c>
      <c r="D34" s="60" t="s">
        <v>174</v>
      </c>
      <c r="E34" s="84">
        <f t="shared" si="0"/>
        <v>-6398.4852287015301</v>
      </c>
      <c r="F34" s="60">
        <f t="shared" si="1"/>
        <v>-6398.5</v>
      </c>
      <c r="G34" s="60">
        <f t="shared" si="2"/>
        <v>5.8545299980323762E-3</v>
      </c>
      <c r="H34" s="60">
        <f t="shared" si="3"/>
        <v>5.8545299980323762E-3</v>
      </c>
      <c r="Q34" s="85">
        <f t="shared" si="4"/>
        <v>17214.91</v>
      </c>
      <c r="Z34" s="60">
        <v>-57828.5</v>
      </c>
      <c r="AA34" s="60">
        <v>-1.149E-2</v>
      </c>
      <c r="AB34" s="60">
        <v>1.2930000000000001E-2</v>
      </c>
    </row>
    <row r="35" spans="1:28" ht="12.95" customHeight="1" x14ac:dyDescent="0.2">
      <c r="A35" s="60" t="s">
        <v>216</v>
      </c>
      <c r="B35" s="69" t="s">
        <v>138</v>
      </c>
      <c r="C35" s="83">
        <v>33220.514999999999</v>
      </c>
      <c r="D35" s="60" t="s">
        <v>174</v>
      </c>
      <c r="E35" s="84">
        <f t="shared" si="0"/>
        <v>-3907.9654799715231</v>
      </c>
      <c r="F35" s="60">
        <f t="shared" si="1"/>
        <v>-3908</v>
      </c>
      <c r="G35" s="60">
        <f t="shared" si="2"/>
        <v>1.3681839998753276E-2</v>
      </c>
      <c r="H35" s="60">
        <f t="shared" si="3"/>
        <v>1.3681839998753276E-2</v>
      </c>
      <c r="Q35" s="85">
        <f t="shared" si="4"/>
        <v>18202.014999999999</v>
      </c>
      <c r="Z35" s="60">
        <v>-55338</v>
      </c>
      <c r="AA35" s="60">
        <v>-1.9000000000000001E-4</v>
      </c>
      <c r="AB35" s="60">
        <v>1.678E-2</v>
      </c>
    </row>
    <row r="36" spans="1:28" ht="12.95" customHeight="1" x14ac:dyDescent="0.2">
      <c r="A36" s="60" t="s">
        <v>216</v>
      </c>
      <c r="B36" s="69" t="s">
        <v>137</v>
      </c>
      <c r="C36" s="83">
        <v>33294.425000000003</v>
      </c>
      <c r="D36" s="60" t="s">
        <v>174</v>
      </c>
      <c r="E36" s="84">
        <f t="shared" si="0"/>
        <v>-3721.4865191429958</v>
      </c>
      <c r="F36" s="60">
        <f t="shared" si="1"/>
        <v>-3721.5</v>
      </c>
      <c r="G36" s="60">
        <f t="shared" si="2"/>
        <v>5.3430699990713038E-3</v>
      </c>
      <c r="H36" s="60">
        <f t="shared" si="3"/>
        <v>5.3430699990713038E-3</v>
      </c>
      <c r="Q36" s="85">
        <f t="shared" si="4"/>
        <v>18275.925000000003</v>
      </c>
      <c r="Z36" s="60">
        <v>-55151.5</v>
      </c>
      <c r="AA36" s="60">
        <v>-8.2699999999999996E-3</v>
      </c>
      <c r="AB36" s="60">
        <v>8.1700000000000002E-3</v>
      </c>
    </row>
    <row r="37" spans="1:28" ht="12.95" customHeight="1" x14ac:dyDescent="0.2">
      <c r="A37" s="60" t="s">
        <v>216</v>
      </c>
      <c r="B37" s="69" t="s">
        <v>138</v>
      </c>
      <c r="C37" s="86">
        <v>33685.43</v>
      </c>
      <c r="D37" s="60" t="s">
        <v>174</v>
      </c>
      <c r="E37" s="84">
        <f t="shared" si="0"/>
        <v>-2734.9595799094086</v>
      </c>
      <c r="F37" s="60">
        <f t="shared" si="1"/>
        <v>-2735</v>
      </c>
      <c r="G37" s="60">
        <f t="shared" si="2"/>
        <v>1.6020299997762777E-2</v>
      </c>
      <c r="H37" s="60">
        <f t="shared" si="3"/>
        <v>1.6020299997762777E-2</v>
      </c>
      <c r="Q37" s="85">
        <f t="shared" si="4"/>
        <v>18666.93</v>
      </c>
      <c r="Z37" s="60">
        <v>-54165</v>
      </c>
      <c r="AA37" s="60">
        <v>3.79E-3</v>
      </c>
      <c r="AB37" s="60">
        <v>1.745E-2</v>
      </c>
    </row>
    <row r="38" spans="1:28" ht="12.95" customHeight="1" x14ac:dyDescent="0.2">
      <c r="A38" s="60" t="s">
        <v>216</v>
      </c>
      <c r="B38" s="69" t="s">
        <v>137</v>
      </c>
      <c r="C38" s="83">
        <v>33709.385000000002</v>
      </c>
      <c r="D38" s="60" t="s">
        <v>174</v>
      </c>
      <c r="E38" s="84">
        <f t="shared" si="0"/>
        <v>-2674.5198084759422</v>
      </c>
      <c r="F38" s="60">
        <f t="shared" si="1"/>
        <v>-2674.5</v>
      </c>
      <c r="G38" s="60">
        <f t="shared" si="2"/>
        <v>-7.8509899976779707E-3</v>
      </c>
      <c r="H38" s="60">
        <f t="shared" si="3"/>
        <v>-7.8509899976779707E-3</v>
      </c>
      <c r="Q38" s="85">
        <f t="shared" si="4"/>
        <v>18690.885000000002</v>
      </c>
      <c r="Z38" s="60">
        <v>-54104.5</v>
      </c>
      <c r="AA38" s="60">
        <v>-0.02</v>
      </c>
      <c r="AB38" s="60">
        <v>-6.4999999999999997E-3</v>
      </c>
    </row>
    <row r="39" spans="1:28" ht="12.95" customHeight="1" x14ac:dyDescent="0.2">
      <c r="A39" s="60" t="s">
        <v>216</v>
      </c>
      <c r="B39" s="69" t="s">
        <v>138</v>
      </c>
      <c r="C39" s="83">
        <v>34085.324999999997</v>
      </c>
      <c r="D39" s="60" t="s">
        <v>174</v>
      </c>
      <c r="E39" s="84">
        <f t="shared" si="0"/>
        <v>-1726.002685842031</v>
      </c>
      <c r="F39" s="60">
        <f t="shared" si="1"/>
        <v>-1726</v>
      </c>
      <c r="G39" s="60">
        <f t="shared" si="2"/>
        <v>-1.0645200090948492E-3</v>
      </c>
      <c r="H39" s="60">
        <f t="shared" si="3"/>
        <v>-1.0645200090948492E-3</v>
      </c>
      <c r="Q39" s="85">
        <f t="shared" si="4"/>
        <v>19066.824999999997</v>
      </c>
      <c r="Z39" s="60">
        <v>-53156</v>
      </c>
      <c r="AA39" s="60">
        <v>-1.189E-2</v>
      </c>
      <c r="AB39" s="60">
        <v>-9.7000000000000005E-4</v>
      </c>
    </row>
    <row r="40" spans="1:28" ht="12.95" customHeight="1" x14ac:dyDescent="0.2">
      <c r="A40" s="60" t="s">
        <v>216</v>
      </c>
      <c r="B40" s="69" t="s">
        <v>138</v>
      </c>
      <c r="C40" s="83">
        <v>34087.305</v>
      </c>
      <c r="D40" s="60" t="s">
        <v>174</v>
      </c>
      <c r="E40" s="84">
        <f t="shared" si="0"/>
        <v>-1721.0070378587939</v>
      </c>
      <c r="F40" s="60">
        <f t="shared" si="1"/>
        <v>-1721</v>
      </c>
      <c r="G40" s="60">
        <f t="shared" si="2"/>
        <v>-2.789420002955012E-3</v>
      </c>
      <c r="H40" s="60">
        <f t="shared" si="3"/>
        <v>-2.789420002955012E-3</v>
      </c>
      <c r="Q40" s="85">
        <f t="shared" si="4"/>
        <v>19068.805</v>
      </c>
      <c r="Z40" s="60">
        <v>-53151</v>
      </c>
      <c r="AA40" s="60">
        <v>-1.3610000000000001E-2</v>
      </c>
      <c r="AB40" s="60">
        <v>-2.7000000000000001E-3</v>
      </c>
    </row>
    <row r="41" spans="1:28" ht="12.95" customHeight="1" x14ac:dyDescent="0.2">
      <c r="A41" s="60" t="s">
        <v>216</v>
      </c>
      <c r="B41" s="69" t="s">
        <v>138</v>
      </c>
      <c r="C41" s="83">
        <v>34748.400000000001</v>
      </c>
      <c r="D41" s="60" t="s">
        <v>174</v>
      </c>
      <c r="E41" s="84">
        <f t="shared" si="0"/>
        <v>-53.028298731074493</v>
      </c>
      <c r="F41" s="60">
        <f t="shared" si="1"/>
        <v>-53</v>
      </c>
      <c r="G41" s="60">
        <f t="shared" si="2"/>
        <v>-1.1216060003789607E-2</v>
      </c>
      <c r="H41" s="60">
        <f t="shared" si="3"/>
        <v>-1.1216060003789607E-2</v>
      </c>
      <c r="Q41" s="85">
        <f t="shared" si="4"/>
        <v>19729.900000000001</v>
      </c>
      <c r="Z41" s="60">
        <v>-51483</v>
      </c>
      <c r="AA41" s="60">
        <v>-1.9709999999999998E-2</v>
      </c>
      <c r="AB41" s="60">
        <v>-1.3129999999999999E-2</v>
      </c>
    </row>
    <row r="42" spans="1:28" ht="12.95" customHeight="1" x14ac:dyDescent="0.2">
      <c r="A42" s="60" t="s">
        <v>216</v>
      </c>
      <c r="B42" s="69" t="s">
        <v>138</v>
      </c>
      <c r="C42" s="83">
        <v>34769.4</v>
      </c>
      <c r="D42" s="60" t="s">
        <v>174</v>
      </c>
      <c r="E42" s="84">
        <f t="shared" si="0"/>
        <v>-4.4153454401633214E-2</v>
      </c>
      <c r="F42" s="60">
        <f t="shared" si="1"/>
        <v>0</v>
      </c>
      <c r="G42" s="60">
        <f t="shared" si="2"/>
        <v>-1.750000000174623E-2</v>
      </c>
      <c r="H42" s="60">
        <f t="shared" si="3"/>
        <v>-1.750000000174623E-2</v>
      </c>
      <c r="Q42" s="85">
        <f t="shared" si="4"/>
        <v>19750.900000000001</v>
      </c>
      <c r="Z42" s="60">
        <v>-51430</v>
      </c>
      <c r="AA42" s="60">
        <v>-2.5919999999999999E-2</v>
      </c>
      <c r="AB42" s="60">
        <v>-1.9470000000000001E-2</v>
      </c>
    </row>
    <row r="43" spans="1:28" ht="12.95" customHeight="1" x14ac:dyDescent="0.2">
      <c r="A43" s="60" t="s">
        <v>217</v>
      </c>
      <c r="B43" s="69" t="s">
        <v>138</v>
      </c>
      <c r="C43" s="83">
        <v>34769.417000000001</v>
      </c>
      <c r="D43" s="60" t="s">
        <v>174</v>
      </c>
      <c r="E43" s="84">
        <f t="shared" si="0"/>
        <v>-1.2615272733386273E-3</v>
      </c>
      <c r="F43" s="60">
        <f t="shared" si="1"/>
        <v>0</v>
      </c>
      <c r="G43" s="60">
        <f t="shared" si="2"/>
        <v>-5.0000000192085281E-4</v>
      </c>
      <c r="H43" s="60">
        <f t="shared" si="3"/>
        <v>-5.0000000192085281E-4</v>
      </c>
      <c r="Q43" s="85">
        <f t="shared" si="4"/>
        <v>19750.917000000001</v>
      </c>
      <c r="Z43" s="60">
        <v>-51430</v>
      </c>
      <c r="AA43" s="60">
        <v>-8.4200000000000004E-3</v>
      </c>
      <c r="AB43" s="60">
        <v>-1.97E-3</v>
      </c>
    </row>
    <row r="44" spans="1:28" ht="12.95" customHeight="1" x14ac:dyDescent="0.2">
      <c r="A44" s="87" t="s">
        <v>92</v>
      </c>
      <c r="C44" s="83">
        <v>34769.417500000003</v>
      </c>
      <c r="D44" s="83" t="s">
        <v>94</v>
      </c>
      <c r="E44" s="84">
        <f t="shared" si="0"/>
        <v>0</v>
      </c>
      <c r="F44" s="60">
        <f t="shared" si="1"/>
        <v>0</v>
      </c>
      <c r="H44" s="60">
        <f t="shared" si="3"/>
        <v>0</v>
      </c>
      <c r="Q44" s="85">
        <f t="shared" si="4"/>
        <v>19750.917500000003</v>
      </c>
    </row>
    <row r="45" spans="1:28" ht="12.95" customHeight="1" x14ac:dyDescent="0.2">
      <c r="A45" s="87" t="s">
        <v>142</v>
      </c>
      <c r="C45" s="83">
        <v>34771.4</v>
      </c>
      <c r="D45" s="83"/>
      <c r="E45" s="84">
        <f t="shared" si="0"/>
        <v>5.0019556195672106</v>
      </c>
      <c r="F45" s="60">
        <f t="shared" si="1"/>
        <v>5</v>
      </c>
      <c r="G45" s="60">
        <f t="shared" ref="G45:G76" si="5">+C45-(C$7+F45*C$8)</f>
        <v>7.7510000119218603E-4</v>
      </c>
      <c r="I45" s="60">
        <f t="shared" ref="I45:I76" si="6">G45</f>
        <v>7.7510000119218603E-4</v>
      </c>
      <c r="Q45" s="85">
        <f t="shared" si="4"/>
        <v>19752.900000000001</v>
      </c>
    </row>
    <row r="46" spans="1:28" ht="12.95" customHeight="1" x14ac:dyDescent="0.2">
      <c r="A46" s="87" t="s">
        <v>142</v>
      </c>
      <c r="C46" s="83">
        <v>34773.375</v>
      </c>
      <c r="D46" s="83"/>
      <c r="E46" s="84">
        <f t="shared" si="0"/>
        <v>9.9849883301077718</v>
      </c>
      <c r="F46" s="60">
        <f t="shared" si="1"/>
        <v>10</v>
      </c>
      <c r="G46" s="60">
        <f t="shared" si="5"/>
        <v>-5.9498000046005473E-3</v>
      </c>
      <c r="I46" s="60">
        <f t="shared" si="6"/>
        <v>-5.9498000046005473E-3</v>
      </c>
      <c r="Q46" s="85">
        <f t="shared" si="4"/>
        <v>19754.875</v>
      </c>
    </row>
    <row r="47" spans="1:28" ht="12.95" customHeight="1" x14ac:dyDescent="0.2">
      <c r="A47" s="87" t="s">
        <v>142</v>
      </c>
      <c r="C47" s="83">
        <v>34775.360000000001</v>
      </c>
      <c r="D47" s="83"/>
      <c r="E47" s="84">
        <f t="shared" si="0"/>
        <v>14.993251586023318</v>
      </c>
      <c r="F47" s="60">
        <f t="shared" si="1"/>
        <v>15</v>
      </c>
      <c r="G47" s="60">
        <f t="shared" si="5"/>
        <v>-2.6747000010800548E-3</v>
      </c>
      <c r="I47" s="60">
        <f t="shared" si="6"/>
        <v>-2.6747000010800548E-3</v>
      </c>
      <c r="Q47" s="85">
        <f t="shared" si="4"/>
        <v>19756.86</v>
      </c>
    </row>
    <row r="48" spans="1:28" ht="12.95" customHeight="1" x14ac:dyDescent="0.2">
      <c r="A48" s="87" t="s">
        <v>142</v>
      </c>
      <c r="C48" s="83">
        <v>34776.345000000001</v>
      </c>
      <c r="D48" s="83"/>
      <c r="E48" s="84">
        <f t="shared" si="0"/>
        <v>17.478460304954442</v>
      </c>
      <c r="F48" s="60">
        <f t="shared" si="1"/>
        <v>17.5</v>
      </c>
      <c r="G48" s="60">
        <f t="shared" si="5"/>
        <v>-8.5371500026667491E-3</v>
      </c>
      <c r="I48" s="60">
        <f t="shared" si="6"/>
        <v>-8.5371500026667491E-3</v>
      </c>
      <c r="Q48" s="85">
        <f t="shared" si="4"/>
        <v>19757.845000000001</v>
      </c>
    </row>
    <row r="49" spans="1:17" ht="12.95" customHeight="1" x14ac:dyDescent="0.2">
      <c r="A49" s="87" t="s">
        <v>142</v>
      </c>
      <c r="C49" s="83">
        <v>34780.315000000002</v>
      </c>
      <c r="D49" s="83"/>
      <c r="E49" s="84">
        <f t="shared" si="0"/>
        <v>27.494986816785534</v>
      </c>
      <c r="F49" s="60">
        <f t="shared" si="1"/>
        <v>27.5</v>
      </c>
      <c r="G49" s="60">
        <f t="shared" si="5"/>
        <v>-1.9869500029017217E-3</v>
      </c>
      <c r="I49" s="60">
        <f t="shared" si="6"/>
        <v>-1.9869500029017217E-3</v>
      </c>
      <c r="Q49" s="85">
        <f t="shared" si="4"/>
        <v>19761.815000000002</v>
      </c>
    </row>
    <row r="50" spans="1:17" ht="12.95" customHeight="1" x14ac:dyDescent="0.2">
      <c r="A50" s="87" t="s">
        <v>142</v>
      </c>
      <c r="C50" s="83">
        <v>35129.495000000003</v>
      </c>
      <c r="D50" s="83"/>
      <c r="E50" s="84">
        <f t="shared" si="0"/>
        <v>908.49517004100676</v>
      </c>
      <c r="F50" s="60">
        <f t="shared" si="1"/>
        <v>908.5</v>
      </c>
      <c r="G50" s="60">
        <f t="shared" si="5"/>
        <v>-1.9143300014548004E-3</v>
      </c>
      <c r="I50" s="60">
        <f t="shared" si="6"/>
        <v>-1.9143300014548004E-3</v>
      </c>
      <c r="Q50" s="85">
        <f t="shared" si="4"/>
        <v>20110.995000000003</v>
      </c>
    </row>
    <row r="51" spans="1:17" ht="12.95" customHeight="1" x14ac:dyDescent="0.2">
      <c r="A51" s="87" t="s">
        <v>142</v>
      </c>
      <c r="C51" s="83">
        <v>35131.480000000003</v>
      </c>
      <c r="D51" s="83"/>
      <c r="E51" s="84">
        <f t="shared" si="0"/>
        <v>913.50343329692225</v>
      </c>
      <c r="F51" s="60">
        <f t="shared" si="1"/>
        <v>913.5</v>
      </c>
      <c r="G51" s="60">
        <f t="shared" si="5"/>
        <v>1.3607700020656921E-3</v>
      </c>
      <c r="I51" s="60">
        <f t="shared" si="6"/>
        <v>1.3607700020656921E-3</v>
      </c>
      <c r="Q51" s="85">
        <f t="shared" si="4"/>
        <v>20112.980000000003</v>
      </c>
    </row>
    <row r="52" spans="1:17" ht="12.95" customHeight="1" x14ac:dyDescent="0.2">
      <c r="A52" s="87" t="s">
        <v>142</v>
      </c>
      <c r="C52" s="83">
        <v>35160.415000000001</v>
      </c>
      <c r="D52" s="83"/>
      <c r="E52" s="84">
        <f t="shared" si="0"/>
        <v>986.50801632456069</v>
      </c>
      <c r="F52" s="60">
        <f t="shared" si="1"/>
        <v>986.5</v>
      </c>
      <c r="G52" s="60">
        <f t="shared" si="5"/>
        <v>3.1772299989825115E-3</v>
      </c>
      <c r="I52" s="60">
        <f t="shared" si="6"/>
        <v>3.1772299989825115E-3</v>
      </c>
      <c r="Q52" s="85">
        <f t="shared" si="4"/>
        <v>20141.915000000001</v>
      </c>
    </row>
    <row r="53" spans="1:17" ht="12.95" customHeight="1" x14ac:dyDescent="0.2">
      <c r="A53" s="87" t="s">
        <v>142</v>
      </c>
      <c r="C53" s="83">
        <v>35161.404999999999</v>
      </c>
      <c r="D53" s="83"/>
      <c r="E53" s="84">
        <f t="shared" ref="E53:E84" si="7">+(C53-C$7)/C$8</f>
        <v>989.00584031617007</v>
      </c>
      <c r="F53" s="60">
        <f t="shared" ref="F53:F84" si="8">ROUND(2*E53,0)/2</f>
        <v>989</v>
      </c>
      <c r="G53" s="60">
        <f t="shared" si="5"/>
        <v>2.3147799947764724E-3</v>
      </c>
      <c r="I53" s="60">
        <f t="shared" si="6"/>
        <v>2.3147799947764724E-3</v>
      </c>
      <c r="Q53" s="85">
        <f t="shared" ref="Q53:Q84" si="9">+C53-15018.5</f>
        <v>20142.904999999999</v>
      </c>
    </row>
    <row r="54" spans="1:17" ht="12.95" customHeight="1" x14ac:dyDescent="0.2">
      <c r="A54" s="87" t="s">
        <v>142</v>
      </c>
      <c r="C54" s="83">
        <v>35163.385000000002</v>
      </c>
      <c r="D54" s="83"/>
      <c r="E54" s="84">
        <f t="shared" si="7"/>
        <v>994.00148829940736</v>
      </c>
      <c r="F54" s="60">
        <f t="shared" si="8"/>
        <v>994</v>
      </c>
      <c r="G54" s="60">
        <f t="shared" si="5"/>
        <v>5.8988000091630965E-4</v>
      </c>
      <c r="I54" s="60">
        <f t="shared" si="6"/>
        <v>5.8988000091630965E-4</v>
      </c>
      <c r="Q54" s="85">
        <f t="shared" si="9"/>
        <v>20144.885000000002</v>
      </c>
    </row>
    <row r="55" spans="1:17" ht="12.95" customHeight="1" x14ac:dyDescent="0.2">
      <c r="A55" s="87" t="s">
        <v>142</v>
      </c>
      <c r="C55" s="83">
        <v>35164.39</v>
      </c>
      <c r="D55" s="83"/>
      <c r="E55" s="84">
        <f t="shared" si="7"/>
        <v>996.53715810906999</v>
      </c>
      <c r="F55" s="60">
        <f t="shared" si="8"/>
        <v>996.5</v>
      </c>
      <c r="G55" s="60">
        <f t="shared" si="5"/>
        <v>1.4727429996128194E-2</v>
      </c>
      <c r="I55" s="60">
        <f t="shared" si="6"/>
        <v>1.4727429996128194E-2</v>
      </c>
      <c r="Q55" s="85">
        <f t="shared" si="9"/>
        <v>20145.89</v>
      </c>
    </row>
    <row r="56" spans="1:17" ht="12.95" customHeight="1" x14ac:dyDescent="0.2">
      <c r="A56" s="87" t="s">
        <v>142</v>
      </c>
      <c r="C56" s="83">
        <v>35165.364999999998</v>
      </c>
      <c r="D56" s="83"/>
      <c r="E56" s="84">
        <f t="shared" si="7"/>
        <v>998.99713628262623</v>
      </c>
      <c r="F56" s="60">
        <f t="shared" si="8"/>
        <v>999</v>
      </c>
      <c r="G56" s="60">
        <f t="shared" si="5"/>
        <v>-1.1350200074957684E-3</v>
      </c>
      <c r="I56" s="60">
        <f t="shared" si="6"/>
        <v>-1.1350200074957684E-3</v>
      </c>
      <c r="Q56" s="85">
        <f t="shared" si="9"/>
        <v>20146.864999999998</v>
      </c>
    </row>
    <row r="57" spans="1:17" ht="12.95" customHeight="1" x14ac:dyDescent="0.2">
      <c r="A57" s="87" t="s">
        <v>142</v>
      </c>
      <c r="C57" s="83">
        <v>35184.39</v>
      </c>
      <c r="D57" s="83"/>
      <c r="E57" s="84">
        <f t="shared" si="7"/>
        <v>1046.9982488487585</v>
      </c>
      <c r="F57" s="60">
        <f t="shared" si="8"/>
        <v>1047</v>
      </c>
      <c r="G57" s="60">
        <f t="shared" si="5"/>
        <v>-6.9406000693561509E-4</v>
      </c>
      <c r="I57" s="60">
        <f t="shared" si="6"/>
        <v>-6.9406000693561509E-4</v>
      </c>
      <c r="Q57" s="85">
        <f t="shared" si="9"/>
        <v>20165.89</v>
      </c>
    </row>
    <row r="58" spans="1:17" ht="12.95" customHeight="1" x14ac:dyDescent="0.2">
      <c r="A58" s="87" t="s">
        <v>142</v>
      </c>
      <c r="C58" s="83">
        <v>35185.375</v>
      </c>
      <c r="D58" s="83"/>
      <c r="E58" s="84">
        <f t="shared" si="7"/>
        <v>1049.4834575676896</v>
      </c>
      <c r="F58" s="60">
        <f t="shared" si="8"/>
        <v>1049.5</v>
      </c>
      <c r="G58" s="60">
        <f t="shared" si="5"/>
        <v>-6.5565100012463517E-3</v>
      </c>
      <c r="I58" s="60">
        <f t="shared" si="6"/>
        <v>-6.5565100012463517E-3</v>
      </c>
      <c r="Q58" s="85">
        <f t="shared" si="9"/>
        <v>20166.875</v>
      </c>
    </row>
    <row r="59" spans="1:17" ht="12.95" customHeight="1" x14ac:dyDescent="0.2">
      <c r="A59" s="87" t="s">
        <v>142</v>
      </c>
      <c r="C59" s="83">
        <v>35186.370000000003</v>
      </c>
      <c r="D59" s="83"/>
      <c r="E59" s="84">
        <f t="shared" si="7"/>
        <v>1051.9938968319957</v>
      </c>
      <c r="F59" s="60">
        <f t="shared" si="8"/>
        <v>1052</v>
      </c>
      <c r="G59" s="60">
        <f t="shared" si="5"/>
        <v>-2.4189600007957779E-3</v>
      </c>
      <c r="I59" s="60">
        <f t="shared" si="6"/>
        <v>-2.4189600007957779E-3</v>
      </c>
      <c r="Q59" s="85">
        <f t="shared" si="9"/>
        <v>20167.870000000003</v>
      </c>
    </row>
    <row r="60" spans="1:17" ht="12.95" customHeight="1" x14ac:dyDescent="0.2">
      <c r="A60" s="87" t="s">
        <v>142</v>
      </c>
      <c r="C60" s="83">
        <v>35399.595000000001</v>
      </c>
      <c r="D60" s="83"/>
      <c r="E60" s="84">
        <f t="shared" si="7"/>
        <v>1589.9722004804953</v>
      </c>
      <c r="F60" s="60">
        <f t="shared" si="8"/>
        <v>1590</v>
      </c>
      <c r="G60" s="60">
        <f t="shared" si="5"/>
        <v>-1.1018199998943601E-2</v>
      </c>
      <c r="I60" s="60">
        <f t="shared" si="6"/>
        <v>-1.1018199998943601E-2</v>
      </c>
      <c r="Q60" s="85">
        <f t="shared" si="9"/>
        <v>20381.095000000001</v>
      </c>
    </row>
    <row r="61" spans="1:17" ht="12.95" customHeight="1" x14ac:dyDescent="0.2">
      <c r="A61" s="87" t="s">
        <v>142</v>
      </c>
      <c r="C61" s="83">
        <v>35459.46</v>
      </c>
      <c r="D61" s="83"/>
      <c r="E61" s="84">
        <f t="shared" si="7"/>
        <v>1741.0148603370626</v>
      </c>
      <c r="F61" s="60">
        <f t="shared" si="8"/>
        <v>1741</v>
      </c>
      <c r="G61" s="60">
        <f t="shared" si="5"/>
        <v>5.8898199931718409E-3</v>
      </c>
      <c r="I61" s="60">
        <f t="shared" si="6"/>
        <v>5.8898199931718409E-3</v>
      </c>
      <c r="Q61" s="85">
        <f t="shared" si="9"/>
        <v>20440.96</v>
      </c>
    </row>
    <row r="62" spans="1:17" ht="12.95" customHeight="1" x14ac:dyDescent="0.2">
      <c r="A62" s="87" t="s">
        <v>142</v>
      </c>
      <c r="C62" s="83">
        <v>36214.474999999999</v>
      </c>
      <c r="D62" s="83"/>
      <c r="E62" s="84">
        <f t="shared" si="7"/>
        <v>3645.9588815783545</v>
      </c>
      <c r="F62" s="60">
        <f t="shared" si="8"/>
        <v>3646</v>
      </c>
      <c r="G62" s="60">
        <f t="shared" si="5"/>
        <v>-1.6297080008371267E-2</v>
      </c>
      <c r="I62" s="60">
        <f t="shared" si="6"/>
        <v>-1.6297080008371267E-2</v>
      </c>
      <c r="Q62" s="85">
        <f t="shared" si="9"/>
        <v>21195.974999999999</v>
      </c>
    </row>
    <row r="63" spans="1:17" ht="12.95" customHeight="1" x14ac:dyDescent="0.2">
      <c r="A63" s="87" t="s">
        <v>142</v>
      </c>
      <c r="C63" s="83">
        <v>36983.415000000001</v>
      </c>
      <c r="D63" s="83"/>
      <c r="E63" s="88">
        <f t="shared" si="7"/>
        <v>5586.0364372471622</v>
      </c>
      <c r="F63" s="60">
        <f t="shared" si="8"/>
        <v>5586</v>
      </c>
      <c r="G63" s="60">
        <f t="shared" si="5"/>
        <v>1.4441719999013003E-2</v>
      </c>
      <c r="I63" s="60">
        <f t="shared" si="6"/>
        <v>1.4441719999013003E-2</v>
      </c>
      <c r="Q63" s="85">
        <f t="shared" si="9"/>
        <v>21964.915000000001</v>
      </c>
    </row>
    <row r="64" spans="1:17" ht="12.95" customHeight="1" x14ac:dyDescent="0.2">
      <c r="A64" s="87" t="s">
        <v>142</v>
      </c>
      <c r="C64" s="83">
        <v>37693.455000000002</v>
      </c>
      <c r="D64" s="83"/>
      <c r="E64" s="60">
        <f t="shared" si="7"/>
        <v>7377.5060806875827</v>
      </c>
      <c r="F64" s="60">
        <f t="shared" si="8"/>
        <v>7377.5</v>
      </c>
      <c r="G64" s="60">
        <f t="shared" si="5"/>
        <v>2.4100500013446435E-3</v>
      </c>
      <c r="I64" s="60">
        <f t="shared" si="6"/>
        <v>2.4100500013446435E-3</v>
      </c>
      <c r="Q64" s="85">
        <f t="shared" si="9"/>
        <v>22674.955000000002</v>
      </c>
    </row>
    <row r="65" spans="1:28" ht="12.95" customHeight="1" x14ac:dyDescent="0.2">
      <c r="A65" s="87" t="s">
        <v>142</v>
      </c>
      <c r="C65" s="83">
        <v>37694.44</v>
      </c>
      <c r="D65" s="83"/>
      <c r="E65" s="60">
        <f t="shared" si="7"/>
        <v>7379.9912894065137</v>
      </c>
      <c r="F65" s="60">
        <f t="shared" si="8"/>
        <v>7380</v>
      </c>
      <c r="G65" s="60">
        <f t="shared" si="5"/>
        <v>-3.4524000002420507E-3</v>
      </c>
      <c r="I65" s="60">
        <f t="shared" si="6"/>
        <v>-3.4524000002420507E-3</v>
      </c>
      <c r="Q65" s="85">
        <f t="shared" si="9"/>
        <v>22675.940000000002</v>
      </c>
    </row>
    <row r="66" spans="1:28" ht="12.95" customHeight="1" x14ac:dyDescent="0.2">
      <c r="A66" s="87" t="s">
        <v>142</v>
      </c>
      <c r="C66" s="83">
        <v>37695.434999999998</v>
      </c>
      <c r="D66" s="83"/>
      <c r="E66" s="60">
        <f t="shared" si="7"/>
        <v>7382.5017286708016</v>
      </c>
      <c r="F66" s="60">
        <f t="shared" si="8"/>
        <v>7382.5</v>
      </c>
      <c r="G66" s="60">
        <f t="shared" si="5"/>
        <v>6.8514999293256551E-4</v>
      </c>
      <c r="I66" s="60">
        <f t="shared" si="6"/>
        <v>6.8514999293256551E-4</v>
      </c>
      <c r="Q66" s="85">
        <f t="shared" si="9"/>
        <v>22676.934999999998</v>
      </c>
    </row>
    <row r="67" spans="1:28" ht="12.95" customHeight="1" x14ac:dyDescent="0.2">
      <c r="A67" s="6" t="s">
        <v>136</v>
      </c>
      <c r="B67" s="5" t="s">
        <v>137</v>
      </c>
      <c r="C67" s="10">
        <v>45022.476000000002</v>
      </c>
      <c r="D67" s="10"/>
      <c r="E67" s="60">
        <f t="shared" si="7"/>
        <v>25869.025766391689</v>
      </c>
      <c r="F67" s="60">
        <f t="shared" si="8"/>
        <v>25869</v>
      </c>
      <c r="G67" s="60">
        <f t="shared" si="5"/>
        <v>1.0212379995209631E-2</v>
      </c>
      <c r="I67" s="60">
        <f t="shared" si="6"/>
        <v>1.0212379995209631E-2</v>
      </c>
      <c r="O67" s="60">
        <f t="shared" ref="O67:O98" ca="1" si="10">+C$11+C$12*F67</f>
        <v>2.7895995160831591E-2</v>
      </c>
      <c r="Q67" s="85">
        <f t="shared" si="9"/>
        <v>30003.976000000002</v>
      </c>
    </row>
    <row r="68" spans="1:28" ht="12.95" customHeight="1" x14ac:dyDescent="0.2">
      <c r="A68" s="87" t="s">
        <v>105</v>
      </c>
      <c r="C68" s="83">
        <v>46004.631999999998</v>
      </c>
      <c r="D68" s="83">
        <v>0.01</v>
      </c>
      <c r="E68" s="60">
        <f t="shared" si="7"/>
        <v>28347.05891821815</v>
      </c>
      <c r="F68" s="60">
        <f t="shared" si="8"/>
        <v>28347</v>
      </c>
      <c r="G68" s="60">
        <f t="shared" si="5"/>
        <v>2.33519399916986E-2</v>
      </c>
      <c r="I68" s="60">
        <f t="shared" si="6"/>
        <v>2.33519399916986E-2</v>
      </c>
      <c r="O68" s="60">
        <f t="shared" ca="1" si="10"/>
        <v>1.7448384013505014E-2</v>
      </c>
      <c r="Q68" s="85">
        <f t="shared" si="9"/>
        <v>30986.131999999998</v>
      </c>
    </row>
    <row r="69" spans="1:28" ht="12.95" customHeight="1" x14ac:dyDescent="0.2">
      <c r="A69" s="87" t="s">
        <v>106</v>
      </c>
      <c r="C69" s="83">
        <v>46039.502999999997</v>
      </c>
      <c r="D69" s="83">
        <v>0.01</v>
      </c>
      <c r="E69" s="60">
        <f t="shared" si="7"/>
        <v>28435.040352977332</v>
      </c>
      <c r="F69" s="60">
        <f t="shared" si="8"/>
        <v>28435</v>
      </c>
      <c r="G69" s="60">
        <f t="shared" si="5"/>
        <v>1.5993699991668109E-2</v>
      </c>
      <c r="I69" s="60">
        <f t="shared" si="6"/>
        <v>1.5993699991668109E-2</v>
      </c>
      <c r="O69" s="60">
        <f t="shared" ca="1" si="10"/>
        <v>1.7077363117231903E-2</v>
      </c>
      <c r="Q69" s="85">
        <f t="shared" si="9"/>
        <v>31021.002999999997</v>
      </c>
    </row>
    <row r="70" spans="1:28" ht="12.95" customHeight="1" x14ac:dyDescent="0.2">
      <c r="A70" s="87" t="s">
        <v>107</v>
      </c>
      <c r="C70" s="83">
        <v>46350.642999999996</v>
      </c>
      <c r="D70" s="83">
        <v>0.01</v>
      </c>
      <c r="E70" s="60">
        <f t="shared" si="7"/>
        <v>29220.063541614662</v>
      </c>
      <c r="F70" s="60">
        <f t="shared" si="8"/>
        <v>29220</v>
      </c>
      <c r="G70" s="60">
        <f t="shared" si="5"/>
        <v>2.5184399994031992E-2</v>
      </c>
      <c r="I70" s="60">
        <f t="shared" si="6"/>
        <v>2.5184399994031992E-2</v>
      </c>
      <c r="O70" s="60">
        <f t="shared" ca="1" si="10"/>
        <v>1.3767688076613924E-2</v>
      </c>
      <c r="Q70" s="85">
        <f t="shared" si="9"/>
        <v>31332.142999999996</v>
      </c>
    </row>
    <row r="71" spans="1:28" ht="12.95" customHeight="1" x14ac:dyDescent="0.2">
      <c r="A71" s="60" t="s">
        <v>221</v>
      </c>
      <c r="B71" s="69" t="s">
        <v>138</v>
      </c>
      <c r="C71" s="83">
        <v>46406.512000000002</v>
      </c>
      <c r="D71" s="60" t="s">
        <v>175</v>
      </c>
      <c r="E71" s="60">
        <f t="shared" si="7"/>
        <v>29361.02407554146</v>
      </c>
      <c r="F71" s="60">
        <f t="shared" si="8"/>
        <v>29361</v>
      </c>
      <c r="G71" s="60">
        <f t="shared" si="5"/>
        <v>9.5422199956374243E-3</v>
      </c>
      <c r="I71" s="60">
        <f t="shared" si="6"/>
        <v>9.5422199956374243E-3</v>
      </c>
      <c r="O71" s="60">
        <f t="shared" ca="1" si="10"/>
        <v>1.3173211413267258E-2</v>
      </c>
      <c r="Q71" s="85">
        <f t="shared" si="9"/>
        <v>31388.012000000002</v>
      </c>
      <c r="Z71" s="60">
        <v>-22069</v>
      </c>
      <c r="AA71" s="60">
        <v>4.2049999999999997E-2</v>
      </c>
      <c r="AB71" s="60">
        <v>1.4829999999999999E-2</v>
      </c>
    </row>
    <row r="72" spans="1:28" ht="12.95" customHeight="1" x14ac:dyDescent="0.2">
      <c r="A72" s="87" t="s">
        <v>108</v>
      </c>
      <c r="C72" s="83">
        <v>46412.451000000001</v>
      </c>
      <c r="D72" s="83">
        <v>0.01</v>
      </c>
      <c r="E72" s="89">
        <f t="shared" si="7"/>
        <v>29376.008496436607</v>
      </c>
      <c r="F72" s="60">
        <f t="shared" si="8"/>
        <v>29376</v>
      </c>
      <c r="G72" s="60">
        <f t="shared" si="5"/>
        <v>3.3675199956633151E-3</v>
      </c>
      <c r="I72" s="60">
        <f t="shared" si="6"/>
        <v>3.3675199956633151E-3</v>
      </c>
      <c r="O72" s="60">
        <f t="shared" ca="1" si="10"/>
        <v>1.3109969215038889E-2</v>
      </c>
      <c r="Q72" s="85">
        <f t="shared" si="9"/>
        <v>31393.951000000001</v>
      </c>
    </row>
    <row r="73" spans="1:28" ht="12.95" customHeight="1" x14ac:dyDescent="0.2">
      <c r="A73" s="87" t="s">
        <v>109</v>
      </c>
      <c r="C73" s="83">
        <v>46744.593999999997</v>
      </c>
      <c r="D73" s="83">
        <v>0.01</v>
      </c>
      <c r="E73" s="84">
        <f t="shared" si="7"/>
        <v>30214.023399514215</v>
      </c>
      <c r="F73" s="60">
        <f t="shared" si="8"/>
        <v>30214</v>
      </c>
      <c r="G73" s="60">
        <f t="shared" si="5"/>
        <v>9.2742799897678196E-3</v>
      </c>
      <c r="I73" s="60">
        <f t="shared" si="6"/>
        <v>9.2742799897678196E-3</v>
      </c>
      <c r="O73" s="60">
        <f t="shared" ca="1" si="10"/>
        <v>9.5768384073473267E-3</v>
      </c>
      <c r="Q73" s="85">
        <f t="shared" si="9"/>
        <v>31726.093999999997</v>
      </c>
    </row>
    <row r="74" spans="1:28" ht="12.95" customHeight="1" x14ac:dyDescent="0.2">
      <c r="A74" s="87" t="s">
        <v>110</v>
      </c>
      <c r="C74" s="83">
        <v>46877.37</v>
      </c>
      <c r="D74" s="83"/>
      <c r="E74" s="84">
        <f t="shared" si="7"/>
        <v>30549.024488716874</v>
      </c>
      <c r="F74" s="60">
        <f t="shared" si="8"/>
        <v>30549</v>
      </c>
      <c r="G74" s="60">
        <f t="shared" si="5"/>
        <v>9.7059799954877235E-3</v>
      </c>
      <c r="I74" s="60">
        <f t="shared" si="6"/>
        <v>9.7059799954877235E-3</v>
      </c>
      <c r="O74" s="60">
        <f t="shared" ca="1" si="10"/>
        <v>8.1644293135804125E-3</v>
      </c>
      <c r="Q74" s="85">
        <f t="shared" si="9"/>
        <v>31858.870000000003</v>
      </c>
    </row>
    <row r="75" spans="1:28" ht="12.95" customHeight="1" x14ac:dyDescent="0.2">
      <c r="A75" s="87" t="s">
        <v>111</v>
      </c>
      <c r="C75" s="83">
        <v>47068.603999999999</v>
      </c>
      <c r="D75" s="83"/>
      <c r="E75" s="84">
        <f t="shared" si="7"/>
        <v>31031.518300042542</v>
      </c>
      <c r="F75" s="60">
        <f t="shared" si="8"/>
        <v>31031.5</v>
      </c>
      <c r="G75" s="60">
        <f t="shared" si="5"/>
        <v>7.2531299956608564E-3</v>
      </c>
      <c r="I75" s="60">
        <f t="shared" si="6"/>
        <v>7.2531299956608564E-3</v>
      </c>
      <c r="O75" s="60">
        <f t="shared" ca="1" si="10"/>
        <v>6.130138603901214E-3</v>
      </c>
      <c r="Q75" s="85">
        <f t="shared" si="9"/>
        <v>32050.103999999999</v>
      </c>
    </row>
    <row r="76" spans="1:28" ht="12.95" customHeight="1" x14ac:dyDescent="0.2">
      <c r="A76" s="87" t="s">
        <v>112</v>
      </c>
      <c r="C76" s="83">
        <v>47170.464999999997</v>
      </c>
      <c r="D76" s="83"/>
      <c r="E76" s="84">
        <f t="shared" si="7"/>
        <v>31288.519158234307</v>
      </c>
      <c r="F76" s="60">
        <f t="shared" si="8"/>
        <v>31288.5</v>
      </c>
      <c r="G76" s="60">
        <f t="shared" si="5"/>
        <v>7.593269991048146E-3</v>
      </c>
      <c r="I76" s="60">
        <f t="shared" si="6"/>
        <v>7.593269991048146E-3</v>
      </c>
      <c r="O76" s="60">
        <f t="shared" ca="1" si="10"/>
        <v>5.0465889409218034E-3</v>
      </c>
      <c r="Q76" s="85">
        <f t="shared" si="9"/>
        <v>32151.964999999997</v>
      </c>
    </row>
    <row r="77" spans="1:28" ht="12.95" customHeight="1" x14ac:dyDescent="0.2">
      <c r="A77" s="87" t="s">
        <v>113</v>
      </c>
      <c r="C77" s="83">
        <v>47531.334999999999</v>
      </c>
      <c r="D77" s="83"/>
      <c r="E77" s="84">
        <f t="shared" si="7"/>
        <v>32199.013848995881</v>
      </c>
      <c r="F77" s="60">
        <f t="shared" si="8"/>
        <v>32199</v>
      </c>
      <c r="G77" s="60">
        <f t="shared" ref="G77:G108" si="11">+C77-(C$7+F77*C$8)</f>
        <v>5.4889799939701334E-3</v>
      </c>
      <c r="I77" s="60">
        <f t="shared" ref="I77:I96" si="12">G77</f>
        <v>5.4889799939701334E-3</v>
      </c>
      <c r="O77" s="60">
        <f t="shared" ca="1" si="10"/>
        <v>1.2077875084598177E-3</v>
      </c>
      <c r="Q77" s="85">
        <f t="shared" si="9"/>
        <v>32512.834999999999</v>
      </c>
    </row>
    <row r="78" spans="1:28" ht="12.95" customHeight="1" x14ac:dyDescent="0.2">
      <c r="A78" s="87" t="s">
        <v>114</v>
      </c>
      <c r="C78" s="83">
        <v>47562.42</v>
      </c>
      <c r="D78" s="83"/>
      <c r="E78" s="84">
        <f t="shared" si="7"/>
        <v>32277.442999278039</v>
      </c>
      <c r="F78" s="60">
        <f t="shared" si="8"/>
        <v>32277.5</v>
      </c>
      <c r="G78" s="60">
        <f t="shared" si="11"/>
        <v>-2.2591950008063577E-2</v>
      </c>
      <c r="I78" s="60">
        <f t="shared" si="12"/>
        <v>-2.2591950008063577E-2</v>
      </c>
      <c r="O78" s="60">
        <f t="shared" ca="1" si="10"/>
        <v>8.7682000439801011E-4</v>
      </c>
      <c r="Q78" s="85">
        <f t="shared" si="9"/>
        <v>32543.919999999998</v>
      </c>
    </row>
    <row r="79" spans="1:28" ht="12.95" customHeight="1" x14ac:dyDescent="0.2">
      <c r="A79" s="60" t="s">
        <v>213</v>
      </c>
      <c r="B79" s="69" t="s">
        <v>138</v>
      </c>
      <c r="C79" s="83">
        <v>47565.411999999997</v>
      </c>
      <c r="D79" s="60" t="s">
        <v>175</v>
      </c>
      <c r="E79" s="84">
        <f t="shared" si="7"/>
        <v>32284.991978452694</v>
      </c>
      <c r="F79" s="60">
        <f t="shared" si="8"/>
        <v>32285</v>
      </c>
      <c r="G79" s="60">
        <f t="shared" si="11"/>
        <v>-3.1793000089237466E-3</v>
      </c>
      <c r="I79" s="60">
        <f t="shared" si="12"/>
        <v>-3.1793000089237466E-3</v>
      </c>
      <c r="O79" s="60">
        <f t="shared" ca="1" si="10"/>
        <v>8.4519890528381159E-4</v>
      </c>
      <c r="Q79" s="85">
        <f t="shared" si="9"/>
        <v>32546.911999999997</v>
      </c>
      <c r="Z79" s="60">
        <v>-19145</v>
      </c>
      <c r="AA79" s="60">
        <v>3.3399999999999999E-2</v>
      </c>
      <c r="AB79" s="60">
        <v>7.2300000000000003E-3</v>
      </c>
    </row>
    <row r="80" spans="1:28" ht="12.95" customHeight="1" x14ac:dyDescent="0.2">
      <c r="A80" s="60" t="s">
        <v>213</v>
      </c>
      <c r="B80" s="69" t="s">
        <v>138</v>
      </c>
      <c r="C80" s="83">
        <v>47565.413999999997</v>
      </c>
      <c r="D80" s="60" t="s">
        <v>175</v>
      </c>
      <c r="E80" s="84">
        <f t="shared" si="7"/>
        <v>32284.99702456177</v>
      </c>
      <c r="F80" s="60">
        <f t="shared" si="8"/>
        <v>32285</v>
      </c>
      <c r="G80" s="60">
        <f t="shared" si="11"/>
        <v>-1.179300008516293E-3</v>
      </c>
      <c r="I80" s="60">
        <f t="shared" si="12"/>
        <v>-1.179300008516293E-3</v>
      </c>
      <c r="O80" s="60">
        <f t="shared" ca="1" si="10"/>
        <v>8.4519890528381159E-4</v>
      </c>
      <c r="Q80" s="85">
        <f t="shared" si="9"/>
        <v>32546.913999999997</v>
      </c>
      <c r="Z80" s="60">
        <v>-19145</v>
      </c>
      <c r="AA80" s="60">
        <v>3.5400000000000001E-2</v>
      </c>
      <c r="AB80" s="60">
        <v>9.2300000000000004E-3</v>
      </c>
    </row>
    <row r="81" spans="1:28" ht="12.95" customHeight="1" x14ac:dyDescent="0.2">
      <c r="A81" s="87" t="s">
        <v>115</v>
      </c>
      <c r="C81" s="83">
        <v>47801.635000000002</v>
      </c>
      <c r="D81" s="83"/>
      <c r="E81" s="84">
        <f t="shared" si="7"/>
        <v>32880.995490342779</v>
      </c>
      <c r="F81" s="60">
        <f t="shared" si="8"/>
        <v>32881</v>
      </c>
      <c r="G81" s="60">
        <f t="shared" si="11"/>
        <v>-1.7873800024972297E-3</v>
      </c>
      <c r="I81" s="60">
        <f t="shared" si="12"/>
        <v>-1.7873800024972297E-3</v>
      </c>
      <c r="O81" s="60">
        <f t="shared" ca="1" si="10"/>
        <v>-1.6676244376567229E-3</v>
      </c>
      <c r="Q81" s="85">
        <f t="shared" si="9"/>
        <v>32783.135000000002</v>
      </c>
    </row>
    <row r="82" spans="1:28" ht="12.95" customHeight="1" x14ac:dyDescent="0.2">
      <c r="A82" s="87" t="s">
        <v>116</v>
      </c>
      <c r="C82" s="83">
        <v>47838.701000000001</v>
      </c>
      <c r="D82" s="83"/>
      <c r="E82" s="84">
        <f t="shared" si="7"/>
        <v>32974.515029810638</v>
      </c>
      <c r="F82" s="60">
        <f t="shared" si="8"/>
        <v>32974.5</v>
      </c>
      <c r="G82" s="60">
        <f t="shared" si="11"/>
        <v>5.9569899967755191E-3</v>
      </c>
      <c r="I82" s="60">
        <f t="shared" si="12"/>
        <v>5.9569899967755191E-3</v>
      </c>
      <c r="O82" s="60">
        <f t="shared" ca="1" si="10"/>
        <v>-2.061834139946872E-3</v>
      </c>
      <c r="Q82" s="85">
        <f t="shared" si="9"/>
        <v>32820.201000000001</v>
      </c>
    </row>
    <row r="83" spans="1:28" ht="12.95" customHeight="1" x14ac:dyDescent="0.2">
      <c r="A83" s="87" t="s">
        <v>116</v>
      </c>
      <c r="C83" s="83">
        <v>47840.667000000001</v>
      </c>
      <c r="D83" s="83"/>
      <c r="E83" s="84">
        <f t="shared" si="7"/>
        <v>32979.47535503035</v>
      </c>
      <c r="F83" s="60">
        <f t="shared" si="8"/>
        <v>32979.5</v>
      </c>
      <c r="G83" s="60">
        <f t="shared" si="11"/>
        <v>-9.7679099999368191E-3</v>
      </c>
      <c r="I83" s="60">
        <f t="shared" si="12"/>
        <v>-9.7679099999368191E-3</v>
      </c>
      <c r="O83" s="60">
        <f t="shared" ca="1" si="10"/>
        <v>-2.0829148726896618E-3</v>
      </c>
      <c r="Q83" s="85">
        <f t="shared" si="9"/>
        <v>32822.167000000001</v>
      </c>
    </row>
    <row r="84" spans="1:28" ht="12.95" customHeight="1" x14ac:dyDescent="0.2">
      <c r="A84" s="87" t="s">
        <v>116</v>
      </c>
      <c r="C84" s="83">
        <v>47842.661</v>
      </c>
      <c r="D84" s="83"/>
      <c r="E84" s="84">
        <f t="shared" si="7"/>
        <v>32984.506325777096</v>
      </c>
      <c r="F84" s="60">
        <f t="shared" si="8"/>
        <v>32984.5</v>
      </c>
      <c r="G84" s="60">
        <f t="shared" si="11"/>
        <v>2.5071899945032783E-3</v>
      </c>
      <c r="I84" s="60">
        <f t="shared" si="12"/>
        <v>2.5071899945032783E-3</v>
      </c>
      <c r="O84" s="60">
        <f t="shared" ca="1" si="10"/>
        <v>-2.1039956054324516E-3</v>
      </c>
      <c r="Q84" s="85">
        <f t="shared" si="9"/>
        <v>32824.161</v>
      </c>
    </row>
    <row r="85" spans="1:28" ht="12.95" customHeight="1" x14ac:dyDescent="0.2">
      <c r="A85" s="87" t="s">
        <v>116</v>
      </c>
      <c r="C85" s="83">
        <v>47859.502999999997</v>
      </c>
      <c r="D85" s="83"/>
      <c r="E85" s="84">
        <f t="shared" ref="E85:E116" si="13">+(C85-C$7)/C$8</f>
        <v>33026.999610288978</v>
      </c>
      <c r="F85" s="60">
        <f t="shared" ref="F85:F116" si="14">ROUND(2*E85,0)/2</f>
        <v>33027</v>
      </c>
      <c r="G85" s="60">
        <f t="shared" si="11"/>
        <v>-1.5446000907104462E-4</v>
      </c>
      <c r="I85" s="60">
        <f t="shared" si="12"/>
        <v>-1.5446000907104462E-4</v>
      </c>
      <c r="O85" s="60">
        <f t="shared" ca="1" si="10"/>
        <v>-2.2831818337461784E-3</v>
      </c>
      <c r="Q85" s="85">
        <f t="shared" ref="Q85:Q116" si="15">+C85-15018.5</f>
        <v>32841.002999999997</v>
      </c>
    </row>
    <row r="86" spans="1:28" ht="12.95" customHeight="1" x14ac:dyDescent="0.2">
      <c r="A86" s="87" t="s">
        <v>116</v>
      </c>
      <c r="C86" s="83">
        <v>47880.504999999997</v>
      </c>
      <c r="D86" s="83"/>
      <c r="E86" s="84">
        <f t="shared" si="13"/>
        <v>33079.988801674728</v>
      </c>
      <c r="F86" s="60">
        <f t="shared" si="14"/>
        <v>33080</v>
      </c>
      <c r="G86" s="60">
        <f t="shared" si="11"/>
        <v>-4.4384000066202134E-3</v>
      </c>
      <c r="I86" s="60">
        <f t="shared" si="12"/>
        <v>-4.4384000066202134E-3</v>
      </c>
      <c r="O86" s="60">
        <f t="shared" ca="1" si="10"/>
        <v>-2.5066376008197333E-3</v>
      </c>
      <c r="Q86" s="85">
        <f t="shared" si="15"/>
        <v>32862.004999999997</v>
      </c>
    </row>
    <row r="87" spans="1:28" ht="12.95" customHeight="1" x14ac:dyDescent="0.2">
      <c r="A87" s="87" t="s">
        <v>116</v>
      </c>
      <c r="C87" s="83">
        <v>47885.464</v>
      </c>
      <c r="D87" s="83"/>
      <c r="E87" s="84">
        <f t="shared" si="13"/>
        <v>33092.500629123642</v>
      </c>
      <c r="F87" s="60">
        <f t="shared" si="14"/>
        <v>33092.5</v>
      </c>
      <c r="G87" s="60">
        <f t="shared" si="11"/>
        <v>2.4934999964898452E-4</v>
      </c>
      <c r="I87" s="60">
        <f t="shared" si="12"/>
        <v>2.4934999964898452E-4</v>
      </c>
      <c r="O87" s="60">
        <f t="shared" ca="1" si="10"/>
        <v>-2.5593394326767216E-3</v>
      </c>
      <c r="Q87" s="85">
        <f t="shared" si="15"/>
        <v>32866.964</v>
      </c>
    </row>
    <row r="88" spans="1:28" ht="12.95" customHeight="1" x14ac:dyDescent="0.2">
      <c r="A88" s="60" t="s">
        <v>176</v>
      </c>
      <c r="B88" s="69" t="s">
        <v>138</v>
      </c>
      <c r="C88" s="83">
        <v>47946.298000000003</v>
      </c>
      <c r="D88" s="60" t="s">
        <v>175</v>
      </c>
      <c r="E88" s="84">
        <f t="shared" si="13"/>
        <v>33245.988128826553</v>
      </c>
      <c r="F88" s="60">
        <f t="shared" si="14"/>
        <v>33246</v>
      </c>
      <c r="G88" s="60">
        <f t="shared" si="11"/>
        <v>-4.7050799985299818E-3</v>
      </c>
      <c r="I88" s="60">
        <f t="shared" si="12"/>
        <v>-4.7050799985299818E-3</v>
      </c>
      <c r="O88" s="60">
        <f t="shared" ca="1" si="10"/>
        <v>-3.206517927880348E-3</v>
      </c>
      <c r="Q88" s="85">
        <f t="shared" si="15"/>
        <v>32927.798000000003</v>
      </c>
      <c r="Z88" s="60">
        <v>-18184</v>
      </c>
      <c r="AA88" s="60">
        <v>3.322E-2</v>
      </c>
      <c r="AB88" s="60">
        <v>7.5599999999999999E-3</v>
      </c>
    </row>
    <row r="89" spans="1:28" ht="12.95" customHeight="1" x14ac:dyDescent="0.2">
      <c r="A89" s="60" t="s">
        <v>176</v>
      </c>
      <c r="B89" s="69" t="s">
        <v>137</v>
      </c>
      <c r="C89" s="83">
        <v>47947.288</v>
      </c>
      <c r="D89" s="60" t="s">
        <v>175</v>
      </c>
      <c r="E89" s="84">
        <f t="shared" si="13"/>
        <v>33248.485952818162</v>
      </c>
      <c r="F89" s="60">
        <f t="shared" si="14"/>
        <v>33248.5</v>
      </c>
      <c r="G89" s="60">
        <f t="shared" si="11"/>
        <v>-5.5675300027360208E-3</v>
      </c>
      <c r="I89" s="60">
        <f t="shared" si="12"/>
        <v>-5.5675300027360208E-3</v>
      </c>
      <c r="O89" s="60">
        <f t="shared" ca="1" si="10"/>
        <v>-3.2170582942517567E-3</v>
      </c>
      <c r="Q89" s="85">
        <f t="shared" si="15"/>
        <v>32928.788</v>
      </c>
      <c r="Z89" s="60">
        <v>-18181.5</v>
      </c>
      <c r="AA89" s="60">
        <v>3.236E-2</v>
      </c>
      <c r="AB89" s="60">
        <v>6.7000000000000002E-3</v>
      </c>
    </row>
    <row r="90" spans="1:28" ht="12.95" customHeight="1" x14ac:dyDescent="0.2">
      <c r="A90" s="87" t="s">
        <v>117</v>
      </c>
      <c r="C90" s="83">
        <v>47947.294999999998</v>
      </c>
      <c r="D90" s="83"/>
      <c r="E90" s="84">
        <f t="shared" si="13"/>
        <v>33248.503614199923</v>
      </c>
      <c r="F90" s="60">
        <f t="shared" si="14"/>
        <v>33248.5</v>
      </c>
      <c r="G90" s="60">
        <f t="shared" si="11"/>
        <v>1.4324699950520881E-3</v>
      </c>
      <c r="I90" s="60">
        <f t="shared" si="12"/>
        <v>1.4324699950520881E-3</v>
      </c>
      <c r="O90" s="60">
        <f t="shared" ca="1" si="10"/>
        <v>-3.2170582942517567E-3</v>
      </c>
      <c r="Q90" s="85">
        <f t="shared" si="15"/>
        <v>32928.794999999998</v>
      </c>
    </row>
    <row r="91" spans="1:28" ht="12.95" customHeight="1" x14ac:dyDescent="0.2">
      <c r="A91" s="60" t="s">
        <v>176</v>
      </c>
      <c r="B91" s="69" t="s">
        <v>138</v>
      </c>
      <c r="C91" s="83">
        <v>47947.483999999997</v>
      </c>
      <c r="D91" s="60" t="s">
        <v>175</v>
      </c>
      <c r="E91" s="84">
        <f t="shared" si="13"/>
        <v>33248.980471507406</v>
      </c>
      <c r="F91" s="60">
        <f t="shared" si="14"/>
        <v>33249</v>
      </c>
      <c r="G91" s="60">
        <f t="shared" si="11"/>
        <v>-7.7400200098054484E-3</v>
      </c>
      <c r="I91" s="60">
        <f t="shared" si="12"/>
        <v>-7.7400200098054484E-3</v>
      </c>
      <c r="O91" s="60">
        <f t="shared" ca="1" si="10"/>
        <v>-3.2191663675260329E-3</v>
      </c>
      <c r="Q91" s="85">
        <f t="shared" si="15"/>
        <v>32928.983999999997</v>
      </c>
      <c r="Z91" s="60">
        <v>-18181</v>
      </c>
      <c r="AA91" s="60">
        <v>3.0190000000000002E-2</v>
      </c>
      <c r="AB91" s="60">
        <v>4.5300000000000002E-3</v>
      </c>
    </row>
    <row r="92" spans="1:28" ht="12.95" customHeight="1" x14ac:dyDescent="0.2">
      <c r="A92" s="87" t="s">
        <v>118</v>
      </c>
      <c r="B92" s="87"/>
      <c r="C92" s="6">
        <v>48153.587</v>
      </c>
      <c r="D92" s="6"/>
      <c r="E92" s="90">
        <f t="shared" si="13"/>
        <v>33768.98958074351</v>
      </c>
      <c r="F92" s="87">
        <f t="shared" si="14"/>
        <v>33769</v>
      </c>
      <c r="G92" s="87">
        <f t="shared" si="11"/>
        <v>-4.1296200070064515E-3</v>
      </c>
      <c r="H92" s="87"/>
      <c r="I92" s="60">
        <f t="shared" si="12"/>
        <v>-4.1296200070064515E-3</v>
      </c>
      <c r="O92" s="60">
        <f t="shared" ca="1" si="10"/>
        <v>-5.4115625727761685E-3</v>
      </c>
      <c r="Q92" s="85">
        <f t="shared" si="15"/>
        <v>33135.087</v>
      </c>
    </row>
    <row r="93" spans="1:28" ht="12.95" customHeight="1" x14ac:dyDescent="0.2">
      <c r="A93" s="87" t="s">
        <v>119</v>
      </c>
      <c r="B93" s="87"/>
      <c r="C93" s="6">
        <v>48265.366000000002</v>
      </c>
      <c r="D93" s="6"/>
      <c r="E93" s="90">
        <f t="shared" si="13"/>
        <v>34051.014093833102</v>
      </c>
      <c r="F93" s="87">
        <f t="shared" si="14"/>
        <v>34051</v>
      </c>
      <c r="G93" s="87">
        <f t="shared" si="11"/>
        <v>5.586020000919234E-3</v>
      </c>
      <c r="H93" s="87"/>
      <c r="I93" s="60">
        <f t="shared" si="12"/>
        <v>5.586020000919234E-3</v>
      </c>
      <c r="O93" s="60">
        <f t="shared" ca="1" si="10"/>
        <v>-6.6005158994695001E-3</v>
      </c>
      <c r="Q93" s="85">
        <f t="shared" si="15"/>
        <v>33246.866000000002</v>
      </c>
    </row>
    <row r="94" spans="1:28" ht="12.95" customHeight="1" x14ac:dyDescent="0.2">
      <c r="A94" s="87" t="s">
        <v>120</v>
      </c>
      <c r="B94" s="87"/>
      <c r="C94" s="6">
        <v>48934.593000000001</v>
      </c>
      <c r="D94" s="6"/>
      <c r="E94" s="90">
        <f t="shared" si="13"/>
        <v>35739.510312455568</v>
      </c>
      <c r="F94" s="87">
        <f t="shared" si="14"/>
        <v>35739.5</v>
      </c>
      <c r="G94" s="87">
        <f t="shared" si="11"/>
        <v>4.0872899990063161E-3</v>
      </c>
      <c r="H94" s="87"/>
      <c r="I94" s="60">
        <f t="shared" si="12"/>
        <v>4.0872899990063161E-3</v>
      </c>
      <c r="O94" s="60">
        <f t="shared" ca="1" si="10"/>
        <v>-1.3719479346709584E-2</v>
      </c>
      <c r="Q94" s="85">
        <f t="shared" si="15"/>
        <v>33916.093000000001</v>
      </c>
    </row>
    <row r="95" spans="1:28" ht="12.95" customHeight="1" x14ac:dyDescent="0.2">
      <c r="A95" s="60" t="s">
        <v>181</v>
      </c>
      <c r="B95" s="69" t="s">
        <v>137</v>
      </c>
      <c r="C95" s="83">
        <v>49009.491999999998</v>
      </c>
      <c r="D95" s="60" t="s">
        <v>175</v>
      </c>
      <c r="E95" s="84">
        <f t="shared" si="13"/>
        <v>35928.484574221162</v>
      </c>
      <c r="F95" s="60">
        <f t="shared" si="14"/>
        <v>35928.5</v>
      </c>
      <c r="G95" s="60">
        <f t="shared" si="11"/>
        <v>-6.1139300087234005E-3</v>
      </c>
      <c r="I95" s="60">
        <f t="shared" si="12"/>
        <v>-6.1139300087234005E-3</v>
      </c>
      <c r="O95" s="60">
        <f t="shared" ca="1" si="10"/>
        <v>-1.4516331044387043E-2</v>
      </c>
      <c r="Q95" s="85">
        <f t="shared" si="15"/>
        <v>33990.991999999998</v>
      </c>
      <c r="Z95" s="60">
        <v>-15501.5</v>
      </c>
      <c r="AA95" s="60">
        <v>3.5549999999999998E-2</v>
      </c>
      <c r="AB95" s="60">
        <v>1.1780000000000001E-2</v>
      </c>
    </row>
    <row r="96" spans="1:28" ht="12.95" customHeight="1" x14ac:dyDescent="0.2">
      <c r="A96" s="87" t="s">
        <v>121</v>
      </c>
      <c r="B96" s="87"/>
      <c r="C96" s="6">
        <v>49009.493000000002</v>
      </c>
      <c r="D96" s="6"/>
      <c r="E96" s="90">
        <f t="shared" si="13"/>
        <v>35928.487097275705</v>
      </c>
      <c r="F96" s="87">
        <f t="shared" si="14"/>
        <v>35928.5</v>
      </c>
      <c r="G96" s="87">
        <f t="shared" si="11"/>
        <v>-5.1139300048816949E-3</v>
      </c>
      <c r="H96" s="87"/>
      <c r="I96" s="60">
        <f t="shared" si="12"/>
        <v>-5.1139300048816949E-3</v>
      </c>
      <c r="O96" s="60">
        <f t="shared" ca="1" si="10"/>
        <v>-1.4516331044387043E-2</v>
      </c>
      <c r="Q96" s="85">
        <f t="shared" si="15"/>
        <v>33990.993000000002</v>
      </c>
    </row>
    <row r="97" spans="1:28" ht="12.95" customHeight="1" x14ac:dyDescent="0.2">
      <c r="A97" s="6" t="s">
        <v>134</v>
      </c>
      <c r="B97" s="12" t="s">
        <v>137</v>
      </c>
      <c r="C97" s="6">
        <v>50832.257299999997</v>
      </c>
      <c r="D97" s="6">
        <v>2.8E-3</v>
      </c>
      <c r="E97" s="90">
        <f t="shared" si="13"/>
        <v>40527.420834243931</v>
      </c>
      <c r="F97" s="87">
        <f t="shared" si="14"/>
        <v>40527.5</v>
      </c>
      <c r="G97" s="87">
        <f t="shared" si="11"/>
        <v>-3.1376950006233528E-2</v>
      </c>
      <c r="H97" s="87"/>
      <c r="I97" s="87"/>
      <c r="K97" s="60">
        <f>G97</f>
        <v>-3.1376950006233528E-2</v>
      </c>
      <c r="O97" s="60">
        <f t="shared" ca="1" si="10"/>
        <v>-3.3906389021205019E-2</v>
      </c>
      <c r="Q97" s="85">
        <f t="shared" si="15"/>
        <v>35813.757299999997</v>
      </c>
    </row>
    <row r="98" spans="1:28" ht="12.95" customHeight="1" x14ac:dyDescent="0.2">
      <c r="A98" s="6" t="s">
        <v>134</v>
      </c>
      <c r="B98" s="12" t="s">
        <v>137</v>
      </c>
      <c r="C98" s="6">
        <v>50841.373599999999</v>
      </c>
      <c r="D98" s="6">
        <v>3.5000000000000001E-3</v>
      </c>
      <c r="E98" s="90">
        <f t="shared" si="13"/>
        <v>40550.421756319447</v>
      </c>
      <c r="F98" s="87">
        <f t="shared" si="14"/>
        <v>40550.5</v>
      </c>
      <c r="G98" s="87">
        <f t="shared" si="11"/>
        <v>-3.1011490005766973E-2</v>
      </c>
      <c r="H98" s="87"/>
      <c r="I98" s="87"/>
      <c r="K98" s="60">
        <f>G98</f>
        <v>-3.1011490005766973E-2</v>
      </c>
      <c r="O98" s="60">
        <f t="shared" ca="1" si="10"/>
        <v>-3.4003360391821863E-2</v>
      </c>
      <c r="Q98" s="85">
        <f t="shared" si="15"/>
        <v>35822.873599999999</v>
      </c>
    </row>
    <row r="99" spans="1:28" ht="12.95" customHeight="1" x14ac:dyDescent="0.2">
      <c r="A99" s="87" t="s">
        <v>122</v>
      </c>
      <c r="B99" s="87"/>
      <c r="C99" s="6">
        <v>50852.660199999998</v>
      </c>
      <c r="D99" s="6"/>
      <c r="E99" s="90">
        <f t="shared" si="13"/>
        <v>40578.898463656573</v>
      </c>
      <c r="F99" s="87">
        <f t="shared" si="14"/>
        <v>40579</v>
      </c>
      <c r="G99" s="87">
        <f t="shared" si="11"/>
        <v>-4.0243420007755049E-2</v>
      </c>
      <c r="H99" s="87"/>
      <c r="I99" s="87"/>
      <c r="K99" s="60">
        <f>G99</f>
        <v>-4.0243420007755049E-2</v>
      </c>
      <c r="O99" s="60">
        <f t="shared" ref="O99:O130" ca="1" si="16">+C$11+C$12*F99</f>
        <v>-3.4123520568455773E-2</v>
      </c>
      <c r="Q99" s="85">
        <f t="shared" si="15"/>
        <v>35834.160199999998</v>
      </c>
    </row>
    <row r="100" spans="1:28" ht="12.95" customHeight="1" x14ac:dyDescent="0.2">
      <c r="A100" s="60" t="s">
        <v>185</v>
      </c>
      <c r="B100" s="69" t="s">
        <v>137</v>
      </c>
      <c r="C100" s="83">
        <v>50872.296699999999</v>
      </c>
      <c r="D100" s="60" t="s">
        <v>175</v>
      </c>
      <c r="E100" s="84">
        <f t="shared" si="13"/>
        <v>40628.442424072069</v>
      </c>
      <c r="F100" s="60">
        <f t="shared" si="14"/>
        <v>40628.5</v>
      </c>
      <c r="G100" s="60">
        <f t="shared" si="11"/>
        <v>-2.2819930003606714E-2</v>
      </c>
      <c r="I100" s="60">
        <f>G100</f>
        <v>-2.2819930003606714E-2</v>
      </c>
      <c r="O100" s="60">
        <f t="shared" ca="1" si="16"/>
        <v>-3.4332219822609394E-2</v>
      </c>
      <c r="Q100" s="85">
        <f t="shared" si="15"/>
        <v>35853.796699999999</v>
      </c>
      <c r="Z100" s="60">
        <v>-10801.5</v>
      </c>
      <c r="AA100" s="60">
        <v>2.5389999999999999E-2</v>
      </c>
      <c r="AB100" s="60">
        <v>6.5599999999999999E-3</v>
      </c>
    </row>
    <row r="101" spans="1:28" ht="12.95" customHeight="1" x14ac:dyDescent="0.2">
      <c r="A101" s="6" t="s">
        <v>134</v>
      </c>
      <c r="B101" s="12" t="s">
        <v>137</v>
      </c>
      <c r="C101" s="6">
        <v>51129.511700000003</v>
      </c>
      <c r="D101" s="6">
        <v>2.3E-3</v>
      </c>
      <c r="E101" s="90">
        <f t="shared" si="13"/>
        <v>41277.409896802528</v>
      </c>
      <c r="F101" s="87">
        <f t="shared" si="14"/>
        <v>41277.5</v>
      </c>
      <c r="G101" s="87">
        <f t="shared" si="11"/>
        <v>-3.5711949996766634E-2</v>
      </c>
      <c r="H101" s="87"/>
      <c r="I101" s="87"/>
      <c r="K101" s="60">
        <f t="shared" ref="K101:K146" si="17">G101</f>
        <v>-3.5711949996766634E-2</v>
      </c>
      <c r="O101" s="60">
        <f t="shared" ca="1" si="16"/>
        <v>-3.7068498932623484E-2</v>
      </c>
      <c r="Q101" s="85">
        <f t="shared" si="15"/>
        <v>36111.011700000003</v>
      </c>
    </row>
    <row r="102" spans="1:28" ht="12.95" customHeight="1" x14ac:dyDescent="0.2">
      <c r="A102" s="87" t="s">
        <v>123</v>
      </c>
      <c r="B102" s="87"/>
      <c r="C102" s="6">
        <v>51199.071199999998</v>
      </c>
      <c r="D102" s="6"/>
      <c r="E102" s="90">
        <f t="shared" si="13"/>
        <v>41452.912308867883</v>
      </c>
      <c r="F102" s="87">
        <f t="shared" si="14"/>
        <v>41453</v>
      </c>
      <c r="G102" s="87">
        <f t="shared" si="11"/>
        <v>-3.4755940003378782E-2</v>
      </c>
      <c r="H102" s="87"/>
      <c r="I102" s="87"/>
      <c r="K102" s="60">
        <f t="shared" si="17"/>
        <v>-3.4755940003378782E-2</v>
      </c>
      <c r="O102" s="60">
        <f t="shared" ca="1" si="16"/>
        <v>-3.7808432651895402E-2</v>
      </c>
      <c r="Q102" s="85">
        <f t="shared" si="15"/>
        <v>36180.571199999998</v>
      </c>
    </row>
    <row r="103" spans="1:28" ht="12.95" customHeight="1" x14ac:dyDescent="0.2">
      <c r="A103" s="87" t="s">
        <v>123</v>
      </c>
      <c r="B103" s="87"/>
      <c r="C103" s="6">
        <v>51199.268900000003</v>
      </c>
      <c r="D103" s="6"/>
      <c r="E103" s="90">
        <f t="shared" si="13"/>
        <v>41453.411116749856</v>
      </c>
      <c r="F103" s="87">
        <f t="shared" si="14"/>
        <v>41453.5</v>
      </c>
      <c r="G103" s="87">
        <f t="shared" si="11"/>
        <v>-3.5228430002462119E-2</v>
      </c>
      <c r="H103" s="87"/>
      <c r="I103" s="87"/>
      <c r="K103" s="60">
        <f t="shared" si="17"/>
        <v>-3.5228430002462119E-2</v>
      </c>
      <c r="O103" s="60">
        <f t="shared" ca="1" si="16"/>
        <v>-3.7810540725169678E-2</v>
      </c>
      <c r="Q103" s="85">
        <f t="shared" si="15"/>
        <v>36180.768900000003</v>
      </c>
    </row>
    <row r="104" spans="1:28" ht="12.95" customHeight="1" x14ac:dyDescent="0.2">
      <c r="A104" s="87" t="s">
        <v>123</v>
      </c>
      <c r="B104" s="87"/>
      <c r="C104" s="6">
        <v>51200.061800000003</v>
      </c>
      <c r="D104" s="6"/>
      <c r="E104" s="90">
        <f t="shared" si="13"/>
        <v>41455.411646692228</v>
      </c>
      <c r="F104" s="87">
        <f t="shared" si="14"/>
        <v>41455.5</v>
      </c>
      <c r="G104" s="87">
        <f t="shared" si="11"/>
        <v>-3.5018390000914223E-2</v>
      </c>
      <c r="H104" s="87"/>
      <c r="I104" s="87"/>
      <c r="K104" s="60">
        <f t="shared" si="17"/>
        <v>-3.5018390000914223E-2</v>
      </c>
      <c r="O104" s="60">
        <f t="shared" ca="1" si="16"/>
        <v>-3.781897301826681E-2</v>
      </c>
      <c r="Q104" s="85">
        <f t="shared" si="15"/>
        <v>36181.561800000003</v>
      </c>
    </row>
    <row r="105" spans="1:28" ht="12.95" customHeight="1" x14ac:dyDescent="0.2">
      <c r="A105" s="87" t="s">
        <v>123</v>
      </c>
      <c r="B105" s="87"/>
      <c r="C105" s="6">
        <v>51200.259599999998</v>
      </c>
      <c r="D105" s="6"/>
      <c r="E105" s="90">
        <f t="shared" si="13"/>
        <v>41455.910706879629</v>
      </c>
      <c r="F105" s="87">
        <f t="shared" si="14"/>
        <v>41456</v>
      </c>
      <c r="G105" s="87">
        <f t="shared" si="11"/>
        <v>-3.539088000979973E-2</v>
      </c>
      <c r="H105" s="87"/>
      <c r="I105" s="87"/>
      <c r="K105" s="60">
        <f t="shared" si="17"/>
        <v>-3.539088000979973E-2</v>
      </c>
      <c r="O105" s="60">
        <f t="shared" ca="1" si="16"/>
        <v>-3.7821081091541087E-2</v>
      </c>
      <c r="Q105" s="85">
        <f t="shared" si="15"/>
        <v>36181.759599999998</v>
      </c>
    </row>
    <row r="106" spans="1:28" ht="12.95" customHeight="1" x14ac:dyDescent="0.2">
      <c r="A106" s="87" t="s">
        <v>123</v>
      </c>
      <c r="B106" s="87"/>
      <c r="C106" s="6">
        <v>51201.250699999997</v>
      </c>
      <c r="D106" s="6"/>
      <c r="E106" s="90">
        <f t="shared" si="13"/>
        <v>41458.411306231239</v>
      </c>
      <c r="F106" s="87">
        <f t="shared" si="14"/>
        <v>41458.5</v>
      </c>
      <c r="G106" s="87">
        <f t="shared" si="11"/>
        <v>-3.5153330005414318E-2</v>
      </c>
      <c r="H106" s="87"/>
      <c r="I106" s="87"/>
      <c r="K106" s="60">
        <f t="shared" si="17"/>
        <v>-3.5153330005414318E-2</v>
      </c>
      <c r="O106" s="60">
        <f t="shared" ca="1" si="16"/>
        <v>-3.7831621457912468E-2</v>
      </c>
      <c r="Q106" s="85">
        <f t="shared" si="15"/>
        <v>36182.750699999997</v>
      </c>
    </row>
    <row r="107" spans="1:28" ht="12.95" customHeight="1" x14ac:dyDescent="0.2">
      <c r="A107" s="60" t="s">
        <v>188</v>
      </c>
      <c r="B107" s="69" t="s">
        <v>138</v>
      </c>
      <c r="C107" s="83">
        <v>51455.892</v>
      </c>
      <c r="D107" s="60" t="s">
        <v>182</v>
      </c>
      <c r="E107" s="84">
        <f t="shared" si="13"/>
        <v>42100.885193499853</v>
      </c>
      <c r="F107" s="60">
        <f t="shared" si="14"/>
        <v>42101</v>
      </c>
      <c r="G107" s="60">
        <f t="shared" si="11"/>
        <v>-4.5502979999582749E-2</v>
      </c>
      <c r="K107" s="60">
        <f t="shared" si="17"/>
        <v>-4.5502979999582749E-2</v>
      </c>
      <c r="O107" s="60">
        <f t="shared" ca="1" si="16"/>
        <v>-4.0540495615360966E-2</v>
      </c>
      <c r="Q107" s="85">
        <f t="shared" si="15"/>
        <v>36437.392</v>
      </c>
      <c r="Z107" s="60">
        <v>-9329</v>
      </c>
      <c r="AA107" s="60">
        <v>4.7600000000000003E-3</v>
      </c>
      <c r="AB107" s="60">
        <v>-1.209E-2</v>
      </c>
    </row>
    <row r="108" spans="1:28" ht="12.95" customHeight="1" x14ac:dyDescent="0.2">
      <c r="A108" s="6" t="s">
        <v>131</v>
      </c>
      <c r="B108" s="13" t="s">
        <v>138</v>
      </c>
      <c r="C108" s="7">
        <v>51841.535400000001</v>
      </c>
      <c r="D108" s="7">
        <v>7.7999999999999996E-3</v>
      </c>
      <c r="E108" s="90">
        <f t="shared" si="13"/>
        <v>43073.884523527959</v>
      </c>
      <c r="F108" s="87">
        <f t="shared" si="14"/>
        <v>43074</v>
      </c>
      <c r="G108" s="87">
        <f t="shared" si="11"/>
        <v>-4.5768520001729485E-2</v>
      </c>
      <c r="H108" s="87"/>
      <c r="I108" s="87"/>
      <c r="K108" s="60">
        <f t="shared" si="17"/>
        <v>-4.5768520001729485E-2</v>
      </c>
      <c r="O108" s="60">
        <f t="shared" ca="1" si="16"/>
        <v>-4.4642806207107838E-2</v>
      </c>
      <c r="Q108" s="85">
        <f t="shared" si="15"/>
        <v>36823.035400000001</v>
      </c>
    </row>
    <row r="109" spans="1:28" ht="12.95" customHeight="1" x14ac:dyDescent="0.2">
      <c r="A109" s="7" t="s">
        <v>139</v>
      </c>
      <c r="B109" s="13" t="s">
        <v>137</v>
      </c>
      <c r="C109" s="7">
        <v>51876.616900000001</v>
      </c>
      <c r="D109" s="7">
        <v>4.1000000000000003E-3</v>
      </c>
      <c r="E109" s="90">
        <f t="shared" si="13"/>
        <v>43162.397061267176</v>
      </c>
      <c r="F109" s="87">
        <f t="shared" si="14"/>
        <v>43162.5</v>
      </c>
      <c r="G109" s="87">
        <f t="shared" ref="G109:G140" si="18">+C109-(C$7+F109*C$8)</f>
        <v>-4.0799250004056375E-2</v>
      </c>
      <c r="H109" s="87"/>
      <c r="I109" s="87"/>
      <c r="K109" s="60">
        <f t="shared" si="17"/>
        <v>-4.0799250004056375E-2</v>
      </c>
      <c r="O109" s="60">
        <f t="shared" ca="1" si="16"/>
        <v>-4.5015935176655225E-2</v>
      </c>
      <c r="Q109" s="85">
        <f t="shared" si="15"/>
        <v>36858.116900000001</v>
      </c>
    </row>
    <row r="110" spans="1:28" ht="12.95" customHeight="1" x14ac:dyDescent="0.2">
      <c r="A110" s="87" t="s">
        <v>143</v>
      </c>
      <c r="B110" s="87"/>
      <c r="C110" s="6">
        <v>51952.510699999999</v>
      </c>
      <c r="D110" s="6"/>
      <c r="E110" s="90">
        <f t="shared" si="13"/>
        <v>43353.88125768616</v>
      </c>
      <c r="F110" s="87">
        <f t="shared" si="14"/>
        <v>43354</v>
      </c>
      <c r="G110" s="87">
        <f t="shared" si="18"/>
        <v>-4.7062920006283093E-2</v>
      </c>
      <c r="H110" s="87"/>
      <c r="I110" s="87"/>
      <c r="K110" s="60">
        <f t="shared" si="17"/>
        <v>-4.7062920006283093E-2</v>
      </c>
      <c r="O110" s="60">
        <f t="shared" ca="1" si="16"/>
        <v>-4.5823327240704065E-2</v>
      </c>
      <c r="Q110" s="85">
        <f t="shared" si="15"/>
        <v>36934.010699999999</v>
      </c>
    </row>
    <row r="111" spans="1:28" ht="12.95" customHeight="1" x14ac:dyDescent="0.2">
      <c r="A111" s="6" t="s">
        <v>160</v>
      </c>
      <c r="B111" s="12" t="s">
        <v>137</v>
      </c>
      <c r="C111" s="6">
        <v>52209.537499999999</v>
      </c>
      <c r="D111" s="6" t="s">
        <v>161</v>
      </c>
      <c r="E111" s="84">
        <f t="shared" si="13"/>
        <v>44002.373891552743</v>
      </c>
      <c r="F111" s="60">
        <f t="shared" si="14"/>
        <v>44002.5</v>
      </c>
      <c r="G111" s="60">
        <f t="shared" si="18"/>
        <v>-4.9982450007519219E-2</v>
      </c>
      <c r="K111" s="60">
        <f t="shared" si="17"/>
        <v>-4.9982450007519219E-2</v>
      </c>
      <c r="O111" s="60">
        <f t="shared" ca="1" si="16"/>
        <v>-4.8557498277443878E-2</v>
      </c>
      <c r="Q111" s="85">
        <f t="shared" si="15"/>
        <v>37191.037499999999</v>
      </c>
    </row>
    <row r="112" spans="1:28" ht="12.95" customHeight="1" x14ac:dyDescent="0.2">
      <c r="A112" s="60" t="s">
        <v>192</v>
      </c>
      <c r="B112" s="69" t="s">
        <v>137</v>
      </c>
      <c r="C112" s="83">
        <v>52321.305899999999</v>
      </c>
      <c r="D112" s="60" t="s">
        <v>182</v>
      </c>
      <c r="E112" s="84">
        <f t="shared" si="13"/>
        <v>44284.371660264238</v>
      </c>
      <c r="F112" s="60">
        <f t="shared" si="14"/>
        <v>44284.5</v>
      </c>
      <c r="G112" s="60">
        <f t="shared" si="18"/>
        <v>-5.0866810001025442E-2</v>
      </c>
      <c r="K112" s="60">
        <f t="shared" si="17"/>
        <v>-5.0866810001025442E-2</v>
      </c>
      <c r="O112" s="60">
        <f t="shared" ca="1" si="16"/>
        <v>-4.9746451604137237E-2</v>
      </c>
      <c r="Q112" s="85">
        <f t="shared" si="15"/>
        <v>37302.805899999999</v>
      </c>
      <c r="Z112" s="60">
        <v>-7145.5</v>
      </c>
      <c r="AA112" s="60">
        <v>2.4399999999999999E-3</v>
      </c>
      <c r="AB112" s="60">
        <v>-1.112E-2</v>
      </c>
    </row>
    <row r="113" spans="1:28" ht="12.95" customHeight="1" x14ac:dyDescent="0.2">
      <c r="A113" s="6" t="s">
        <v>160</v>
      </c>
      <c r="B113" s="12" t="s">
        <v>137</v>
      </c>
      <c r="C113" s="6">
        <v>52321.305939999998</v>
      </c>
      <c r="D113" s="6" t="s">
        <v>162</v>
      </c>
      <c r="E113" s="84">
        <f t="shared" si="13"/>
        <v>44284.371761186412</v>
      </c>
      <c r="F113" s="60">
        <f t="shared" si="14"/>
        <v>44284.5</v>
      </c>
      <c r="G113" s="60">
        <f t="shared" si="18"/>
        <v>-5.0826810002035927E-2</v>
      </c>
      <c r="K113" s="60">
        <f t="shared" si="17"/>
        <v>-5.0826810002035927E-2</v>
      </c>
      <c r="O113" s="60">
        <f t="shared" ca="1" si="16"/>
        <v>-4.9746451604137237E-2</v>
      </c>
      <c r="Q113" s="85">
        <f t="shared" si="15"/>
        <v>37302.805939999998</v>
      </c>
    </row>
    <row r="114" spans="1:28" ht="12.95" customHeight="1" x14ac:dyDescent="0.2">
      <c r="A114" s="87" t="s">
        <v>144</v>
      </c>
      <c r="B114" s="87"/>
      <c r="C114" s="6">
        <v>52338.347900000001</v>
      </c>
      <c r="D114" s="6"/>
      <c r="E114" s="90">
        <f t="shared" si="13"/>
        <v>44327.36955568353</v>
      </c>
      <c r="F114" s="87">
        <f t="shared" si="14"/>
        <v>44327.5</v>
      </c>
      <c r="G114" s="87">
        <f t="shared" si="18"/>
        <v>-5.1700950003578328E-2</v>
      </c>
      <c r="H114" s="87"/>
      <c r="I114" s="87"/>
      <c r="K114" s="60">
        <f t="shared" si="17"/>
        <v>-5.1700950003578328E-2</v>
      </c>
      <c r="O114" s="60">
        <f t="shared" ca="1" si="16"/>
        <v>-4.9927745905725213E-2</v>
      </c>
      <c r="Q114" s="85">
        <f t="shared" si="15"/>
        <v>37319.847900000001</v>
      </c>
    </row>
    <row r="115" spans="1:28" ht="12.95" customHeight="1" x14ac:dyDescent="0.2">
      <c r="A115" s="6" t="s">
        <v>132</v>
      </c>
      <c r="B115" s="13" t="s">
        <v>138</v>
      </c>
      <c r="C115" s="7">
        <v>52602.905599999998</v>
      </c>
      <c r="D115" s="7">
        <v>2.0000000000000001E-4</v>
      </c>
      <c r="E115" s="90">
        <f t="shared" si="13"/>
        <v>44994.863060962685</v>
      </c>
      <c r="F115" s="87">
        <f t="shared" si="14"/>
        <v>44995</v>
      </c>
      <c r="G115" s="87">
        <f t="shared" si="18"/>
        <v>-5.4275100002996624E-2</v>
      </c>
      <c r="H115" s="87"/>
      <c r="I115" s="87"/>
      <c r="K115" s="60">
        <f t="shared" si="17"/>
        <v>-5.4275100002996624E-2</v>
      </c>
      <c r="O115" s="60">
        <f t="shared" ca="1" si="16"/>
        <v>-5.2742023726887632E-2</v>
      </c>
      <c r="Q115" s="85">
        <f t="shared" si="15"/>
        <v>37584.405599999998</v>
      </c>
    </row>
    <row r="116" spans="1:28" ht="12.95" customHeight="1" x14ac:dyDescent="0.2">
      <c r="A116" s="87" t="s">
        <v>133</v>
      </c>
      <c r="B116" s="87"/>
      <c r="C116" s="6">
        <v>52689.3079</v>
      </c>
      <c r="D116" s="6">
        <v>1.5E-3</v>
      </c>
      <c r="E116" s="90">
        <f t="shared" si="13"/>
        <v>45212.86077598358</v>
      </c>
      <c r="F116" s="87">
        <f t="shared" si="14"/>
        <v>45213</v>
      </c>
      <c r="G116" s="87">
        <f t="shared" si="18"/>
        <v>-5.5180740004288964E-2</v>
      </c>
      <c r="H116" s="87"/>
      <c r="I116" s="87"/>
      <c r="K116" s="60">
        <f t="shared" si="17"/>
        <v>-5.5180740004288964E-2</v>
      </c>
      <c r="O116" s="60">
        <f t="shared" ca="1" si="16"/>
        <v>-5.3661143674473277E-2</v>
      </c>
      <c r="Q116" s="85">
        <f t="shared" si="15"/>
        <v>37670.8079</v>
      </c>
    </row>
    <row r="117" spans="1:28" ht="12.95" customHeight="1" x14ac:dyDescent="0.2">
      <c r="A117" s="68" t="s">
        <v>226</v>
      </c>
      <c r="B117" s="69" t="s">
        <v>138</v>
      </c>
      <c r="C117" s="83">
        <v>52705.158100000001</v>
      </c>
      <c r="D117" s="60" t="s">
        <v>182</v>
      </c>
      <c r="E117" s="84">
        <f t="shared" ref="E117:E146" si="19">+(C117-C$7)/C$8</f>
        <v>45252.851695005695</v>
      </c>
      <c r="F117" s="60">
        <f t="shared" ref="F117:F146" si="20">ROUND(2*E117,0)/2</f>
        <v>45253</v>
      </c>
      <c r="G117" s="60">
        <f t="shared" si="18"/>
        <v>-5.8779940001841169E-2</v>
      </c>
      <c r="K117" s="60">
        <f t="shared" si="17"/>
        <v>-5.8779940001841169E-2</v>
      </c>
      <c r="O117" s="60">
        <f t="shared" ca="1" si="16"/>
        <v>-5.3829789536415595E-2</v>
      </c>
      <c r="Q117" s="85">
        <f t="shared" ref="Q117:Q146" si="21">+C117-15018.5</f>
        <v>37686.658100000001</v>
      </c>
      <c r="X117" s="60" t="s">
        <v>227</v>
      </c>
      <c r="Z117" s="60">
        <v>-6177</v>
      </c>
      <c r="AA117" s="60">
        <v>-4.1200000000000004E-3</v>
      </c>
      <c r="AB117" s="60">
        <v>-1.6080000000000001E-2</v>
      </c>
    </row>
    <row r="118" spans="1:28" ht="12.95" customHeight="1" x14ac:dyDescent="0.2">
      <c r="A118" s="68" t="s">
        <v>226</v>
      </c>
      <c r="B118" s="69" t="s">
        <v>137</v>
      </c>
      <c r="C118" s="70">
        <v>52944.351300000002</v>
      </c>
      <c r="D118" s="60" t="s">
        <v>182</v>
      </c>
      <c r="E118" s="84">
        <f t="shared" si="19"/>
        <v>45856.349183481514</v>
      </c>
      <c r="F118" s="60">
        <f t="shared" si="20"/>
        <v>45856.5</v>
      </c>
      <c r="G118" s="60">
        <f t="shared" si="18"/>
        <v>-5.9775370005809236E-2</v>
      </c>
      <c r="K118" s="60">
        <f t="shared" si="17"/>
        <v>-5.9775370005809236E-2</v>
      </c>
      <c r="O118" s="60">
        <f t="shared" ca="1" si="16"/>
        <v>-5.6374233978470301E-2</v>
      </c>
      <c r="Q118" s="85">
        <f t="shared" si="21"/>
        <v>37925.851300000002</v>
      </c>
      <c r="X118" s="60" t="s">
        <v>227</v>
      </c>
      <c r="Z118" s="60">
        <v>-5573.5</v>
      </c>
      <c r="AA118" s="60">
        <v>-4.28E-3</v>
      </c>
      <c r="AB118" s="60">
        <v>-1.52E-2</v>
      </c>
    </row>
    <row r="119" spans="1:28" ht="12.95" customHeight="1" x14ac:dyDescent="0.2">
      <c r="A119" s="68" t="s">
        <v>226</v>
      </c>
      <c r="B119" s="69" t="s">
        <v>138</v>
      </c>
      <c r="C119" s="70">
        <v>52945.340199999999</v>
      </c>
      <c r="D119" s="60" t="s">
        <v>182</v>
      </c>
      <c r="E119" s="84">
        <f t="shared" si="19"/>
        <v>45858.84423211313</v>
      </c>
      <c r="F119" s="60">
        <f t="shared" si="20"/>
        <v>45859</v>
      </c>
      <c r="G119" s="60">
        <f t="shared" si="18"/>
        <v>-6.1737820004054811E-2</v>
      </c>
      <c r="K119" s="60">
        <f t="shared" si="17"/>
        <v>-6.1737820004054811E-2</v>
      </c>
      <c r="O119" s="60">
        <f t="shared" ca="1" si="16"/>
        <v>-5.6384774344841709E-2</v>
      </c>
      <c r="Q119" s="85">
        <f t="shared" si="21"/>
        <v>37926.840199999999</v>
      </c>
      <c r="X119" s="60" t="s">
        <v>227</v>
      </c>
      <c r="Z119" s="60">
        <v>-5571</v>
      </c>
      <c r="AA119" s="60">
        <v>-6.2300000000000003E-3</v>
      </c>
      <c r="AB119" s="60">
        <v>-1.7149999999999999E-2</v>
      </c>
    </row>
    <row r="120" spans="1:28" ht="12.95" customHeight="1" x14ac:dyDescent="0.2">
      <c r="A120" s="91" t="s">
        <v>129</v>
      </c>
      <c r="B120" s="87"/>
      <c r="C120" s="92">
        <v>52973.878299999997</v>
      </c>
      <c r="D120" s="6">
        <v>1E-4</v>
      </c>
      <c r="E120" s="90">
        <f t="shared" si="19"/>
        <v>45930.84741479504</v>
      </c>
      <c r="F120" s="87">
        <f t="shared" si="20"/>
        <v>45931</v>
      </c>
      <c r="G120" s="87">
        <f t="shared" si="18"/>
        <v>-6.0476380007457919E-2</v>
      </c>
      <c r="H120" s="87"/>
      <c r="I120" s="87"/>
      <c r="K120" s="60">
        <f t="shared" si="17"/>
        <v>-6.0476380007457919E-2</v>
      </c>
      <c r="O120" s="60">
        <f t="shared" ca="1" si="16"/>
        <v>-5.6688336896337871E-2</v>
      </c>
      <c r="Q120" s="85">
        <f t="shared" si="21"/>
        <v>37955.378299999997</v>
      </c>
    </row>
    <row r="121" spans="1:28" ht="12.95" customHeight="1" x14ac:dyDescent="0.2">
      <c r="A121" s="7" t="s">
        <v>156</v>
      </c>
      <c r="B121" s="13" t="s">
        <v>138</v>
      </c>
      <c r="C121" s="7">
        <v>52981.409</v>
      </c>
      <c r="D121" s="7">
        <v>1E-4</v>
      </c>
      <c r="E121" s="84">
        <f t="shared" si="19"/>
        <v>45949.84778159672</v>
      </c>
      <c r="F121" s="60">
        <f t="shared" si="20"/>
        <v>45950</v>
      </c>
      <c r="G121" s="60">
        <f t="shared" si="18"/>
        <v>-6.0331000000587665E-2</v>
      </c>
      <c r="K121" s="60">
        <f t="shared" si="17"/>
        <v>-6.0331000000587665E-2</v>
      </c>
      <c r="O121" s="60">
        <f t="shared" ca="1" si="16"/>
        <v>-5.6768443680760478E-2</v>
      </c>
      <c r="Q121" s="85">
        <f t="shared" si="21"/>
        <v>37962.909</v>
      </c>
    </row>
    <row r="122" spans="1:28" ht="12.95" customHeight="1" x14ac:dyDescent="0.2">
      <c r="A122" s="6" t="s">
        <v>140</v>
      </c>
      <c r="B122" s="13" t="s">
        <v>138</v>
      </c>
      <c r="C122" s="7">
        <v>53051.561099999999</v>
      </c>
      <c r="D122" s="6">
        <v>2.9999999999999997E-4</v>
      </c>
      <c r="E122" s="90">
        <f t="shared" si="19"/>
        <v>46126.845355780701</v>
      </c>
      <c r="F122" s="87">
        <f t="shared" si="20"/>
        <v>46127</v>
      </c>
      <c r="G122" s="87">
        <f t="shared" si="18"/>
        <v>-6.1292460006370675E-2</v>
      </c>
      <c r="H122" s="87"/>
      <c r="I122" s="87"/>
      <c r="K122" s="60">
        <f t="shared" si="17"/>
        <v>-6.1292460006370675E-2</v>
      </c>
      <c r="O122" s="60">
        <f t="shared" ca="1" si="16"/>
        <v>-5.7514701619855224E-2</v>
      </c>
      <c r="Q122" s="85">
        <f t="shared" si="21"/>
        <v>38033.061099999999</v>
      </c>
    </row>
    <row r="123" spans="1:28" ht="12.95" customHeight="1" x14ac:dyDescent="0.2">
      <c r="A123" s="6" t="s">
        <v>141</v>
      </c>
      <c r="B123" s="13" t="s">
        <v>138</v>
      </c>
      <c r="C123" s="7">
        <v>53055.128199999999</v>
      </c>
      <c r="D123" s="7">
        <v>1E-4</v>
      </c>
      <c r="E123" s="90">
        <f t="shared" si="19"/>
        <v>46135.845343619578</v>
      </c>
      <c r="F123" s="87">
        <f t="shared" si="20"/>
        <v>46136</v>
      </c>
      <c r="G123" s="87">
        <f t="shared" si="18"/>
        <v>-6.1297280008147936E-2</v>
      </c>
      <c r="H123" s="87"/>
      <c r="I123" s="87"/>
      <c r="K123" s="60">
        <f t="shared" si="17"/>
        <v>-6.1297280008147936E-2</v>
      </c>
      <c r="O123" s="60">
        <f t="shared" ca="1" si="16"/>
        <v>-5.7552646938792251E-2</v>
      </c>
      <c r="Q123" s="85">
        <f t="shared" si="21"/>
        <v>38036.628199999999</v>
      </c>
    </row>
    <row r="124" spans="1:28" ht="12.95" customHeight="1" x14ac:dyDescent="0.2">
      <c r="A124" s="7" t="s">
        <v>139</v>
      </c>
      <c r="B124" s="13" t="s">
        <v>137</v>
      </c>
      <c r="C124" s="7">
        <v>53082.2785</v>
      </c>
      <c r="D124" s="7">
        <v>2.3E-3</v>
      </c>
      <c r="E124" s="90">
        <f t="shared" si="19"/>
        <v>46204.347031215068</v>
      </c>
      <c r="F124" s="87">
        <f t="shared" si="20"/>
        <v>46204.5</v>
      </c>
      <c r="G124" s="87">
        <f t="shared" si="18"/>
        <v>-6.0628410006756894E-2</v>
      </c>
      <c r="H124" s="87"/>
      <c r="I124" s="87"/>
      <c r="K124" s="60">
        <f t="shared" si="17"/>
        <v>-6.0628410006756894E-2</v>
      </c>
      <c r="O124" s="60">
        <f t="shared" ca="1" si="16"/>
        <v>-5.7841452977368479E-2</v>
      </c>
      <c r="Q124" s="85">
        <f t="shared" si="21"/>
        <v>38063.7785</v>
      </c>
    </row>
    <row r="125" spans="1:28" ht="12.95" customHeight="1" x14ac:dyDescent="0.2">
      <c r="A125" s="6" t="s">
        <v>172</v>
      </c>
      <c r="B125" s="12" t="s">
        <v>138</v>
      </c>
      <c r="C125" s="6">
        <v>53375.567999999999</v>
      </c>
      <c r="D125" s="6">
        <v>2E-3</v>
      </c>
      <c r="E125" s="84">
        <f t="shared" si="19"/>
        <v>46944.332434839962</v>
      </c>
      <c r="F125" s="60">
        <f t="shared" si="20"/>
        <v>46944.5</v>
      </c>
      <c r="G125" s="60">
        <f t="shared" si="18"/>
        <v>-6.6413610009476542E-2</v>
      </c>
      <c r="K125" s="60">
        <f t="shared" si="17"/>
        <v>-6.6413610009476542E-2</v>
      </c>
      <c r="O125" s="60">
        <f t="shared" ca="1" si="16"/>
        <v>-6.0961401423301365E-2</v>
      </c>
      <c r="Q125" s="85">
        <f t="shared" si="21"/>
        <v>38357.067999999999</v>
      </c>
    </row>
    <row r="126" spans="1:28" ht="12.95" customHeight="1" x14ac:dyDescent="0.2">
      <c r="A126" s="60" t="s">
        <v>228</v>
      </c>
      <c r="B126" s="69" t="s">
        <v>138</v>
      </c>
      <c r="C126" s="83">
        <v>53407.475899999998</v>
      </c>
      <c r="D126" s="60" t="s">
        <v>182</v>
      </c>
      <c r="E126" s="84">
        <f t="shared" si="19"/>
        <v>47024.837806700605</v>
      </c>
      <c r="F126" s="60">
        <f t="shared" si="20"/>
        <v>47025</v>
      </c>
      <c r="G126" s="60">
        <f t="shared" si="18"/>
        <v>-6.4284500003850553E-2</v>
      </c>
      <c r="K126" s="60">
        <f t="shared" si="17"/>
        <v>-6.4284500003850553E-2</v>
      </c>
      <c r="O126" s="60">
        <f t="shared" ca="1" si="16"/>
        <v>-6.1300801220460277E-2</v>
      </c>
      <c r="Q126" s="85">
        <f t="shared" si="21"/>
        <v>38388.975899999998</v>
      </c>
      <c r="Z126" s="60">
        <v>-4405</v>
      </c>
      <c r="AA126" s="60">
        <v>-7.1599999999999997E-3</v>
      </c>
      <c r="AB126" s="60">
        <v>-1.5959999999999998E-2</v>
      </c>
    </row>
    <row r="127" spans="1:28" ht="12.95" customHeight="1" x14ac:dyDescent="0.2">
      <c r="A127" s="60" t="s">
        <v>228</v>
      </c>
      <c r="B127" s="69" t="s">
        <v>138</v>
      </c>
      <c r="C127" s="83">
        <v>53409.457600000002</v>
      </c>
      <c r="D127" s="60" t="s">
        <v>182</v>
      </c>
      <c r="E127" s="84">
        <f t="shared" si="19"/>
        <v>47029.837743876553</v>
      </c>
      <c r="F127" s="60">
        <f t="shared" si="20"/>
        <v>47030</v>
      </c>
      <c r="G127" s="60">
        <f t="shared" si="18"/>
        <v>-6.430940000427654E-2</v>
      </c>
      <c r="K127" s="60">
        <f t="shared" si="17"/>
        <v>-6.430940000427654E-2</v>
      </c>
      <c r="O127" s="60">
        <f t="shared" ca="1" si="16"/>
        <v>-6.1321881953203067E-2</v>
      </c>
      <c r="Q127" s="85">
        <f t="shared" si="21"/>
        <v>38390.957600000002</v>
      </c>
      <c r="Z127" s="60">
        <v>-4400</v>
      </c>
      <c r="AA127" s="60">
        <v>-7.1700000000000002E-3</v>
      </c>
      <c r="AB127" s="60">
        <v>-1.5970000000000002E-2</v>
      </c>
    </row>
    <row r="128" spans="1:28" ht="12.95" customHeight="1" x14ac:dyDescent="0.2">
      <c r="A128" s="6" t="s">
        <v>160</v>
      </c>
      <c r="B128" s="12" t="s">
        <v>138</v>
      </c>
      <c r="C128" s="6">
        <v>53632.595789999999</v>
      </c>
      <c r="D128" s="6">
        <v>2.9999999999999997E-4</v>
      </c>
      <c r="E128" s="84">
        <f t="shared" si="19"/>
        <v>47592.827566530541</v>
      </c>
      <c r="F128" s="60">
        <f t="shared" si="20"/>
        <v>47593</v>
      </c>
      <c r="G128" s="60">
        <f t="shared" si="18"/>
        <v>-6.8343140002980363E-2</v>
      </c>
      <c r="K128" s="60">
        <f t="shared" si="17"/>
        <v>-6.8343140002980363E-2</v>
      </c>
      <c r="O128" s="60">
        <f t="shared" ca="1" si="16"/>
        <v>-6.3695572460041178E-2</v>
      </c>
      <c r="Q128" s="85">
        <f t="shared" si="21"/>
        <v>38614.095789999999</v>
      </c>
    </row>
    <row r="129" spans="1:28" ht="12.95" customHeight="1" x14ac:dyDescent="0.2">
      <c r="A129" s="60" t="s">
        <v>192</v>
      </c>
      <c r="B129" s="69" t="s">
        <v>138</v>
      </c>
      <c r="C129" s="83">
        <v>53632.595800000003</v>
      </c>
      <c r="D129" s="60" t="s">
        <v>182</v>
      </c>
      <c r="E129" s="84">
        <f t="shared" si="19"/>
        <v>47592.827591761095</v>
      </c>
      <c r="F129" s="60">
        <f t="shared" si="20"/>
        <v>47593</v>
      </c>
      <c r="G129" s="60">
        <f t="shared" si="18"/>
        <v>-6.8333139999595005E-2</v>
      </c>
      <c r="K129" s="60">
        <f t="shared" si="17"/>
        <v>-6.8333139999595005E-2</v>
      </c>
      <c r="O129" s="60">
        <f t="shared" ca="1" si="16"/>
        <v>-6.3695572460041178E-2</v>
      </c>
      <c r="Q129" s="85">
        <f t="shared" si="21"/>
        <v>38614.095800000003</v>
      </c>
      <c r="Z129" s="60">
        <v>-3837</v>
      </c>
      <c r="AA129" s="60">
        <v>-1.0410000000000001E-2</v>
      </c>
      <c r="AB129" s="60">
        <v>-1.8149999999999999E-2</v>
      </c>
    </row>
    <row r="130" spans="1:28" ht="12.95" customHeight="1" x14ac:dyDescent="0.2">
      <c r="A130" s="87" t="s">
        <v>148</v>
      </c>
      <c r="B130" s="93"/>
      <c r="C130" s="6">
        <v>53672.626600000003</v>
      </c>
      <c r="D130" s="6">
        <v>1E-3</v>
      </c>
      <c r="E130" s="84">
        <f t="shared" si="19"/>
        <v>47693.827483320209</v>
      </c>
      <c r="F130" s="60">
        <f t="shared" si="20"/>
        <v>47694</v>
      </c>
      <c r="G130" s="60">
        <f t="shared" si="18"/>
        <v>-6.8376120005268604E-2</v>
      </c>
      <c r="K130" s="60">
        <f t="shared" si="17"/>
        <v>-6.8376120005268604E-2</v>
      </c>
      <c r="O130" s="60">
        <f t="shared" ca="1" si="16"/>
        <v>-6.4121403261445525E-2</v>
      </c>
      <c r="Q130" s="85">
        <f t="shared" si="21"/>
        <v>38654.126600000003</v>
      </c>
    </row>
    <row r="131" spans="1:28" ht="12.95" customHeight="1" x14ac:dyDescent="0.2">
      <c r="A131" s="6" t="s">
        <v>157</v>
      </c>
      <c r="B131" s="12" t="s">
        <v>137</v>
      </c>
      <c r="C131" s="6">
        <v>54154.382599999997</v>
      </c>
      <c r="D131" s="6">
        <v>5.0000000000000001E-4</v>
      </c>
      <c r="E131" s="84">
        <f t="shared" si="19"/>
        <v>48909.324144839666</v>
      </c>
      <c r="F131" s="60">
        <f t="shared" si="20"/>
        <v>48909.5</v>
      </c>
      <c r="G131" s="60">
        <f t="shared" si="18"/>
        <v>-6.9699310006399173E-2</v>
      </c>
      <c r="K131" s="60">
        <f t="shared" si="17"/>
        <v>-6.9699310006399173E-2</v>
      </c>
      <c r="O131" s="60">
        <f t="shared" ref="O131:O146" ca="1" si="22">+C$11+C$12*F131</f>
        <v>-6.9246129391217714E-2</v>
      </c>
      <c r="Q131" s="85">
        <f t="shared" si="21"/>
        <v>39135.882599999997</v>
      </c>
    </row>
    <row r="132" spans="1:28" ht="12.95" customHeight="1" x14ac:dyDescent="0.2">
      <c r="A132" s="60" t="s">
        <v>157</v>
      </c>
      <c r="B132" s="69" t="s">
        <v>137</v>
      </c>
      <c r="C132" s="83">
        <v>54154.383000000002</v>
      </c>
      <c r="D132" s="60" t="s">
        <v>182</v>
      </c>
      <c r="E132" s="84">
        <f t="shared" si="19"/>
        <v>48909.325154061487</v>
      </c>
      <c r="F132" s="60">
        <f t="shared" si="20"/>
        <v>48909.5</v>
      </c>
      <c r="G132" s="60">
        <f t="shared" si="18"/>
        <v>-6.9299310001952108E-2</v>
      </c>
      <c r="K132" s="60">
        <f t="shared" si="17"/>
        <v>-6.9299310001952108E-2</v>
      </c>
      <c r="O132" s="60">
        <f t="shared" ca="1" si="22"/>
        <v>-6.9246129391217714E-2</v>
      </c>
      <c r="Q132" s="85">
        <f t="shared" si="21"/>
        <v>39135.883000000002</v>
      </c>
      <c r="Z132" s="60">
        <v>-2520.5</v>
      </c>
      <c r="AA132" s="60">
        <v>-9.5399999999999999E-3</v>
      </c>
      <c r="AB132" s="60">
        <v>-1.4670000000000001E-2</v>
      </c>
    </row>
    <row r="133" spans="1:28" ht="12.95" customHeight="1" x14ac:dyDescent="0.2">
      <c r="A133" s="87" t="s">
        <v>158</v>
      </c>
      <c r="B133" s="12" t="s">
        <v>138</v>
      </c>
      <c r="C133" s="6">
        <v>54494.640500000001</v>
      </c>
      <c r="D133" s="6">
        <v>1E-4</v>
      </c>
      <c r="E133" s="84">
        <f t="shared" si="19"/>
        <v>49767.813383179462</v>
      </c>
      <c r="F133" s="60">
        <f t="shared" si="20"/>
        <v>49768</v>
      </c>
      <c r="G133" s="60">
        <f t="shared" si="18"/>
        <v>-7.3964640003396198E-2</v>
      </c>
      <c r="K133" s="60">
        <f t="shared" si="17"/>
        <v>-7.3964640003396198E-2</v>
      </c>
      <c r="O133" s="60">
        <f t="shared" ca="1" si="22"/>
        <v>-7.2865691203154725E-2</v>
      </c>
      <c r="Q133" s="85">
        <f t="shared" si="21"/>
        <v>39476.140500000001</v>
      </c>
    </row>
    <row r="134" spans="1:28" ht="12.95" customHeight="1" x14ac:dyDescent="0.2">
      <c r="A134" s="6" t="s">
        <v>167</v>
      </c>
      <c r="B134" s="12" t="s">
        <v>138</v>
      </c>
      <c r="C134" s="6">
        <v>54505.342199999999</v>
      </c>
      <c r="D134" s="6">
        <v>4.0000000000000002E-4</v>
      </c>
      <c r="E134" s="84">
        <f t="shared" si="19"/>
        <v>49794.814355917908</v>
      </c>
      <c r="F134" s="60">
        <f t="shared" si="20"/>
        <v>49795</v>
      </c>
      <c r="G134" s="60">
        <f t="shared" si="18"/>
        <v>-7.3579100004280917E-2</v>
      </c>
      <c r="K134" s="60">
        <f t="shared" si="17"/>
        <v>-7.3579100004280917E-2</v>
      </c>
      <c r="O134" s="60">
        <f t="shared" ca="1" si="22"/>
        <v>-7.2979527159965779E-2</v>
      </c>
      <c r="Q134" s="85">
        <f t="shared" si="21"/>
        <v>39486.842199999999</v>
      </c>
    </row>
    <row r="135" spans="1:28" ht="12.95" customHeight="1" x14ac:dyDescent="0.2">
      <c r="A135" s="91" t="s">
        <v>163</v>
      </c>
      <c r="B135" s="87"/>
      <c r="C135" s="94">
        <v>54512.6751</v>
      </c>
      <c r="D135" s="6">
        <v>2.0000000000000001E-4</v>
      </c>
      <c r="E135" s="84">
        <f t="shared" si="19"/>
        <v>49813.315662532164</v>
      </c>
      <c r="F135" s="60">
        <f t="shared" si="20"/>
        <v>49813.5</v>
      </c>
      <c r="G135" s="60">
        <f t="shared" si="18"/>
        <v>-7.3061230003077071E-2</v>
      </c>
      <c r="K135" s="60">
        <f t="shared" si="17"/>
        <v>-7.3061230003077071E-2</v>
      </c>
      <c r="O135" s="60">
        <f t="shared" ca="1" si="22"/>
        <v>-7.305752587111411E-2</v>
      </c>
      <c r="Q135" s="85">
        <f t="shared" si="21"/>
        <v>39494.1751</v>
      </c>
    </row>
    <row r="136" spans="1:28" ht="12.95" customHeight="1" x14ac:dyDescent="0.2">
      <c r="A136" s="6" t="s">
        <v>167</v>
      </c>
      <c r="B136" s="12" t="s">
        <v>137</v>
      </c>
      <c r="C136" s="6">
        <v>54840.450900000003</v>
      </c>
      <c r="D136" s="6">
        <v>1.6000000000000001E-3</v>
      </c>
      <c r="E136" s="84">
        <f t="shared" si="19"/>
        <v>50640.311881835871</v>
      </c>
      <c r="F136" s="60">
        <f t="shared" si="20"/>
        <v>50640.5</v>
      </c>
      <c r="G136" s="60">
        <f t="shared" si="18"/>
        <v>-7.4559690001478884E-2</v>
      </c>
      <c r="K136" s="60">
        <f t="shared" si="17"/>
        <v>-7.4559690001478884E-2</v>
      </c>
      <c r="O136" s="60">
        <f t="shared" ca="1" si="22"/>
        <v>-7.6544279066771526E-2</v>
      </c>
      <c r="Q136" s="85">
        <f t="shared" si="21"/>
        <v>39821.950900000003</v>
      </c>
    </row>
    <row r="137" spans="1:28" ht="12.95" customHeight="1" x14ac:dyDescent="0.2">
      <c r="A137" s="6" t="s">
        <v>167</v>
      </c>
      <c r="B137" s="12" t="s">
        <v>138</v>
      </c>
      <c r="C137" s="6">
        <v>54841.440900000001</v>
      </c>
      <c r="D137" s="6">
        <v>1.4E-3</v>
      </c>
      <c r="E137" s="84">
        <f t="shared" si="19"/>
        <v>50642.80970582748</v>
      </c>
      <c r="F137" s="60">
        <f t="shared" si="20"/>
        <v>50643</v>
      </c>
      <c r="G137" s="60">
        <f t="shared" si="18"/>
        <v>-7.5422139998408966E-2</v>
      </c>
      <c r="K137" s="60">
        <f t="shared" si="17"/>
        <v>-7.5422139998408966E-2</v>
      </c>
      <c r="O137" s="60">
        <f t="shared" ca="1" si="22"/>
        <v>-7.6554819433142907E-2</v>
      </c>
      <c r="Q137" s="85">
        <f t="shared" si="21"/>
        <v>39822.940900000001</v>
      </c>
    </row>
    <row r="138" spans="1:28" ht="12.95" customHeight="1" x14ac:dyDescent="0.2">
      <c r="A138" s="6" t="s">
        <v>159</v>
      </c>
      <c r="B138" s="12" t="s">
        <v>138</v>
      </c>
      <c r="C138" s="6">
        <v>54874.733699999997</v>
      </c>
      <c r="D138" s="6">
        <v>2.0000000000000001E-4</v>
      </c>
      <c r="E138" s="84">
        <f t="shared" si="19"/>
        <v>50726.809255916385</v>
      </c>
      <c r="F138" s="60">
        <f t="shared" si="20"/>
        <v>50727</v>
      </c>
      <c r="G138" s="60">
        <f t="shared" si="18"/>
        <v>-7.5600460011628456E-2</v>
      </c>
      <c r="K138" s="60">
        <f t="shared" si="17"/>
        <v>-7.5600460011628456E-2</v>
      </c>
      <c r="O138" s="60">
        <f t="shared" ca="1" si="22"/>
        <v>-7.690897574322178E-2</v>
      </c>
      <c r="Q138" s="85">
        <f t="shared" si="21"/>
        <v>39856.233699999997</v>
      </c>
    </row>
    <row r="139" spans="1:28" ht="12.95" customHeight="1" x14ac:dyDescent="0.2">
      <c r="A139" s="68" t="s">
        <v>226</v>
      </c>
      <c r="B139" s="74" t="s">
        <v>138</v>
      </c>
      <c r="C139" s="70">
        <v>54917.143380000001</v>
      </c>
      <c r="D139" s="60" t="s">
        <v>182</v>
      </c>
      <c r="E139" s="84">
        <f t="shared" si="19"/>
        <v>50833.811191452449</v>
      </c>
      <c r="F139" s="60">
        <f t="shared" si="20"/>
        <v>50834</v>
      </c>
      <c r="G139" s="60">
        <f t="shared" si="18"/>
        <v>-7.4833320002653636E-2</v>
      </c>
      <c r="K139" s="60">
        <f t="shared" si="17"/>
        <v>-7.4833320002653636E-2</v>
      </c>
      <c r="O139" s="60">
        <f t="shared" ca="1" si="22"/>
        <v>-7.736010342391747E-2</v>
      </c>
      <c r="Q139" s="85">
        <f t="shared" si="21"/>
        <v>39898.643380000001</v>
      </c>
      <c r="X139" s="60" t="s">
        <v>227</v>
      </c>
      <c r="Z139" s="60">
        <v>-596</v>
      </c>
      <c r="AA139" s="60">
        <v>-1.239E-2</v>
      </c>
      <c r="AB139" s="60">
        <v>-1.3429999999999999E-2</v>
      </c>
    </row>
    <row r="140" spans="1:28" ht="12.95" customHeight="1" x14ac:dyDescent="0.2">
      <c r="A140" s="68" t="s">
        <v>226</v>
      </c>
      <c r="B140" s="74" t="s">
        <v>137</v>
      </c>
      <c r="C140" s="70">
        <v>55135.32692</v>
      </c>
      <c r="D140" s="60" t="s">
        <v>182</v>
      </c>
      <c r="E140" s="84">
        <f t="shared" si="19"/>
        <v>51384.300161944768</v>
      </c>
      <c r="F140" s="60">
        <f t="shared" si="20"/>
        <v>51384.5</v>
      </c>
      <c r="G140" s="60">
        <f t="shared" si="18"/>
        <v>-7.9204810004739556E-2</v>
      </c>
      <c r="K140" s="60">
        <f t="shared" si="17"/>
        <v>-7.9204810004739556E-2</v>
      </c>
      <c r="O140" s="60">
        <f t="shared" ca="1" si="22"/>
        <v>-7.968109209889862E-2</v>
      </c>
      <c r="Q140" s="85">
        <f t="shared" si="21"/>
        <v>40116.82692</v>
      </c>
      <c r="X140" s="60" t="s">
        <v>227</v>
      </c>
      <c r="Z140" s="60">
        <v>-45.5</v>
      </c>
      <c r="AA140" s="60">
        <v>-1.6E-2</v>
      </c>
      <c r="AB140" s="60">
        <v>-1.5800000000000002E-2</v>
      </c>
    </row>
    <row r="141" spans="1:28" ht="12.95" customHeight="1" x14ac:dyDescent="0.2">
      <c r="A141" s="68" t="s">
        <v>226</v>
      </c>
      <c r="B141" s="74" t="s">
        <v>138</v>
      </c>
      <c r="C141" s="70">
        <v>55138.300239999997</v>
      </c>
      <c r="D141" s="60" t="s">
        <v>182</v>
      </c>
      <c r="E141" s="84">
        <f t="shared" si="19"/>
        <v>51391.802010460669</v>
      </c>
      <c r="F141" s="60">
        <f t="shared" si="20"/>
        <v>51392</v>
      </c>
      <c r="G141" s="60">
        <f t="shared" ref="G141:G146" si="23">+C141-(C$7+F141*C$8)</f>
        <v>-7.8472160006640479E-2</v>
      </c>
      <c r="K141" s="60">
        <f t="shared" si="17"/>
        <v>-7.8472160006640479E-2</v>
      </c>
      <c r="O141" s="60">
        <f t="shared" ca="1" si="22"/>
        <v>-7.9712713198012819E-2</v>
      </c>
      <c r="Q141" s="85">
        <f t="shared" si="21"/>
        <v>40119.800239999997</v>
      </c>
      <c r="X141" s="60" t="s">
        <v>227</v>
      </c>
      <c r="Z141" s="60">
        <v>-38</v>
      </c>
      <c r="AA141" s="60">
        <v>-1.5259999999999999E-2</v>
      </c>
      <c r="AB141" s="60">
        <v>-1.504E-2</v>
      </c>
    </row>
    <row r="142" spans="1:28" ht="12.95" customHeight="1" x14ac:dyDescent="0.2">
      <c r="A142" s="68" t="s">
        <v>226</v>
      </c>
      <c r="B142" s="74" t="s">
        <v>138</v>
      </c>
      <c r="C142" s="70">
        <v>55152.370519999997</v>
      </c>
      <c r="D142" s="60" t="s">
        <v>182</v>
      </c>
      <c r="E142" s="84">
        <f t="shared" si="19"/>
        <v>51427.30209425131</v>
      </c>
      <c r="F142" s="60">
        <f t="shared" si="20"/>
        <v>51427.5</v>
      </c>
      <c r="G142" s="60">
        <f t="shared" si="23"/>
        <v>-7.8438950004056096E-2</v>
      </c>
      <c r="K142" s="60">
        <f t="shared" si="17"/>
        <v>-7.8438950004056096E-2</v>
      </c>
      <c r="O142" s="60">
        <f t="shared" ca="1" si="22"/>
        <v>-7.9862386400486624E-2</v>
      </c>
      <c r="Q142" s="85">
        <f t="shared" si="21"/>
        <v>40133.870519999997</v>
      </c>
      <c r="X142" s="60" t="s">
        <v>227</v>
      </c>
      <c r="Z142" s="60">
        <v>-2.5</v>
      </c>
      <c r="AA142" s="60">
        <v>-1.5169999999999999E-2</v>
      </c>
      <c r="AB142" s="60">
        <v>-1.4880000000000001E-2</v>
      </c>
    </row>
    <row r="143" spans="1:28" ht="12.95" customHeight="1" x14ac:dyDescent="0.2">
      <c r="A143" s="68" t="s">
        <v>226</v>
      </c>
      <c r="B143" s="74" t="s">
        <v>137</v>
      </c>
      <c r="C143" s="70">
        <v>55153.361440000001</v>
      </c>
      <c r="D143" s="60" t="s">
        <v>182</v>
      </c>
      <c r="E143" s="84">
        <f t="shared" si="19"/>
        <v>51429.802239453107</v>
      </c>
      <c r="F143" s="60">
        <f t="shared" si="20"/>
        <v>51430</v>
      </c>
      <c r="G143" s="60">
        <f t="shared" si="23"/>
        <v>-7.8381400002399459E-2</v>
      </c>
      <c r="K143" s="60">
        <f t="shared" si="17"/>
        <v>-7.8381400002399459E-2</v>
      </c>
      <c r="O143" s="60">
        <f t="shared" ca="1" si="22"/>
        <v>-7.9872926766858005E-2</v>
      </c>
      <c r="Q143" s="85">
        <f t="shared" si="21"/>
        <v>40134.861440000001</v>
      </c>
      <c r="X143" s="60" t="s">
        <v>227</v>
      </c>
      <c r="Z143" s="60">
        <v>0</v>
      </c>
      <c r="AA143" s="60">
        <v>-1.511E-2</v>
      </c>
      <c r="AB143" s="60">
        <v>-1.481E-2</v>
      </c>
    </row>
    <row r="144" spans="1:28" ht="12.95" customHeight="1" x14ac:dyDescent="0.2">
      <c r="A144" s="95" t="s">
        <v>173</v>
      </c>
      <c r="B144" s="96" t="s">
        <v>137</v>
      </c>
      <c r="C144" s="97">
        <v>55238.3894</v>
      </c>
      <c r="D144" s="97">
        <v>2.0000000000000001E-4</v>
      </c>
      <c r="E144" s="84">
        <f t="shared" si="19"/>
        <v>51644.332419701634</v>
      </c>
      <c r="F144" s="60">
        <f t="shared" si="20"/>
        <v>51644.5</v>
      </c>
      <c r="G144" s="60">
        <f t="shared" si="23"/>
        <v>-6.6419610004231799E-2</v>
      </c>
      <c r="K144" s="60">
        <f t="shared" si="17"/>
        <v>-6.6419610004231799E-2</v>
      </c>
      <c r="O144" s="60">
        <f t="shared" ca="1" si="22"/>
        <v>-8.0777290201523688E-2</v>
      </c>
      <c r="Q144" s="85">
        <f t="shared" si="21"/>
        <v>40219.8894</v>
      </c>
    </row>
    <row r="145" spans="1:17" ht="12.95" customHeight="1" x14ac:dyDescent="0.2">
      <c r="A145" s="87" t="s">
        <v>166</v>
      </c>
      <c r="B145" s="12" t="s">
        <v>138</v>
      </c>
      <c r="C145" s="6">
        <v>55533.847000000002</v>
      </c>
      <c r="D145" s="6">
        <v>2.0000000000000001E-4</v>
      </c>
      <c r="E145" s="84">
        <f t="shared" si="19"/>
        <v>52389.788057868165</v>
      </c>
      <c r="F145" s="60">
        <f t="shared" si="20"/>
        <v>52390</v>
      </c>
      <c r="G145" s="60">
        <f t="shared" si="23"/>
        <v>-8.400219999748515E-2</v>
      </c>
      <c r="K145" s="60">
        <f t="shared" si="17"/>
        <v>-8.400219999748515E-2</v>
      </c>
      <c r="O145" s="60">
        <f t="shared" ca="1" si="22"/>
        <v>-8.3920427453473639E-2</v>
      </c>
      <c r="Q145" s="85">
        <f t="shared" si="21"/>
        <v>40515.347000000002</v>
      </c>
    </row>
    <row r="146" spans="1:17" ht="12.95" customHeight="1" x14ac:dyDescent="0.2">
      <c r="A146" s="6" t="s">
        <v>171</v>
      </c>
      <c r="B146" s="12" t="s">
        <v>138</v>
      </c>
      <c r="C146" s="6">
        <v>55894.9139</v>
      </c>
      <c r="D146" s="6">
        <v>4.0000000000000002E-4</v>
      </c>
      <c r="E146" s="84">
        <f t="shared" si="19"/>
        <v>53300.779538068062</v>
      </c>
      <c r="F146" s="60">
        <f t="shared" si="20"/>
        <v>53301</v>
      </c>
      <c r="G146" s="60">
        <f t="shared" si="23"/>
        <v>-8.7378980002540629E-2</v>
      </c>
      <c r="K146" s="60">
        <f t="shared" si="17"/>
        <v>-8.7378980002540629E-2</v>
      </c>
      <c r="O146" s="60">
        <f t="shared" ca="1" si="22"/>
        <v>-8.7761336959209929E-2</v>
      </c>
      <c r="Q146" s="85">
        <f t="shared" si="21"/>
        <v>40876.4139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AB146"/>
  <sheetViews>
    <sheetView workbookViewId="0">
      <pane xSplit="13" ySplit="22" topLeftCell="N125" activePane="bottomRight" state="frozen"/>
      <selection pane="topRight" activeCell="N1" sqref="N1"/>
      <selection pane="bottomLeft" activeCell="A23" sqref="A23"/>
      <selection pane="bottomRight" activeCell="A146" sqref="A146"/>
    </sheetView>
  </sheetViews>
  <sheetFormatPr defaultColWidth="10.28515625" defaultRowHeight="12.95" customHeight="1" x14ac:dyDescent="0.2"/>
  <cols>
    <col min="1" max="1" width="16.85546875" style="60" customWidth="1"/>
    <col min="2" max="2" width="5.140625" style="60" customWidth="1"/>
    <col min="3" max="3" width="16.28515625" style="60" customWidth="1"/>
    <col min="4" max="4" width="9.42578125" style="60" customWidth="1"/>
    <col min="5" max="5" width="15" style="60" customWidth="1"/>
    <col min="6" max="6" width="11.5703125" style="60" bestFit="1" customWidth="1"/>
    <col min="7" max="7" width="8.140625" style="60" customWidth="1"/>
    <col min="8" max="14" width="8.5703125" style="60" customWidth="1"/>
    <col min="15" max="15" width="8" style="60" customWidth="1"/>
    <col min="16" max="16" width="7.7109375" style="60" customWidth="1"/>
    <col min="17" max="17" width="10.85546875" style="60" customWidth="1"/>
    <col min="18" max="16384" width="10.28515625" style="60"/>
  </cols>
  <sheetData>
    <row r="1" spans="1:7" customFormat="1" ht="20.25" x14ac:dyDescent="0.3">
      <c r="A1" s="98" t="s">
        <v>726</v>
      </c>
    </row>
    <row r="2" spans="1:7" ht="12.95" customHeight="1" x14ac:dyDescent="0.2">
      <c r="A2" s="60" t="s">
        <v>104</v>
      </c>
      <c r="B2" s="60" t="s">
        <v>127</v>
      </c>
    </row>
    <row r="3" spans="1:7" ht="12.95" customHeight="1" thickBot="1" x14ac:dyDescent="0.25"/>
    <row r="4" spans="1:7" ht="12.95" customHeight="1" thickTop="1" thickBot="1" x14ac:dyDescent="0.25">
      <c r="A4" s="61" t="s">
        <v>80</v>
      </c>
      <c r="C4" s="62">
        <v>34769.417500000003</v>
      </c>
      <c r="D4" s="63">
        <v>0.39634498000000001</v>
      </c>
    </row>
    <row r="5" spans="1:7" ht="12.95" customHeight="1" thickTop="1" x14ac:dyDescent="0.2">
      <c r="C5" s="64" t="s">
        <v>145</v>
      </c>
    </row>
    <row r="6" spans="1:7" ht="12.95" customHeight="1" x14ac:dyDescent="0.2">
      <c r="A6" s="61" t="s">
        <v>81</v>
      </c>
    </row>
    <row r="7" spans="1:7" ht="12.95" customHeight="1" x14ac:dyDescent="0.2">
      <c r="A7" s="60" t="s">
        <v>82</v>
      </c>
      <c r="C7" s="60">
        <f>+C4</f>
        <v>34769.417500000003</v>
      </c>
    </row>
    <row r="8" spans="1:7" ht="12.95" customHeight="1" x14ac:dyDescent="0.2">
      <c r="A8" s="60" t="s">
        <v>83</v>
      </c>
      <c r="C8" s="60">
        <f>+D4</f>
        <v>0.39634498000000001</v>
      </c>
    </row>
    <row r="9" spans="1:7" ht="12.95" customHeight="1" x14ac:dyDescent="0.2">
      <c r="A9" s="65" t="s">
        <v>149</v>
      </c>
      <c r="C9" s="66">
        <v>8</v>
      </c>
      <c r="D9" s="60" t="s">
        <v>150</v>
      </c>
    </row>
    <row r="10" spans="1:7" ht="12.95" customHeight="1" thickBot="1" x14ac:dyDescent="0.25">
      <c r="C10" s="67" t="s">
        <v>100</v>
      </c>
      <c r="D10" s="67" t="s">
        <v>101</v>
      </c>
    </row>
    <row r="11" spans="1:7" ht="12.95" customHeight="1" x14ac:dyDescent="0.2">
      <c r="A11" s="60" t="s">
        <v>96</v>
      </c>
      <c r="C11" s="68">
        <f ca="1">INTERCEPT(INDIRECT($G$11):G841,INDIRECT($F$11):F841)</f>
        <v>0.13696349022547705</v>
      </c>
      <c r="D11" s="69"/>
      <c r="F11" s="70" t="str">
        <f>"F"&amp;E19</f>
        <v>F67</v>
      </c>
      <c r="G11" s="68" t="str">
        <f>"G"&amp;E19</f>
        <v>G67</v>
      </c>
    </row>
    <row r="12" spans="1:7" ht="12.95" customHeight="1" x14ac:dyDescent="0.2">
      <c r="A12" s="60" t="s">
        <v>97</v>
      </c>
      <c r="C12" s="68">
        <f ca="1">SLOPE(INDIRECT($G$11):G841,INDIRECT($F$11):F841)</f>
        <v>-4.216146548557944E-6</v>
      </c>
      <c r="D12" s="69"/>
    </row>
    <row r="13" spans="1:7" ht="12.95" customHeight="1" x14ac:dyDescent="0.2">
      <c r="A13" s="60" t="s">
        <v>99</v>
      </c>
      <c r="C13" s="69" t="s">
        <v>94</v>
      </c>
      <c r="D13" s="71" t="s">
        <v>164</v>
      </c>
      <c r="E13" s="66">
        <v>1</v>
      </c>
    </row>
    <row r="14" spans="1:7" ht="12.95" customHeight="1" x14ac:dyDescent="0.2">
      <c r="D14" s="71" t="s">
        <v>151</v>
      </c>
      <c r="E14" s="72">
        <f ca="1">NOW()+15018.5+$C$9/24</f>
        <v>60361.522956365741</v>
      </c>
    </row>
    <row r="15" spans="1:7" ht="12.95" customHeight="1" x14ac:dyDescent="0.2">
      <c r="A15" s="73" t="s">
        <v>98</v>
      </c>
      <c r="C15" s="74">
        <f ca="1">(C7+C11)+(C8+C12)*INT(MAX(F21:F3382))</f>
        <v>55894.913517643043</v>
      </c>
      <c r="D15" s="71" t="s">
        <v>165</v>
      </c>
      <c r="E15" s="72">
        <f ca="1">ROUND(2*(E14-$C$7)/$C$8,0)/2+E13</f>
        <v>64571.5</v>
      </c>
    </row>
    <row r="16" spans="1:7" ht="12.95" customHeight="1" x14ac:dyDescent="0.2">
      <c r="A16" s="61" t="s">
        <v>84</v>
      </c>
      <c r="C16" s="75">
        <f ca="1">+C8+C12</f>
        <v>0.39634076385345146</v>
      </c>
      <c r="D16" s="71" t="s">
        <v>152</v>
      </c>
      <c r="E16" s="68">
        <f ca="1">ROUND(2*(E14-$C$15)/$C$16,0)/2+E13</f>
        <v>11270.5</v>
      </c>
    </row>
    <row r="17" spans="1:28" ht="12.95" customHeight="1" thickBot="1" x14ac:dyDescent="0.25">
      <c r="A17" s="71" t="s">
        <v>147</v>
      </c>
      <c r="C17" s="60">
        <f>COUNT(C21:C2040)</f>
        <v>126</v>
      </c>
      <c r="D17" s="71" t="s">
        <v>153</v>
      </c>
      <c r="E17" s="76">
        <f ca="1">+$C$15+$C$16*E16-15018.5-$C$9/24</f>
        <v>45343.03876332003</v>
      </c>
    </row>
    <row r="18" spans="1:28" ht="12.95" customHeight="1" thickTop="1" thickBot="1" x14ac:dyDescent="0.25">
      <c r="A18" s="61" t="s">
        <v>85</v>
      </c>
      <c r="C18" s="62">
        <f ca="1">+C15</f>
        <v>55894.913517643043</v>
      </c>
      <c r="D18" s="63">
        <f ca="1">+C16</f>
        <v>0.39634076385345146</v>
      </c>
      <c r="E18" s="77" t="s">
        <v>154</v>
      </c>
    </row>
    <row r="19" spans="1:28" ht="12.95" customHeight="1" thickTop="1" x14ac:dyDescent="0.2">
      <c r="A19" s="78" t="s">
        <v>155</v>
      </c>
      <c r="E19" s="79">
        <v>67</v>
      </c>
    </row>
    <row r="20" spans="1:28" ht="12.95" customHeight="1" thickBot="1" x14ac:dyDescent="0.25">
      <c r="A20" s="67" t="s">
        <v>86</v>
      </c>
      <c r="B20" s="67" t="s">
        <v>87</v>
      </c>
      <c r="C20" s="67" t="s">
        <v>88</v>
      </c>
      <c r="D20" s="67" t="s">
        <v>93</v>
      </c>
      <c r="E20" s="67" t="s">
        <v>89</v>
      </c>
      <c r="F20" s="67" t="s">
        <v>90</v>
      </c>
      <c r="G20" s="67" t="s">
        <v>91</v>
      </c>
      <c r="H20" s="80" t="s">
        <v>92</v>
      </c>
      <c r="I20" s="80" t="s">
        <v>125</v>
      </c>
      <c r="J20" s="80" t="s">
        <v>126</v>
      </c>
      <c r="K20" s="80" t="s">
        <v>128</v>
      </c>
      <c r="L20" s="80" t="s">
        <v>130</v>
      </c>
      <c r="M20" s="80" t="s">
        <v>135</v>
      </c>
      <c r="N20" s="80" t="s">
        <v>124</v>
      </c>
      <c r="O20" s="80" t="s">
        <v>103</v>
      </c>
      <c r="P20" s="81" t="s">
        <v>102</v>
      </c>
      <c r="Q20" s="67" t="s">
        <v>95</v>
      </c>
    </row>
    <row r="21" spans="1:28" ht="12.95" customHeight="1" x14ac:dyDescent="0.2">
      <c r="A21" s="82" t="s">
        <v>142</v>
      </c>
      <c r="C21" s="83">
        <v>29691.435000000001</v>
      </c>
      <c r="D21" s="83"/>
      <c r="E21" s="84">
        <f t="shared" ref="E21:E52" si="0">+(C21-C$7)/C$8</f>
        <v>-12812.026785352502</v>
      </c>
      <c r="F21" s="99">
        <f>ROUND(2*E21,0)/2-0.5</f>
        <v>-12812.5</v>
      </c>
      <c r="G21" s="60">
        <f t="shared" ref="G21:G44" si="1">+C21-(C$7+F21*C$8)</f>
        <v>0.18755624999903375</v>
      </c>
      <c r="N21" s="60">
        <f t="shared" ref="N21:N43" si="2">G21</f>
        <v>0.18755624999903375</v>
      </c>
      <c r="Q21" s="85">
        <f t="shared" ref="Q21:Q52" si="3">+C21-15018.5</f>
        <v>14672.935000000001</v>
      </c>
    </row>
    <row r="22" spans="1:28" ht="12.95" customHeight="1" x14ac:dyDescent="0.2">
      <c r="A22" s="60" t="s">
        <v>216</v>
      </c>
      <c r="B22" s="69" t="s">
        <v>137</v>
      </c>
      <c r="C22" s="83">
        <v>29696.395</v>
      </c>
      <c r="D22" s="60" t="s">
        <v>174</v>
      </c>
      <c r="E22" s="60">
        <f t="shared" si="0"/>
        <v>-12799.512434849061</v>
      </c>
      <c r="F22" s="99">
        <f t="shared" ref="F22:F66" si="4">ROUND(2*E22,0)/2-0.5</f>
        <v>-12800</v>
      </c>
      <c r="G22" s="60">
        <f t="shared" si="1"/>
        <v>0.19324399999823072</v>
      </c>
      <c r="N22" s="60">
        <f t="shared" si="2"/>
        <v>0.19324399999823072</v>
      </c>
      <c r="Q22" s="85">
        <f t="shared" si="3"/>
        <v>14677.895</v>
      </c>
      <c r="Z22" s="60">
        <v>-64229.5</v>
      </c>
      <c r="AA22" s="60">
        <v>-3.1189999999999999E-2</v>
      </c>
      <c r="AB22" s="60">
        <v>1.503E-2</v>
      </c>
    </row>
    <row r="23" spans="1:28" ht="12.95" customHeight="1" x14ac:dyDescent="0.2">
      <c r="A23" s="60" t="s">
        <v>216</v>
      </c>
      <c r="B23" s="69" t="s">
        <v>137</v>
      </c>
      <c r="C23" s="83">
        <v>30021.404999999999</v>
      </c>
      <c r="D23" s="60" t="s">
        <v>174</v>
      </c>
      <c r="E23" s="60">
        <f t="shared" si="0"/>
        <v>-11979.494479783758</v>
      </c>
      <c r="F23" s="99">
        <f t="shared" si="4"/>
        <v>-11980</v>
      </c>
      <c r="G23" s="60">
        <f t="shared" si="1"/>
        <v>0.20036039999467903</v>
      </c>
      <c r="N23" s="60">
        <f t="shared" si="2"/>
        <v>0.20036039999467903</v>
      </c>
      <c r="Q23" s="85">
        <f t="shared" si="3"/>
        <v>15002.904999999999</v>
      </c>
      <c r="Z23" s="60">
        <v>-63409.5</v>
      </c>
      <c r="AA23" s="60">
        <v>-2.2929999999999999E-2</v>
      </c>
      <c r="AB23" s="60">
        <v>2.0279999999999999E-2</v>
      </c>
    </row>
    <row r="24" spans="1:28" ht="12.95" customHeight="1" x14ac:dyDescent="0.2">
      <c r="A24" s="60" t="s">
        <v>216</v>
      </c>
      <c r="B24" s="69" t="s">
        <v>138</v>
      </c>
      <c r="C24" s="83">
        <v>30024.36</v>
      </c>
      <c r="D24" s="60" t="s">
        <v>174</v>
      </c>
      <c r="E24" s="60">
        <f t="shared" si="0"/>
        <v>-11972.038853626966</v>
      </c>
      <c r="F24" s="99">
        <f t="shared" si="4"/>
        <v>-11972.5</v>
      </c>
      <c r="G24" s="60">
        <f t="shared" si="1"/>
        <v>0.1827730499971949</v>
      </c>
      <c r="N24" s="60">
        <f t="shared" si="2"/>
        <v>0.1827730499971949</v>
      </c>
      <c r="Q24" s="85">
        <f t="shared" si="3"/>
        <v>15005.86</v>
      </c>
      <c r="Z24" s="60">
        <v>-63402</v>
      </c>
      <c r="AA24" s="60">
        <v>-4.0509999999999997E-2</v>
      </c>
      <c r="AB24" s="60">
        <v>2.6800000000000001E-3</v>
      </c>
    </row>
    <row r="25" spans="1:28" ht="12.95" customHeight="1" x14ac:dyDescent="0.2">
      <c r="A25" s="60" t="s">
        <v>216</v>
      </c>
      <c r="B25" s="69" t="s">
        <v>137</v>
      </c>
      <c r="C25" s="83">
        <v>30025.360000000001</v>
      </c>
      <c r="D25" s="60" t="s">
        <v>174</v>
      </c>
      <c r="E25" s="84">
        <f t="shared" si="0"/>
        <v>-11969.515799089981</v>
      </c>
      <c r="F25" s="99">
        <f t="shared" si="4"/>
        <v>-11970</v>
      </c>
      <c r="G25" s="60">
        <f t="shared" si="1"/>
        <v>0.19191059999866411</v>
      </c>
      <c r="N25" s="60">
        <f t="shared" si="2"/>
        <v>0.19191059999866411</v>
      </c>
      <c r="Q25" s="85">
        <f t="shared" si="3"/>
        <v>15006.86</v>
      </c>
      <c r="Z25" s="60">
        <v>-63399.5</v>
      </c>
      <c r="AA25" s="60">
        <v>-3.1370000000000002E-2</v>
      </c>
      <c r="AB25" s="60">
        <v>1.1809999999999999E-2</v>
      </c>
    </row>
    <row r="26" spans="1:28" ht="12.95" customHeight="1" x14ac:dyDescent="0.2">
      <c r="A26" s="60" t="s">
        <v>216</v>
      </c>
      <c r="B26" s="69" t="s">
        <v>138</v>
      </c>
      <c r="C26" s="83">
        <v>30026.35</v>
      </c>
      <c r="D26" s="60" t="s">
        <v>174</v>
      </c>
      <c r="E26" s="84">
        <f t="shared" si="0"/>
        <v>-11967.017975098372</v>
      </c>
      <c r="F26" s="99">
        <f t="shared" si="4"/>
        <v>-11967.5</v>
      </c>
      <c r="G26" s="60">
        <f t="shared" si="1"/>
        <v>0.19104814999445807</v>
      </c>
      <c r="N26" s="60">
        <f t="shared" si="2"/>
        <v>0.19104814999445807</v>
      </c>
      <c r="Q26" s="85">
        <f t="shared" si="3"/>
        <v>15007.849999999999</v>
      </c>
      <c r="Z26" s="60">
        <v>-63397</v>
      </c>
      <c r="AA26" s="60">
        <v>-3.2230000000000002E-2</v>
      </c>
      <c r="AB26" s="60">
        <v>1.094E-2</v>
      </c>
    </row>
    <row r="27" spans="1:28" ht="12.95" customHeight="1" x14ac:dyDescent="0.2">
      <c r="A27" s="60" t="s">
        <v>216</v>
      </c>
      <c r="B27" s="69" t="s">
        <v>137</v>
      </c>
      <c r="C27" s="83">
        <v>30069.375</v>
      </c>
      <c r="D27" s="60" t="s">
        <v>174</v>
      </c>
      <c r="E27" s="84">
        <f t="shared" si="0"/>
        <v>-11858.463553644613</v>
      </c>
      <c r="F27" s="99">
        <f t="shared" si="4"/>
        <v>-11859</v>
      </c>
      <c r="G27" s="60">
        <f t="shared" si="1"/>
        <v>0.21261781999783125</v>
      </c>
      <c r="N27" s="60">
        <f t="shared" si="2"/>
        <v>0.21261781999783125</v>
      </c>
      <c r="Q27" s="85">
        <f t="shared" si="3"/>
        <v>15050.875</v>
      </c>
      <c r="Z27" s="60">
        <v>-63288.5</v>
      </c>
      <c r="AA27" s="60">
        <v>-1.051E-2</v>
      </c>
      <c r="AB27" s="60">
        <v>3.227E-2</v>
      </c>
    </row>
    <row r="28" spans="1:28" ht="12.95" customHeight="1" x14ac:dyDescent="0.2">
      <c r="A28" s="60" t="s">
        <v>216</v>
      </c>
      <c r="B28" s="69" t="s">
        <v>138</v>
      </c>
      <c r="C28" s="83">
        <v>30072.334999999999</v>
      </c>
      <c r="D28" s="60" t="s">
        <v>174</v>
      </c>
      <c r="E28" s="84">
        <f t="shared" si="0"/>
        <v>-11850.995312215142</v>
      </c>
      <c r="F28" s="99">
        <f t="shared" si="4"/>
        <v>-11851.5</v>
      </c>
      <c r="G28" s="60">
        <f t="shared" si="1"/>
        <v>0.20003046999772778</v>
      </c>
      <c r="N28" s="60">
        <f t="shared" si="2"/>
        <v>0.20003046999772778</v>
      </c>
      <c r="Q28" s="85">
        <f t="shared" si="3"/>
        <v>15053.834999999999</v>
      </c>
      <c r="Z28" s="60">
        <v>-63281</v>
      </c>
      <c r="AA28" s="60">
        <v>-2.308E-2</v>
      </c>
      <c r="AB28" s="60">
        <v>1.966E-2</v>
      </c>
    </row>
    <row r="29" spans="1:28" ht="12.95" customHeight="1" x14ac:dyDescent="0.2">
      <c r="A29" s="60" t="s">
        <v>216</v>
      </c>
      <c r="B29" s="69" t="s">
        <v>137</v>
      </c>
      <c r="C29" s="83">
        <v>30373.34</v>
      </c>
      <c r="D29" s="60" t="s">
        <v>174</v>
      </c>
      <c r="E29" s="84">
        <f t="shared" si="0"/>
        <v>-11091.543281310143</v>
      </c>
      <c r="F29" s="99">
        <f t="shared" si="4"/>
        <v>-11092</v>
      </c>
      <c r="G29" s="60">
        <f t="shared" si="1"/>
        <v>0.18101815999762039</v>
      </c>
      <c r="N29" s="60">
        <f t="shared" si="2"/>
        <v>0.18101815999762039</v>
      </c>
      <c r="Q29" s="85">
        <f t="shared" si="3"/>
        <v>15354.84</v>
      </c>
      <c r="Z29" s="60">
        <v>-62521.5</v>
      </c>
      <c r="AA29" s="60">
        <v>-4.104E-2</v>
      </c>
      <c r="AB29" s="60">
        <v>-1E-3</v>
      </c>
    </row>
    <row r="30" spans="1:28" ht="12.95" customHeight="1" x14ac:dyDescent="0.2">
      <c r="A30" s="60" t="s">
        <v>216</v>
      </c>
      <c r="B30" s="69" t="s">
        <v>138</v>
      </c>
      <c r="C30" s="83">
        <v>31142.445</v>
      </c>
      <c r="D30" s="60" t="s">
        <v>174</v>
      </c>
      <c r="E30" s="84">
        <f t="shared" si="0"/>
        <v>-9151.0494216427396</v>
      </c>
      <c r="F30" s="99">
        <f t="shared" si="4"/>
        <v>-9151.5</v>
      </c>
      <c r="G30" s="60">
        <f t="shared" si="1"/>
        <v>0.17858446999525768</v>
      </c>
      <c r="N30" s="60">
        <f t="shared" si="2"/>
        <v>0.17858446999525768</v>
      </c>
      <c r="Q30" s="85">
        <f t="shared" si="3"/>
        <v>16123.945</v>
      </c>
      <c r="Z30" s="60">
        <v>-60581</v>
      </c>
      <c r="AA30" s="60">
        <v>-4.0770000000000001E-2</v>
      </c>
      <c r="AB30" s="60">
        <v>-7.43E-3</v>
      </c>
    </row>
    <row r="31" spans="1:28" ht="12.95" customHeight="1" x14ac:dyDescent="0.2">
      <c r="A31" s="60" t="s">
        <v>216</v>
      </c>
      <c r="B31" s="69" t="s">
        <v>138</v>
      </c>
      <c r="C31" s="83">
        <v>31144.495999999999</v>
      </c>
      <c r="D31" s="60" t="s">
        <v>174</v>
      </c>
      <c r="E31" s="84">
        <f t="shared" si="0"/>
        <v>-9145.8746367873864</v>
      </c>
      <c r="F31" s="99">
        <f t="shared" si="4"/>
        <v>-9146.5</v>
      </c>
      <c r="G31" s="60">
        <f t="shared" si="1"/>
        <v>0.24785956999767222</v>
      </c>
      <c r="N31" s="60">
        <f t="shared" si="2"/>
        <v>0.24785956999767222</v>
      </c>
      <c r="Q31" s="85">
        <f t="shared" si="3"/>
        <v>16125.995999999999</v>
      </c>
      <c r="Z31" s="60">
        <v>-60576</v>
      </c>
      <c r="AA31" s="60">
        <v>2.852E-2</v>
      </c>
      <c r="AB31" s="60">
        <v>6.1830000000000003E-2</v>
      </c>
    </row>
    <row r="32" spans="1:28" ht="12.95" customHeight="1" x14ac:dyDescent="0.2">
      <c r="A32" s="60" t="s">
        <v>216</v>
      </c>
      <c r="B32" s="69" t="s">
        <v>138</v>
      </c>
      <c r="C32" s="83">
        <v>31803.575000000001</v>
      </c>
      <c r="D32" s="60" t="s">
        <v>174</v>
      </c>
      <c r="E32" s="84">
        <f t="shared" si="0"/>
        <v>-7482.9823756062269</v>
      </c>
      <c r="F32" s="99">
        <f t="shared" si="4"/>
        <v>-7483.5</v>
      </c>
      <c r="G32" s="60">
        <f t="shared" si="1"/>
        <v>0.20515782999791554</v>
      </c>
      <c r="N32" s="60">
        <f t="shared" si="2"/>
        <v>0.20515782999791554</v>
      </c>
      <c r="Q32" s="85">
        <f t="shared" si="3"/>
        <v>16785.075000000001</v>
      </c>
      <c r="Z32" s="60">
        <v>-58913</v>
      </c>
      <c r="AA32" s="60">
        <v>-1.187E-2</v>
      </c>
      <c r="AB32" s="60">
        <v>1.5980000000000001E-2</v>
      </c>
    </row>
    <row r="33" spans="1:28" ht="12.95" customHeight="1" x14ac:dyDescent="0.2">
      <c r="A33" s="60" t="s">
        <v>216</v>
      </c>
      <c r="B33" s="69" t="s">
        <v>137</v>
      </c>
      <c r="C33" s="83">
        <v>31845.415000000001</v>
      </c>
      <c r="D33" s="60" t="s">
        <v>174</v>
      </c>
      <c r="E33" s="84">
        <f t="shared" si="0"/>
        <v>-7377.4177737787977</v>
      </c>
      <c r="F33" s="99">
        <f t="shared" si="4"/>
        <v>-7378</v>
      </c>
      <c r="G33" s="60">
        <f t="shared" si="1"/>
        <v>0.230762439998216</v>
      </c>
      <c r="N33" s="60">
        <f t="shared" si="2"/>
        <v>0.230762439998216</v>
      </c>
      <c r="Q33" s="85">
        <f t="shared" si="3"/>
        <v>16826.915000000001</v>
      </c>
      <c r="Z33" s="60">
        <v>-58807.5</v>
      </c>
      <c r="AA33" s="60">
        <v>1.388E-2</v>
      </c>
      <c r="AB33" s="60">
        <v>4.1390000000000003E-2</v>
      </c>
    </row>
    <row r="34" spans="1:28" ht="12.95" customHeight="1" x14ac:dyDescent="0.2">
      <c r="A34" s="60" t="s">
        <v>216</v>
      </c>
      <c r="B34" s="69" t="s">
        <v>137</v>
      </c>
      <c r="C34" s="83">
        <v>32233.41</v>
      </c>
      <c r="D34" s="60" t="s">
        <v>174</v>
      </c>
      <c r="E34" s="84">
        <f t="shared" si="0"/>
        <v>-6398.4852287015301</v>
      </c>
      <c r="F34" s="99">
        <f t="shared" si="4"/>
        <v>-6399</v>
      </c>
      <c r="G34" s="60">
        <f t="shared" si="1"/>
        <v>0.20402701999773853</v>
      </c>
      <c r="N34" s="60">
        <f t="shared" si="2"/>
        <v>0.20402701999773853</v>
      </c>
      <c r="Q34" s="85">
        <f t="shared" si="3"/>
        <v>17214.91</v>
      </c>
      <c r="Z34" s="60">
        <v>-57828.5</v>
      </c>
      <c r="AA34" s="60">
        <v>-1.149E-2</v>
      </c>
      <c r="AB34" s="60">
        <v>1.2930000000000001E-2</v>
      </c>
    </row>
    <row r="35" spans="1:28" ht="12.95" customHeight="1" x14ac:dyDescent="0.2">
      <c r="A35" s="60" t="s">
        <v>216</v>
      </c>
      <c r="B35" s="69" t="s">
        <v>138</v>
      </c>
      <c r="C35" s="83">
        <v>33220.514999999999</v>
      </c>
      <c r="D35" s="60" t="s">
        <v>174</v>
      </c>
      <c r="E35" s="84">
        <f t="shared" si="0"/>
        <v>-3907.9654799715231</v>
      </c>
      <c r="F35" s="99">
        <f t="shared" si="4"/>
        <v>-3908.5</v>
      </c>
      <c r="G35" s="60">
        <f t="shared" si="1"/>
        <v>0.21185432999482146</v>
      </c>
      <c r="N35" s="60">
        <f t="shared" si="2"/>
        <v>0.21185432999482146</v>
      </c>
      <c r="Q35" s="85">
        <f t="shared" si="3"/>
        <v>18202.014999999999</v>
      </c>
      <c r="Z35" s="60">
        <v>-55338</v>
      </c>
      <c r="AA35" s="60">
        <v>-1.9000000000000001E-4</v>
      </c>
      <c r="AB35" s="60">
        <v>1.678E-2</v>
      </c>
    </row>
    <row r="36" spans="1:28" ht="12.95" customHeight="1" x14ac:dyDescent="0.2">
      <c r="A36" s="60" t="s">
        <v>216</v>
      </c>
      <c r="B36" s="69" t="s">
        <v>137</v>
      </c>
      <c r="C36" s="83">
        <v>33294.425000000003</v>
      </c>
      <c r="D36" s="60" t="s">
        <v>174</v>
      </c>
      <c r="E36" s="84">
        <f t="shared" si="0"/>
        <v>-3721.4865191429958</v>
      </c>
      <c r="F36" s="99">
        <f t="shared" si="4"/>
        <v>-3722</v>
      </c>
      <c r="G36" s="60">
        <f t="shared" si="1"/>
        <v>0.20351556000241544</v>
      </c>
      <c r="N36" s="60">
        <f t="shared" si="2"/>
        <v>0.20351556000241544</v>
      </c>
      <c r="Q36" s="85">
        <f t="shared" si="3"/>
        <v>18275.925000000003</v>
      </c>
      <c r="Z36" s="60">
        <v>-55151.5</v>
      </c>
      <c r="AA36" s="60">
        <v>-8.2699999999999996E-3</v>
      </c>
      <c r="AB36" s="60">
        <v>8.1700000000000002E-3</v>
      </c>
    </row>
    <row r="37" spans="1:28" ht="12.95" customHeight="1" x14ac:dyDescent="0.2">
      <c r="A37" s="60" t="s">
        <v>216</v>
      </c>
      <c r="B37" s="69" t="s">
        <v>138</v>
      </c>
      <c r="C37" s="86">
        <v>33685.43</v>
      </c>
      <c r="D37" s="60" t="s">
        <v>174</v>
      </c>
      <c r="E37" s="84">
        <f t="shared" si="0"/>
        <v>-2734.9595799094086</v>
      </c>
      <c r="F37" s="99">
        <f t="shared" si="4"/>
        <v>-2735.5</v>
      </c>
      <c r="G37" s="60">
        <f t="shared" si="1"/>
        <v>0.21419278999383096</v>
      </c>
      <c r="N37" s="60">
        <f t="shared" si="2"/>
        <v>0.21419278999383096</v>
      </c>
      <c r="Q37" s="85">
        <f t="shared" si="3"/>
        <v>18666.93</v>
      </c>
      <c r="Z37" s="60">
        <v>-54165</v>
      </c>
      <c r="AA37" s="60">
        <v>3.79E-3</v>
      </c>
      <c r="AB37" s="60">
        <v>1.745E-2</v>
      </c>
    </row>
    <row r="38" spans="1:28" ht="12.95" customHeight="1" x14ac:dyDescent="0.2">
      <c r="A38" s="60" t="s">
        <v>216</v>
      </c>
      <c r="B38" s="69" t="s">
        <v>137</v>
      </c>
      <c r="C38" s="83">
        <v>33709.385000000002</v>
      </c>
      <c r="D38" s="60" t="s">
        <v>174</v>
      </c>
      <c r="E38" s="84">
        <f t="shared" si="0"/>
        <v>-2674.5198084759422</v>
      </c>
      <c r="F38" s="99">
        <f t="shared" si="4"/>
        <v>-2675</v>
      </c>
      <c r="G38" s="60">
        <f t="shared" si="1"/>
        <v>0.19032149999839021</v>
      </c>
      <c r="N38" s="60">
        <f t="shared" si="2"/>
        <v>0.19032149999839021</v>
      </c>
      <c r="Q38" s="85">
        <f t="shared" si="3"/>
        <v>18690.885000000002</v>
      </c>
      <c r="Z38" s="60">
        <v>-54104.5</v>
      </c>
      <c r="AA38" s="60">
        <v>-0.02</v>
      </c>
      <c r="AB38" s="60">
        <v>-6.4999999999999997E-3</v>
      </c>
    </row>
    <row r="39" spans="1:28" ht="12.95" customHeight="1" x14ac:dyDescent="0.2">
      <c r="A39" s="60" t="s">
        <v>216</v>
      </c>
      <c r="B39" s="69" t="s">
        <v>138</v>
      </c>
      <c r="C39" s="83">
        <v>34085.324999999997</v>
      </c>
      <c r="D39" s="60" t="s">
        <v>174</v>
      </c>
      <c r="E39" s="84">
        <f t="shared" si="0"/>
        <v>-1726.002685842031</v>
      </c>
      <c r="F39" s="99">
        <f t="shared" si="4"/>
        <v>-1726.5</v>
      </c>
      <c r="G39" s="60">
        <f t="shared" si="1"/>
        <v>0.19710796999424929</v>
      </c>
      <c r="N39" s="60">
        <f t="shared" si="2"/>
        <v>0.19710796999424929</v>
      </c>
      <c r="Q39" s="85">
        <f t="shared" si="3"/>
        <v>19066.824999999997</v>
      </c>
      <c r="Z39" s="60">
        <v>-53156</v>
      </c>
      <c r="AA39" s="60">
        <v>-1.189E-2</v>
      </c>
      <c r="AB39" s="60">
        <v>-9.7000000000000005E-4</v>
      </c>
    </row>
    <row r="40" spans="1:28" ht="12.95" customHeight="1" x14ac:dyDescent="0.2">
      <c r="A40" s="60" t="s">
        <v>216</v>
      </c>
      <c r="B40" s="69" t="s">
        <v>138</v>
      </c>
      <c r="C40" s="83">
        <v>34087.305</v>
      </c>
      <c r="D40" s="60" t="s">
        <v>174</v>
      </c>
      <c r="E40" s="84">
        <f t="shared" si="0"/>
        <v>-1721.0070378587939</v>
      </c>
      <c r="F40" s="99">
        <f t="shared" si="4"/>
        <v>-1721.5</v>
      </c>
      <c r="G40" s="60">
        <f t="shared" si="1"/>
        <v>0.19538307000038913</v>
      </c>
      <c r="N40" s="60">
        <f t="shared" si="2"/>
        <v>0.19538307000038913</v>
      </c>
      <c r="Q40" s="85">
        <f t="shared" si="3"/>
        <v>19068.805</v>
      </c>
      <c r="Z40" s="60">
        <v>-53151</v>
      </c>
      <c r="AA40" s="60">
        <v>-1.3610000000000001E-2</v>
      </c>
      <c r="AB40" s="60">
        <v>-2.7000000000000001E-3</v>
      </c>
    </row>
    <row r="41" spans="1:28" ht="12.95" customHeight="1" x14ac:dyDescent="0.2">
      <c r="A41" s="60" t="s">
        <v>216</v>
      </c>
      <c r="B41" s="69" t="s">
        <v>138</v>
      </c>
      <c r="C41" s="83">
        <v>34748.400000000001</v>
      </c>
      <c r="D41" s="60" t="s">
        <v>174</v>
      </c>
      <c r="E41" s="84">
        <f t="shared" si="0"/>
        <v>-53.028298731074493</v>
      </c>
      <c r="F41" s="99">
        <f t="shared" si="4"/>
        <v>-53.5</v>
      </c>
      <c r="G41" s="60">
        <f t="shared" si="1"/>
        <v>0.18695642999955453</v>
      </c>
      <c r="N41" s="60">
        <f t="shared" si="2"/>
        <v>0.18695642999955453</v>
      </c>
      <c r="Q41" s="85">
        <f t="shared" si="3"/>
        <v>19729.900000000001</v>
      </c>
      <c r="Z41" s="60">
        <v>-51483</v>
      </c>
      <c r="AA41" s="60">
        <v>-1.9709999999999998E-2</v>
      </c>
      <c r="AB41" s="60">
        <v>-1.3129999999999999E-2</v>
      </c>
    </row>
    <row r="42" spans="1:28" ht="12.95" customHeight="1" x14ac:dyDescent="0.2">
      <c r="A42" s="60" t="s">
        <v>216</v>
      </c>
      <c r="B42" s="69" t="s">
        <v>138</v>
      </c>
      <c r="C42" s="83">
        <v>34769.4</v>
      </c>
      <c r="D42" s="60" t="s">
        <v>174</v>
      </c>
      <c r="E42" s="84">
        <f t="shared" si="0"/>
        <v>-4.4153454401633214E-2</v>
      </c>
      <c r="F42" s="99">
        <f t="shared" si="4"/>
        <v>-0.5</v>
      </c>
      <c r="G42" s="60">
        <f t="shared" si="1"/>
        <v>0.18067249000159791</v>
      </c>
      <c r="N42" s="60">
        <f t="shared" si="2"/>
        <v>0.18067249000159791</v>
      </c>
      <c r="Q42" s="85">
        <f t="shared" si="3"/>
        <v>19750.900000000001</v>
      </c>
      <c r="Z42" s="60">
        <v>-51430</v>
      </c>
      <c r="AA42" s="60">
        <v>-2.5919999999999999E-2</v>
      </c>
      <c r="AB42" s="60">
        <v>-1.9470000000000001E-2</v>
      </c>
    </row>
    <row r="43" spans="1:28" ht="12.95" customHeight="1" x14ac:dyDescent="0.2">
      <c r="A43" s="60" t="s">
        <v>217</v>
      </c>
      <c r="B43" s="69" t="s">
        <v>138</v>
      </c>
      <c r="C43" s="83">
        <v>34769.417000000001</v>
      </c>
      <c r="D43" s="60" t="s">
        <v>174</v>
      </c>
      <c r="E43" s="84">
        <f t="shared" si="0"/>
        <v>-1.2615272733386273E-3</v>
      </c>
      <c r="F43" s="99">
        <f>ROUND(2*E43,0)/2-0.5</f>
        <v>-0.5</v>
      </c>
      <c r="G43" s="60">
        <f t="shared" si="1"/>
        <v>0.19767249000142328</v>
      </c>
      <c r="N43" s="60">
        <f t="shared" si="2"/>
        <v>0.19767249000142328</v>
      </c>
      <c r="Q43" s="85">
        <f t="shared" si="3"/>
        <v>19750.917000000001</v>
      </c>
      <c r="Z43" s="60">
        <v>-51430</v>
      </c>
      <c r="AA43" s="60">
        <v>-8.4200000000000004E-3</v>
      </c>
      <c r="AB43" s="60">
        <v>-1.97E-3</v>
      </c>
    </row>
    <row r="44" spans="1:28" ht="12.95" customHeight="1" x14ac:dyDescent="0.2">
      <c r="A44" s="87" t="s">
        <v>92</v>
      </c>
      <c r="C44" s="83">
        <v>34769.417500000003</v>
      </c>
      <c r="D44" s="83" t="s">
        <v>94</v>
      </c>
      <c r="E44" s="84">
        <f t="shared" si="0"/>
        <v>0</v>
      </c>
      <c r="F44" s="99">
        <f t="shared" si="4"/>
        <v>-0.5</v>
      </c>
      <c r="G44" s="60">
        <f t="shared" si="1"/>
        <v>0.19817249000334414</v>
      </c>
      <c r="H44" s="60">
        <f>G44</f>
        <v>0.19817249000334414</v>
      </c>
      <c r="Q44" s="85">
        <f t="shared" si="3"/>
        <v>19750.917500000003</v>
      </c>
    </row>
    <row r="45" spans="1:28" ht="12.95" customHeight="1" x14ac:dyDescent="0.2">
      <c r="A45" s="87" t="s">
        <v>142</v>
      </c>
      <c r="C45" s="83">
        <v>34771.4</v>
      </c>
      <c r="D45" s="83"/>
      <c r="E45" s="84">
        <f t="shared" si="0"/>
        <v>5.0019556195672106</v>
      </c>
      <c r="F45" s="99">
        <f t="shared" si="4"/>
        <v>4.5</v>
      </c>
      <c r="G45" s="60">
        <f t="shared" ref="G45:G76" si="5">+C45-(C$7+F45*C$8)</f>
        <v>0.19894758999726037</v>
      </c>
      <c r="N45" s="60">
        <f t="shared" ref="N45:N66" si="6">G45</f>
        <v>0.19894758999726037</v>
      </c>
      <c r="Q45" s="85">
        <f t="shared" si="3"/>
        <v>19752.900000000001</v>
      </c>
    </row>
    <row r="46" spans="1:28" ht="12.95" customHeight="1" x14ac:dyDescent="0.2">
      <c r="A46" s="87" t="s">
        <v>142</v>
      </c>
      <c r="C46" s="83">
        <v>34773.375</v>
      </c>
      <c r="D46" s="83"/>
      <c r="E46" s="84">
        <f t="shared" si="0"/>
        <v>9.9849883301077718</v>
      </c>
      <c r="F46" s="99">
        <f t="shared" si="4"/>
        <v>9.5</v>
      </c>
      <c r="G46" s="60">
        <f t="shared" si="5"/>
        <v>0.19222268999874359</v>
      </c>
      <c r="N46" s="60">
        <f t="shared" si="6"/>
        <v>0.19222268999874359</v>
      </c>
      <c r="Q46" s="85">
        <f t="shared" si="3"/>
        <v>19754.875</v>
      </c>
    </row>
    <row r="47" spans="1:28" ht="12.95" customHeight="1" x14ac:dyDescent="0.2">
      <c r="A47" s="87" t="s">
        <v>142</v>
      </c>
      <c r="C47" s="83">
        <v>34775.360000000001</v>
      </c>
      <c r="D47" s="83"/>
      <c r="E47" s="84">
        <f t="shared" si="0"/>
        <v>14.993251586023318</v>
      </c>
      <c r="F47" s="99">
        <f t="shared" si="4"/>
        <v>14.5</v>
      </c>
      <c r="G47" s="60">
        <f t="shared" si="5"/>
        <v>0.19549778999498812</v>
      </c>
      <c r="N47" s="60">
        <f t="shared" si="6"/>
        <v>0.19549778999498812</v>
      </c>
      <c r="Q47" s="85">
        <f t="shared" si="3"/>
        <v>19756.86</v>
      </c>
    </row>
    <row r="48" spans="1:28" ht="12.95" customHeight="1" x14ac:dyDescent="0.2">
      <c r="A48" s="87" t="s">
        <v>142</v>
      </c>
      <c r="C48" s="83">
        <v>34776.345000000001</v>
      </c>
      <c r="D48" s="83"/>
      <c r="E48" s="84">
        <f t="shared" si="0"/>
        <v>17.478460304954442</v>
      </c>
      <c r="F48" s="99">
        <f t="shared" si="4"/>
        <v>17</v>
      </c>
      <c r="G48" s="60">
        <f t="shared" si="5"/>
        <v>0.18963534000067739</v>
      </c>
      <c r="N48" s="60">
        <f t="shared" si="6"/>
        <v>0.18963534000067739</v>
      </c>
      <c r="Q48" s="85">
        <f t="shared" si="3"/>
        <v>19757.845000000001</v>
      </c>
    </row>
    <row r="49" spans="1:17" ht="12.95" customHeight="1" x14ac:dyDescent="0.2">
      <c r="A49" s="87" t="s">
        <v>142</v>
      </c>
      <c r="C49" s="83">
        <v>34780.315000000002</v>
      </c>
      <c r="D49" s="83"/>
      <c r="E49" s="84">
        <f t="shared" si="0"/>
        <v>27.494986816785534</v>
      </c>
      <c r="F49" s="99">
        <f t="shared" si="4"/>
        <v>27</v>
      </c>
      <c r="G49" s="60">
        <f t="shared" si="5"/>
        <v>0.19618554000044242</v>
      </c>
      <c r="N49" s="60">
        <f t="shared" si="6"/>
        <v>0.19618554000044242</v>
      </c>
      <c r="Q49" s="85">
        <f t="shared" si="3"/>
        <v>19761.815000000002</v>
      </c>
    </row>
    <row r="50" spans="1:17" ht="12.95" customHeight="1" x14ac:dyDescent="0.2">
      <c r="A50" s="87" t="s">
        <v>142</v>
      </c>
      <c r="C50" s="83">
        <v>35129.495000000003</v>
      </c>
      <c r="D50" s="83"/>
      <c r="E50" s="84">
        <f t="shared" si="0"/>
        <v>908.49517004100676</v>
      </c>
      <c r="F50" s="99">
        <f t="shared" si="4"/>
        <v>908</v>
      </c>
      <c r="G50" s="60">
        <f t="shared" si="5"/>
        <v>0.19625816000188934</v>
      </c>
      <c r="N50" s="60">
        <f t="shared" si="6"/>
        <v>0.19625816000188934</v>
      </c>
      <c r="Q50" s="85">
        <f t="shared" si="3"/>
        <v>20110.995000000003</v>
      </c>
    </row>
    <row r="51" spans="1:17" ht="12.95" customHeight="1" x14ac:dyDescent="0.2">
      <c r="A51" s="87" t="s">
        <v>142</v>
      </c>
      <c r="C51" s="83">
        <v>35131.480000000003</v>
      </c>
      <c r="D51" s="83"/>
      <c r="E51" s="84">
        <f t="shared" si="0"/>
        <v>913.50343329692225</v>
      </c>
      <c r="F51" s="99">
        <f t="shared" si="4"/>
        <v>913</v>
      </c>
      <c r="G51" s="60">
        <f t="shared" si="5"/>
        <v>0.19953325999813387</v>
      </c>
      <c r="N51" s="60">
        <f t="shared" si="6"/>
        <v>0.19953325999813387</v>
      </c>
      <c r="Q51" s="85">
        <f t="shared" si="3"/>
        <v>20112.980000000003</v>
      </c>
    </row>
    <row r="52" spans="1:17" ht="12.95" customHeight="1" x14ac:dyDescent="0.2">
      <c r="A52" s="87" t="s">
        <v>142</v>
      </c>
      <c r="C52" s="83">
        <v>35160.415000000001</v>
      </c>
      <c r="D52" s="83"/>
      <c r="E52" s="84">
        <f t="shared" si="0"/>
        <v>986.50801632456069</v>
      </c>
      <c r="F52" s="99">
        <f t="shared" si="4"/>
        <v>986</v>
      </c>
      <c r="G52" s="60">
        <f t="shared" si="5"/>
        <v>0.20134971999505069</v>
      </c>
      <c r="N52" s="60">
        <f t="shared" si="6"/>
        <v>0.20134971999505069</v>
      </c>
      <c r="Q52" s="85">
        <f t="shared" si="3"/>
        <v>20141.915000000001</v>
      </c>
    </row>
    <row r="53" spans="1:17" ht="12.95" customHeight="1" x14ac:dyDescent="0.2">
      <c r="A53" s="87" t="s">
        <v>142</v>
      </c>
      <c r="C53" s="83">
        <v>35161.404999999999</v>
      </c>
      <c r="D53" s="83"/>
      <c r="E53" s="84">
        <f t="shared" ref="E53:E84" si="7">+(C53-C$7)/C$8</f>
        <v>989.00584031617007</v>
      </c>
      <c r="F53" s="99">
        <f>ROUND(2*E53,0)/2-0.5</f>
        <v>988.5</v>
      </c>
      <c r="G53" s="60">
        <f t="shared" si="5"/>
        <v>0.20048726999812061</v>
      </c>
      <c r="N53" s="60">
        <f t="shared" si="6"/>
        <v>0.20048726999812061</v>
      </c>
      <c r="Q53" s="85">
        <f t="shared" ref="Q53:Q84" si="8">+C53-15018.5</f>
        <v>20142.904999999999</v>
      </c>
    </row>
    <row r="54" spans="1:17" ht="12.95" customHeight="1" x14ac:dyDescent="0.2">
      <c r="A54" s="87" t="s">
        <v>142</v>
      </c>
      <c r="C54" s="83">
        <v>35163.385000000002</v>
      </c>
      <c r="D54" s="83"/>
      <c r="E54" s="84">
        <f t="shared" si="7"/>
        <v>994.00148829940736</v>
      </c>
      <c r="F54" s="99">
        <f t="shared" si="4"/>
        <v>993.5</v>
      </c>
      <c r="G54" s="60">
        <f t="shared" si="5"/>
        <v>0.19876236999698449</v>
      </c>
      <c r="N54" s="60">
        <f t="shared" si="6"/>
        <v>0.19876236999698449</v>
      </c>
      <c r="Q54" s="85">
        <f t="shared" si="8"/>
        <v>20144.885000000002</v>
      </c>
    </row>
    <row r="55" spans="1:17" ht="12.95" customHeight="1" x14ac:dyDescent="0.2">
      <c r="A55" s="87" t="s">
        <v>142</v>
      </c>
      <c r="C55" s="83">
        <v>35164.39</v>
      </c>
      <c r="D55" s="83"/>
      <c r="E55" s="84">
        <f t="shared" si="7"/>
        <v>996.53715810906999</v>
      </c>
      <c r="F55" s="99">
        <f t="shared" si="4"/>
        <v>996</v>
      </c>
      <c r="G55" s="60">
        <f t="shared" si="5"/>
        <v>0.21289991999947233</v>
      </c>
      <c r="N55" s="60">
        <f t="shared" si="6"/>
        <v>0.21289991999947233</v>
      </c>
      <c r="Q55" s="85">
        <f t="shared" si="8"/>
        <v>20145.89</v>
      </c>
    </row>
    <row r="56" spans="1:17" ht="12.95" customHeight="1" x14ac:dyDescent="0.2">
      <c r="A56" s="87" t="s">
        <v>142</v>
      </c>
      <c r="C56" s="83">
        <v>35165.364999999998</v>
      </c>
      <c r="D56" s="83"/>
      <c r="E56" s="84">
        <f t="shared" si="7"/>
        <v>998.99713628262623</v>
      </c>
      <c r="F56" s="99">
        <f t="shared" si="4"/>
        <v>998.5</v>
      </c>
      <c r="G56" s="60">
        <f t="shared" si="5"/>
        <v>0.19703746999584837</v>
      </c>
      <c r="N56" s="60">
        <f t="shared" si="6"/>
        <v>0.19703746999584837</v>
      </c>
      <c r="Q56" s="85">
        <f t="shared" si="8"/>
        <v>20146.864999999998</v>
      </c>
    </row>
    <row r="57" spans="1:17" ht="12.95" customHeight="1" x14ac:dyDescent="0.2">
      <c r="A57" s="87" t="s">
        <v>142</v>
      </c>
      <c r="C57" s="83">
        <v>35184.39</v>
      </c>
      <c r="D57" s="83"/>
      <c r="E57" s="84">
        <f t="shared" si="7"/>
        <v>1046.9982488487585</v>
      </c>
      <c r="F57" s="99">
        <f t="shared" si="4"/>
        <v>1046.5</v>
      </c>
      <c r="G57" s="60">
        <f t="shared" si="5"/>
        <v>0.19747842999640852</v>
      </c>
      <c r="N57" s="60">
        <f t="shared" si="6"/>
        <v>0.19747842999640852</v>
      </c>
      <c r="Q57" s="85">
        <f t="shared" si="8"/>
        <v>20165.89</v>
      </c>
    </row>
    <row r="58" spans="1:17" ht="12.95" customHeight="1" x14ac:dyDescent="0.2">
      <c r="A58" s="87" t="s">
        <v>142</v>
      </c>
      <c r="C58" s="83">
        <v>35185.375</v>
      </c>
      <c r="D58" s="83"/>
      <c r="E58" s="84">
        <f t="shared" si="7"/>
        <v>1049.4834575676896</v>
      </c>
      <c r="F58" s="99">
        <f t="shared" si="4"/>
        <v>1049</v>
      </c>
      <c r="G58" s="60">
        <f t="shared" si="5"/>
        <v>0.19161597999482183</v>
      </c>
      <c r="N58" s="60">
        <f t="shared" si="6"/>
        <v>0.19161597999482183</v>
      </c>
      <c r="Q58" s="85">
        <f t="shared" si="8"/>
        <v>20166.875</v>
      </c>
    </row>
    <row r="59" spans="1:17" ht="12.95" customHeight="1" x14ac:dyDescent="0.2">
      <c r="A59" s="87" t="s">
        <v>142</v>
      </c>
      <c r="C59" s="83">
        <v>35186.370000000003</v>
      </c>
      <c r="D59" s="83"/>
      <c r="E59" s="84">
        <f t="shared" si="7"/>
        <v>1051.9938968319957</v>
      </c>
      <c r="F59" s="99">
        <f t="shared" si="4"/>
        <v>1051.5</v>
      </c>
      <c r="G59" s="60">
        <f t="shared" si="5"/>
        <v>0.19575353000254836</v>
      </c>
      <c r="N59" s="60">
        <f t="shared" si="6"/>
        <v>0.19575353000254836</v>
      </c>
      <c r="Q59" s="85">
        <f t="shared" si="8"/>
        <v>20167.870000000003</v>
      </c>
    </row>
    <row r="60" spans="1:17" ht="12.95" customHeight="1" x14ac:dyDescent="0.2">
      <c r="A60" s="87" t="s">
        <v>142</v>
      </c>
      <c r="C60" s="83">
        <v>35399.595000000001</v>
      </c>
      <c r="D60" s="83"/>
      <c r="E60" s="84">
        <f t="shared" si="7"/>
        <v>1589.9722004804953</v>
      </c>
      <c r="F60" s="99">
        <f t="shared" si="4"/>
        <v>1589.5</v>
      </c>
      <c r="G60" s="60">
        <f t="shared" si="5"/>
        <v>0.18715428999712458</v>
      </c>
      <c r="N60" s="60">
        <f t="shared" si="6"/>
        <v>0.18715428999712458</v>
      </c>
      <c r="Q60" s="85">
        <f t="shared" si="8"/>
        <v>20381.095000000001</v>
      </c>
    </row>
    <row r="61" spans="1:17" ht="12.95" customHeight="1" x14ac:dyDescent="0.2">
      <c r="A61" s="87" t="s">
        <v>142</v>
      </c>
      <c r="C61" s="83">
        <v>35459.46</v>
      </c>
      <c r="D61" s="83"/>
      <c r="E61" s="84">
        <f t="shared" si="7"/>
        <v>1741.0148603370626</v>
      </c>
      <c r="F61" s="99">
        <f t="shared" si="4"/>
        <v>1740.5</v>
      </c>
      <c r="G61" s="60">
        <f t="shared" si="5"/>
        <v>0.20406230999651598</v>
      </c>
      <c r="N61" s="60">
        <f t="shared" si="6"/>
        <v>0.20406230999651598</v>
      </c>
      <c r="Q61" s="85">
        <f t="shared" si="8"/>
        <v>20440.96</v>
      </c>
    </row>
    <row r="62" spans="1:17" ht="12.95" customHeight="1" x14ac:dyDescent="0.2">
      <c r="A62" s="87" t="s">
        <v>142</v>
      </c>
      <c r="C62" s="83">
        <v>36214.474999999999</v>
      </c>
      <c r="D62" s="83"/>
      <c r="E62" s="84">
        <f t="shared" si="7"/>
        <v>3645.9588815783545</v>
      </c>
      <c r="F62" s="99">
        <f t="shared" si="4"/>
        <v>3645.5</v>
      </c>
      <c r="G62" s="60">
        <f t="shared" si="5"/>
        <v>0.18187540999497287</v>
      </c>
      <c r="N62" s="60">
        <f t="shared" si="6"/>
        <v>0.18187540999497287</v>
      </c>
      <c r="Q62" s="85">
        <f t="shared" si="8"/>
        <v>21195.974999999999</v>
      </c>
    </row>
    <row r="63" spans="1:17" ht="12.95" customHeight="1" x14ac:dyDescent="0.2">
      <c r="A63" s="87" t="s">
        <v>142</v>
      </c>
      <c r="C63" s="83">
        <v>36983.415000000001</v>
      </c>
      <c r="D63" s="83"/>
      <c r="E63" s="84">
        <f t="shared" si="7"/>
        <v>5586.0364372471622</v>
      </c>
      <c r="F63" s="99">
        <f t="shared" si="4"/>
        <v>5585.5</v>
      </c>
      <c r="G63" s="60">
        <f t="shared" si="5"/>
        <v>0.21261420999508118</v>
      </c>
      <c r="N63" s="60">
        <f t="shared" si="6"/>
        <v>0.21261420999508118</v>
      </c>
      <c r="Q63" s="85">
        <f t="shared" si="8"/>
        <v>21964.915000000001</v>
      </c>
    </row>
    <row r="64" spans="1:17" ht="12.95" customHeight="1" x14ac:dyDescent="0.2">
      <c r="A64" s="87" t="s">
        <v>142</v>
      </c>
      <c r="C64" s="83">
        <v>37693.455000000002</v>
      </c>
      <c r="D64" s="83"/>
      <c r="E64" s="84">
        <f t="shared" si="7"/>
        <v>7377.5060806875827</v>
      </c>
      <c r="F64" s="99">
        <f t="shared" si="4"/>
        <v>7377</v>
      </c>
      <c r="G64" s="60">
        <f t="shared" si="5"/>
        <v>0.20058253999741282</v>
      </c>
      <c r="N64" s="60">
        <f t="shared" si="6"/>
        <v>0.20058253999741282</v>
      </c>
      <c r="Q64" s="85">
        <f t="shared" si="8"/>
        <v>22674.955000000002</v>
      </c>
    </row>
    <row r="65" spans="1:28" ht="12.95" customHeight="1" x14ac:dyDescent="0.2">
      <c r="A65" s="87" t="s">
        <v>142</v>
      </c>
      <c r="C65" s="83">
        <v>37694.44</v>
      </c>
      <c r="D65" s="83"/>
      <c r="E65" s="84">
        <f t="shared" si="7"/>
        <v>7379.9912894065137</v>
      </c>
      <c r="F65" s="99">
        <f t="shared" si="4"/>
        <v>7379.5</v>
      </c>
      <c r="G65" s="60">
        <f t="shared" si="5"/>
        <v>0.19472008999582613</v>
      </c>
      <c r="N65" s="60">
        <f t="shared" si="6"/>
        <v>0.19472008999582613</v>
      </c>
      <c r="Q65" s="85">
        <f t="shared" si="8"/>
        <v>22675.940000000002</v>
      </c>
    </row>
    <row r="66" spans="1:28" ht="12.95" customHeight="1" x14ac:dyDescent="0.2">
      <c r="A66" s="87" t="s">
        <v>142</v>
      </c>
      <c r="C66" s="83">
        <v>37695.434999999998</v>
      </c>
      <c r="D66" s="83"/>
      <c r="E66" s="84">
        <f t="shared" si="7"/>
        <v>7382.5017286708016</v>
      </c>
      <c r="F66" s="99">
        <f t="shared" si="4"/>
        <v>7382</v>
      </c>
      <c r="G66" s="60">
        <f t="shared" si="5"/>
        <v>0.1988576399962767</v>
      </c>
      <c r="N66" s="60">
        <f t="shared" si="6"/>
        <v>0.1988576399962767</v>
      </c>
      <c r="Q66" s="85">
        <f t="shared" si="8"/>
        <v>22676.934999999998</v>
      </c>
    </row>
    <row r="67" spans="1:28" ht="12.95" customHeight="1" x14ac:dyDescent="0.2">
      <c r="A67" s="6" t="s">
        <v>136</v>
      </c>
      <c r="B67" s="5" t="s">
        <v>137</v>
      </c>
      <c r="C67" s="10">
        <v>45022.476000000002</v>
      </c>
      <c r="D67" s="10"/>
      <c r="E67" s="84">
        <f t="shared" si="7"/>
        <v>25869.025766391689</v>
      </c>
      <c r="F67" s="60">
        <f t="shared" ref="F67:F84" si="9">ROUND(2*E67,0)/2</f>
        <v>25869</v>
      </c>
      <c r="G67" s="60">
        <f t="shared" si="5"/>
        <v>1.0212379995209631E-2</v>
      </c>
      <c r="M67" s="60">
        <f>G67</f>
        <v>1.0212379995209631E-2</v>
      </c>
      <c r="O67" s="60">
        <f t="shared" ref="O67:O98" ca="1" si="10">+C$11+C$12*F67</f>
        <v>2.7895995160831591E-2</v>
      </c>
      <c r="Q67" s="85">
        <f t="shared" si="8"/>
        <v>30003.976000000002</v>
      </c>
    </row>
    <row r="68" spans="1:28" ht="12.95" customHeight="1" x14ac:dyDescent="0.2">
      <c r="A68" s="87" t="s">
        <v>105</v>
      </c>
      <c r="C68" s="83">
        <v>46004.631999999998</v>
      </c>
      <c r="D68" s="83">
        <v>0.01</v>
      </c>
      <c r="E68" s="84">
        <f t="shared" si="7"/>
        <v>28347.05891821815</v>
      </c>
      <c r="F68" s="60">
        <f t="shared" si="9"/>
        <v>28347</v>
      </c>
      <c r="G68" s="60">
        <f t="shared" si="5"/>
        <v>2.33519399916986E-2</v>
      </c>
      <c r="I68" s="60">
        <f>G68</f>
        <v>2.33519399916986E-2</v>
      </c>
      <c r="O68" s="60">
        <f t="shared" ca="1" si="10"/>
        <v>1.7448384013505014E-2</v>
      </c>
      <c r="Q68" s="85">
        <f t="shared" si="8"/>
        <v>30986.131999999998</v>
      </c>
    </row>
    <row r="69" spans="1:28" ht="12.95" customHeight="1" x14ac:dyDescent="0.2">
      <c r="A69" s="87" t="s">
        <v>106</v>
      </c>
      <c r="C69" s="83">
        <v>46039.502999999997</v>
      </c>
      <c r="D69" s="83">
        <v>0.01</v>
      </c>
      <c r="E69" s="84">
        <f t="shared" si="7"/>
        <v>28435.040352977332</v>
      </c>
      <c r="F69" s="60">
        <f t="shared" si="9"/>
        <v>28435</v>
      </c>
      <c r="G69" s="60">
        <f t="shared" si="5"/>
        <v>1.5993699991668109E-2</v>
      </c>
      <c r="I69" s="60">
        <f>G69</f>
        <v>1.5993699991668109E-2</v>
      </c>
      <c r="O69" s="60">
        <f t="shared" ca="1" si="10"/>
        <v>1.7077363117231903E-2</v>
      </c>
      <c r="Q69" s="85">
        <f t="shared" si="8"/>
        <v>31021.002999999997</v>
      </c>
    </row>
    <row r="70" spans="1:28" ht="12.95" customHeight="1" x14ac:dyDescent="0.2">
      <c r="A70" s="87" t="s">
        <v>107</v>
      </c>
      <c r="C70" s="83">
        <v>46350.642999999996</v>
      </c>
      <c r="D70" s="83">
        <v>0.01</v>
      </c>
      <c r="E70" s="84">
        <f t="shared" si="7"/>
        <v>29220.063541614662</v>
      </c>
      <c r="F70" s="60">
        <f t="shared" si="9"/>
        <v>29220</v>
      </c>
      <c r="G70" s="60">
        <f t="shared" si="5"/>
        <v>2.5184399994031992E-2</v>
      </c>
      <c r="I70" s="60">
        <f>G70</f>
        <v>2.5184399994031992E-2</v>
      </c>
      <c r="O70" s="60">
        <f t="shared" ca="1" si="10"/>
        <v>1.3767688076613924E-2</v>
      </c>
      <c r="Q70" s="85">
        <f t="shared" si="8"/>
        <v>31332.142999999996</v>
      </c>
    </row>
    <row r="71" spans="1:28" ht="12.95" customHeight="1" x14ac:dyDescent="0.2">
      <c r="A71" s="60" t="s">
        <v>221</v>
      </c>
      <c r="B71" s="69" t="s">
        <v>138</v>
      </c>
      <c r="C71" s="83">
        <v>46406.512000000002</v>
      </c>
      <c r="D71" s="60" t="s">
        <v>175</v>
      </c>
      <c r="E71" s="84">
        <f t="shared" si="7"/>
        <v>29361.02407554146</v>
      </c>
      <c r="F71" s="60">
        <f t="shared" si="9"/>
        <v>29361</v>
      </c>
      <c r="G71" s="60">
        <f t="shared" si="5"/>
        <v>9.5422199956374243E-3</v>
      </c>
      <c r="N71" s="60">
        <f>G71</f>
        <v>9.5422199956374243E-3</v>
      </c>
      <c r="O71" s="60">
        <f t="shared" ca="1" si="10"/>
        <v>1.3173211413267258E-2</v>
      </c>
      <c r="Q71" s="85">
        <f t="shared" si="8"/>
        <v>31388.012000000002</v>
      </c>
      <c r="Z71" s="60">
        <v>-22069</v>
      </c>
      <c r="AA71" s="60">
        <v>4.2049999999999997E-2</v>
      </c>
      <c r="AB71" s="60">
        <v>1.4829999999999999E-2</v>
      </c>
    </row>
    <row r="72" spans="1:28" ht="12.95" customHeight="1" x14ac:dyDescent="0.2">
      <c r="A72" s="87" t="s">
        <v>108</v>
      </c>
      <c r="C72" s="83">
        <v>46412.451000000001</v>
      </c>
      <c r="D72" s="83">
        <v>0.01</v>
      </c>
      <c r="E72" s="84">
        <f t="shared" si="7"/>
        <v>29376.008496436607</v>
      </c>
      <c r="F72" s="60">
        <f t="shared" si="9"/>
        <v>29376</v>
      </c>
      <c r="G72" s="60">
        <f t="shared" si="5"/>
        <v>3.3675199956633151E-3</v>
      </c>
      <c r="I72" s="60">
        <f t="shared" ref="I72:I78" si="11">G72</f>
        <v>3.3675199956633151E-3</v>
      </c>
      <c r="O72" s="60">
        <f t="shared" ca="1" si="10"/>
        <v>1.3109969215038889E-2</v>
      </c>
      <c r="Q72" s="85">
        <f t="shared" si="8"/>
        <v>31393.951000000001</v>
      </c>
    </row>
    <row r="73" spans="1:28" ht="12.95" customHeight="1" x14ac:dyDescent="0.2">
      <c r="A73" s="87" t="s">
        <v>109</v>
      </c>
      <c r="C73" s="83">
        <v>46744.593999999997</v>
      </c>
      <c r="D73" s="83">
        <v>0.01</v>
      </c>
      <c r="E73" s="84">
        <f t="shared" si="7"/>
        <v>30214.023399514215</v>
      </c>
      <c r="F73" s="60">
        <f t="shared" si="9"/>
        <v>30214</v>
      </c>
      <c r="G73" s="60">
        <f t="shared" si="5"/>
        <v>9.2742799897678196E-3</v>
      </c>
      <c r="I73" s="60">
        <f t="shared" si="11"/>
        <v>9.2742799897678196E-3</v>
      </c>
      <c r="O73" s="60">
        <f t="shared" ca="1" si="10"/>
        <v>9.5768384073473267E-3</v>
      </c>
      <c r="Q73" s="85">
        <f t="shared" si="8"/>
        <v>31726.093999999997</v>
      </c>
    </row>
    <row r="74" spans="1:28" ht="12.95" customHeight="1" x14ac:dyDescent="0.2">
      <c r="A74" s="87" t="s">
        <v>110</v>
      </c>
      <c r="C74" s="83">
        <v>46877.37</v>
      </c>
      <c r="D74" s="83"/>
      <c r="E74" s="84">
        <f t="shared" si="7"/>
        <v>30549.024488716874</v>
      </c>
      <c r="F74" s="60">
        <f t="shared" si="9"/>
        <v>30549</v>
      </c>
      <c r="G74" s="60">
        <f t="shared" si="5"/>
        <v>9.7059799954877235E-3</v>
      </c>
      <c r="I74" s="60">
        <f t="shared" si="11"/>
        <v>9.7059799954877235E-3</v>
      </c>
      <c r="O74" s="60">
        <f t="shared" ca="1" si="10"/>
        <v>8.1644293135804125E-3</v>
      </c>
      <c r="Q74" s="85">
        <f t="shared" si="8"/>
        <v>31858.870000000003</v>
      </c>
    </row>
    <row r="75" spans="1:28" ht="12.95" customHeight="1" x14ac:dyDescent="0.2">
      <c r="A75" s="87" t="s">
        <v>111</v>
      </c>
      <c r="C75" s="83">
        <v>47068.603999999999</v>
      </c>
      <c r="D75" s="83"/>
      <c r="E75" s="84">
        <f t="shared" si="7"/>
        <v>31031.518300042542</v>
      </c>
      <c r="F75" s="60">
        <f t="shared" si="9"/>
        <v>31031.5</v>
      </c>
      <c r="G75" s="60">
        <f t="shared" si="5"/>
        <v>7.2531299956608564E-3</v>
      </c>
      <c r="I75" s="60">
        <f t="shared" si="11"/>
        <v>7.2531299956608564E-3</v>
      </c>
      <c r="O75" s="60">
        <f t="shared" ca="1" si="10"/>
        <v>6.130138603901214E-3</v>
      </c>
      <c r="Q75" s="85">
        <f t="shared" si="8"/>
        <v>32050.103999999999</v>
      </c>
    </row>
    <row r="76" spans="1:28" ht="12.95" customHeight="1" x14ac:dyDescent="0.2">
      <c r="A76" s="87" t="s">
        <v>112</v>
      </c>
      <c r="C76" s="83">
        <v>47170.464999999997</v>
      </c>
      <c r="D76" s="83"/>
      <c r="E76" s="84">
        <f t="shared" si="7"/>
        <v>31288.519158234307</v>
      </c>
      <c r="F76" s="60">
        <f t="shared" si="9"/>
        <v>31288.5</v>
      </c>
      <c r="G76" s="60">
        <f t="shared" si="5"/>
        <v>7.593269991048146E-3</v>
      </c>
      <c r="I76" s="60">
        <f t="shared" si="11"/>
        <v>7.593269991048146E-3</v>
      </c>
      <c r="O76" s="60">
        <f t="shared" ca="1" si="10"/>
        <v>5.0465889409218034E-3</v>
      </c>
      <c r="Q76" s="85">
        <f t="shared" si="8"/>
        <v>32151.964999999997</v>
      </c>
    </row>
    <row r="77" spans="1:28" ht="12.95" customHeight="1" x14ac:dyDescent="0.2">
      <c r="A77" s="87" t="s">
        <v>113</v>
      </c>
      <c r="C77" s="83">
        <v>47531.334999999999</v>
      </c>
      <c r="D77" s="83"/>
      <c r="E77" s="84">
        <f t="shared" si="7"/>
        <v>32199.013848995881</v>
      </c>
      <c r="F77" s="60">
        <f t="shared" si="9"/>
        <v>32199</v>
      </c>
      <c r="G77" s="60">
        <f t="shared" ref="G77:G108" si="12">+C77-(C$7+F77*C$8)</f>
        <v>5.4889799939701334E-3</v>
      </c>
      <c r="I77" s="60">
        <f t="shared" si="11"/>
        <v>5.4889799939701334E-3</v>
      </c>
      <c r="O77" s="60">
        <f t="shared" ca="1" si="10"/>
        <v>1.2077875084598177E-3</v>
      </c>
      <c r="Q77" s="85">
        <f t="shared" si="8"/>
        <v>32512.834999999999</v>
      </c>
    </row>
    <row r="78" spans="1:28" ht="12.95" customHeight="1" x14ac:dyDescent="0.2">
      <c r="A78" s="87" t="s">
        <v>114</v>
      </c>
      <c r="C78" s="83">
        <v>47562.42</v>
      </c>
      <c r="D78" s="83"/>
      <c r="E78" s="84">
        <f t="shared" si="7"/>
        <v>32277.442999278039</v>
      </c>
      <c r="F78" s="60">
        <f t="shared" si="9"/>
        <v>32277.5</v>
      </c>
      <c r="G78" s="60">
        <f t="shared" si="12"/>
        <v>-2.2591950008063577E-2</v>
      </c>
      <c r="I78" s="60">
        <f t="shared" si="11"/>
        <v>-2.2591950008063577E-2</v>
      </c>
      <c r="O78" s="60">
        <f t="shared" ca="1" si="10"/>
        <v>8.7682000439801011E-4</v>
      </c>
      <c r="Q78" s="85">
        <f t="shared" si="8"/>
        <v>32543.919999999998</v>
      </c>
    </row>
    <row r="79" spans="1:28" ht="12.95" customHeight="1" x14ac:dyDescent="0.2">
      <c r="A79" s="60" t="s">
        <v>213</v>
      </c>
      <c r="B79" s="69" t="s">
        <v>138</v>
      </c>
      <c r="C79" s="83">
        <v>47565.411999999997</v>
      </c>
      <c r="D79" s="60" t="s">
        <v>175</v>
      </c>
      <c r="E79" s="84">
        <f t="shared" si="7"/>
        <v>32284.991978452694</v>
      </c>
      <c r="F79" s="60">
        <f t="shared" si="9"/>
        <v>32285</v>
      </c>
      <c r="G79" s="60">
        <f t="shared" si="12"/>
        <v>-3.1793000089237466E-3</v>
      </c>
      <c r="N79" s="60">
        <f>G79</f>
        <v>-3.1793000089237466E-3</v>
      </c>
      <c r="O79" s="60">
        <f t="shared" ca="1" si="10"/>
        <v>8.4519890528381159E-4</v>
      </c>
      <c r="Q79" s="85">
        <f t="shared" si="8"/>
        <v>32546.911999999997</v>
      </c>
      <c r="Z79" s="60">
        <v>-19145</v>
      </c>
      <c r="AA79" s="60">
        <v>3.3399999999999999E-2</v>
      </c>
      <c r="AB79" s="60">
        <v>7.2300000000000003E-3</v>
      </c>
    </row>
    <row r="80" spans="1:28" ht="12.95" customHeight="1" x14ac:dyDescent="0.2">
      <c r="A80" s="60" t="s">
        <v>213</v>
      </c>
      <c r="B80" s="69" t="s">
        <v>138</v>
      </c>
      <c r="C80" s="83">
        <v>47565.413999999997</v>
      </c>
      <c r="D80" s="60" t="s">
        <v>175</v>
      </c>
      <c r="E80" s="84">
        <f t="shared" si="7"/>
        <v>32284.99702456177</v>
      </c>
      <c r="F80" s="60">
        <f t="shared" si="9"/>
        <v>32285</v>
      </c>
      <c r="G80" s="60">
        <f t="shared" si="12"/>
        <v>-1.179300008516293E-3</v>
      </c>
      <c r="N80" s="60">
        <f>G80</f>
        <v>-1.179300008516293E-3</v>
      </c>
      <c r="O80" s="60">
        <f t="shared" ca="1" si="10"/>
        <v>8.4519890528381159E-4</v>
      </c>
      <c r="Q80" s="85">
        <f t="shared" si="8"/>
        <v>32546.913999999997</v>
      </c>
      <c r="Z80" s="60">
        <v>-19145</v>
      </c>
      <c r="AA80" s="60">
        <v>3.5400000000000001E-2</v>
      </c>
      <c r="AB80" s="60">
        <v>9.2300000000000004E-3</v>
      </c>
    </row>
    <row r="81" spans="1:28" ht="12.95" customHeight="1" x14ac:dyDescent="0.2">
      <c r="A81" s="87" t="s">
        <v>115</v>
      </c>
      <c r="C81" s="83">
        <v>47801.635000000002</v>
      </c>
      <c r="D81" s="83"/>
      <c r="E81" s="84">
        <f t="shared" si="7"/>
        <v>32880.995490342779</v>
      </c>
      <c r="F81" s="60">
        <f t="shared" si="9"/>
        <v>32881</v>
      </c>
      <c r="G81" s="60">
        <f t="shared" si="12"/>
        <v>-1.7873800024972297E-3</v>
      </c>
      <c r="I81" s="60">
        <f t="shared" ref="I81:I87" si="13">G81</f>
        <v>-1.7873800024972297E-3</v>
      </c>
      <c r="O81" s="60">
        <f t="shared" ca="1" si="10"/>
        <v>-1.6676244376567229E-3</v>
      </c>
      <c r="Q81" s="85">
        <f t="shared" si="8"/>
        <v>32783.135000000002</v>
      </c>
    </row>
    <row r="82" spans="1:28" ht="12.95" customHeight="1" x14ac:dyDescent="0.2">
      <c r="A82" s="87" t="s">
        <v>116</v>
      </c>
      <c r="C82" s="83">
        <v>47838.701000000001</v>
      </c>
      <c r="D82" s="83"/>
      <c r="E82" s="84">
        <f t="shared" si="7"/>
        <v>32974.515029810638</v>
      </c>
      <c r="F82" s="60">
        <f t="shared" si="9"/>
        <v>32974.5</v>
      </c>
      <c r="G82" s="60">
        <f t="shared" si="12"/>
        <v>5.9569899967755191E-3</v>
      </c>
      <c r="I82" s="60">
        <f t="shared" si="13"/>
        <v>5.9569899967755191E-3</v>
      </c>
      <c r="O82" s="60">
        <f t="shared" ca="1" si="10"/>
        <v>-2.061834139946872E-3</v>
      </c>
      <c r="Q82" s="85">
        <f t="shared" si="8"/>
        <v>32820.201000000001</v>
      </c>
    </row>
    <row r="83" spans="1:28" ht="12.95" customHeight="1" x14ac:dyDescent="0.2">
      <c r="A83" s="87" t="s">
        <v>116</v>
      </c>
      <c r="C83" s="83">
        <v>47840.667000000001</v>
      </c>
      <c r="D83" s="83"/>
      <c r="E83" s="84">
        <f t="shared" si="7"/>
        <v>32979.47535503035</v>
      </c>
      <c r="F83" s="60">
        <f t="shared" si="9"/>
        <v>32979.5</v>
      </c>
      <c r="G83" s="60">
        <f t="shared" si="12"/>
        <v>-9.7679099999368191E-3</v>
      </c>
      <c r="I83" s="60">
        <f t="shared" si="13"/>
        <v>-9.7679099999368191E-3</v>
      </c>
      <c r="O83" s="60">
        <f t="shared" ca="1" si="10"/>
        <v>-2.0829148726896618E-3</v>
      </c>
      <c r="Q83" s="85">
        <f t="shared" si="8"/>
        <v>32822.167000000001</v>
      </c>
    </row>
    <row r="84" spans="1:28" ht="12.95" customHeight="1" x14ac:dyDescent="0.2">
      <c r="A84" s="87" t="s">
        <v>116</v>
      </c>
      <c r="C84" s="83">
        <v>47842.661</v>
      </c>
      <c r="D84" s="83"/>
      <c r="E84" s="84">
        <f t="shared" si="7"/>
        <v>32984.506325777096</v>
      </c>
      <c r="F84" s="60">
        <f t="shared" si="9"/>
        <v>32984.5</v>
      </c>
      <c r="G84" s="60">
        <f t="shared" si="12"/>
        <v>2.5071899945032783E-3</v>
      </c>
      <c r="I84" s="60">
        <f t="shared" si="13"/>
        <v>2.5071899945032783E-3</v>
      </c>
      <c r="O84" s="60">
        <f t="shared" ca="1" si="10"/>
        <v>-2.1039956054324516E-3</v>
      </c>
      <c r="Q84" s="85">
        <f t="shared" si="8"/>
        <v>32824.161</v>
      </c>
    </row>
    <row r="85" spans="1:28" ht="12.95" customHeight="1" x14ac:dyDescent="0.2">
      <c r="A85" s="87" t="s">
        <v>116</v>
      </c>
      <c r="C85" s="83">
        <v>47859.502999999997</v>
      </c>
      <c r="D85" s="83"/>
      <c r="E85" s="84">
        <f t="shared" ref="E85:E116" si="14">+(C85-C$7)/C$8</f>
        <v>33026.999610288978</v>
      </c>
      <c r="F85" s="60">
        <f t="shared" ref="F85:F116" si="15">ROUND(2*E85,0)/2</f>
        <v>33027</v>
      </c>
      <c r="G85" s="60">
        <f t="shared" si="12"/>
        <v>-1.5446000907104462E-4</v>
      </c>
      <c r="I85" s="60">
        <f t="shared" si="13"/>
        <v>-1.5446000907104462E-4</v>
      </c>
      <c r="O85" s="60">
        <f t="shared" ca="1" si="10"/>
        <v>-2.2831818337461784E-3</v>
      </c>
      <c r="Q85" s="85">
        <f t="shared" ref="Q85:Q116" si="16">+C85-15018.5</f>
        <v>32841.002999999997</v>
      </c>
    </row>
    <row r="86" spans="1:28" ht="12.95" customHeight="1" x14ac:dyDescent="0.2">
      <c r="A86" s="87" t="s">
        <v>116</v>
      </c>
      <c r="C86" s="83">
        <v>47880.504999999997</v>
      </c>
      <c r="D86" s="83"/>
      <c r="E86" s="84">
        <f t="shared" si="14"/>
        <v>33079.988801674728</v>
      </c>
      <c r="F86" s="60">
        <f t="shared" si="15"/>
        <v>33080</v>
      </c>
      <c r="G86" s="60">
        <f t="shared" si="12"/>
        <v>-4.4384000066202134E-3</v>
      </c>
      <c r="I86" s="60">
        <f t="shared" si="13"/>
        <v>-4.4384000066202134E-3</v>
      </c>
      <c r="O86" s="60">
        <f t="shared" ca="1" si="10"/>
        <v>-2.5066376008197333E-3</v>
      </c>
      <c r="Q86" s="85">
        <f t="shared" si="16"/>
        <v>32862.004999999997</v>
      </c>
    </row>
    <row r="87" spans="1:28" ht="12.95" customHeight="1" x14ac:dyDescent="0.2">
      <c r="A87" s="87" t="s">
        <v>116</v>
      </c>
      <c r="C87" s="83">
        <v>47885.464</v>
      </c>
      <c r="D87" s="83"/>
      <c r="E87" s="84">
        <f t="shared" si="14"/>
        <v>33092.500629123642</v>
      </c>
      <c r="F87" s="60">
        <f t="shared" si="15"/>
        <v>33092.5</v>
      </c>
      <c r="G87" s="60">
        <f t="shared" si="12"/>
        <v>2.4934999964898452E-4</v>
      </c>
      <c r="I87" s="60">
        <f t="shared" si="13"/>
        <v>2.4934999964898452E-4</v>
      </c>
      <c r="O87" s="60">
        <f t="shared" ca="1" si="10"/>
        <v>-2.5593394326767216E-3</v>
      </c>
      <c r="Q87" s="85">
        <f t="shared" si="16"/>
        <v>32866.964</v>
      </c>
    </row>
    <row r="88" spans="1:28" ht="12.95" customHeight="1" x14ac:dyDescent="0.2">
      <c r="A88" s="60" t="s">
        <v>176</v>
      </c>
      <c r="B88" s="69" t="s">
        <v>138</v>
      </c>
      <c r="C88" s="83">
        <v>47946.298000000003</v>
      </c>
      <c r="D88" s="60" t="s">
        <v>175</v>
      </c>
      <c r="E88" s="84">
        <f t="shared" si="14"/>
        <v>33245.988128826553</v>
      </c>
      <c r="F88" s="60">
        <f t="shared" si="15"/>
        <v>33246</v>
      </c>
      <c r="G88" s="60">
        <f t="shared" si="12"/>
        <v>-4.7050799985299818E-3</v>
      </c>
      <c r="N88" s="60">
        <f>G88</f>
        <v>-4.7050799985299818E-3</v>
      </c>
      <c r="O88" s="60">
        <f t="shared" ca="1" si="10"/>
        <v>-3.206517927880348E-3</v>
      </c>
      <c r="Q88" s="85">
        <f t="shared" si="16"/>
        <v>32927.798000000003</v>
      </c>
      <c r="Z88" s="60">
        <v>-18184</v>
      </c>
      <c r="AA88" s="60">
        <v>3.322E-2</v>
      </c>
      <c r="AB88" s="60">
        <v>7.5599999999999999E-3</v>
      </c>
    </row>
    <row r="89" spans="1:28" ht="12.95" customHeight="1" x14ac:dyDescent="0.2">
      <c r="A89" s="60" t="s">
        <v>176</v>
      </c>
      <c r="B89" s="69" t="s">
        <v>137</v>
      </c>
      <c r="C89" s="83">
        <v>47947.288</v>
      </c>
      <c r="D89" s="60" t="s">
        <v>175</v>
      </c>
      <c r="E89" s="84">
        <f t="shared" si="14"/>
        <v>33248.485952818162</v>
      </c>
      <c r="F89" s="60">
        <f t="shared" si="15"/>
        <v>33248.5</v>
      </c>
      <c r="G89" s="60">
        <f t="shared" si="12"/>
        <v>-5.5675300027360208E-3</v>
      </c>
      <c r="N89" s="60">
        <f>G89</f>
        <v>-5.5675300027360208E-3</v>
      </c>
      <c r="O89" s="60">
        <f t="shared" ca="1" si="10"/>
        <v>-3.2170582942517567E-3</v>
      </c>
      <c r="Q89" s="85">
        <f t="shared" si="16"/>
        <v>32928.788</v>
      </c>
      <c r="Z89" s="60">
        <v>-18181.5</v>
      </c>
      <c r="AA89" s="60">
        <v>3.236E-2</v>
      </c>
      <c r="AB89" s="60">
        <v>6.7000000000000002E-3</v>
      </c>
    </row>
    <row r="90" spans="1:28" ht="12.95" customHeight="1" x14ac:dyDescent="0.2">
      <c r="A90" s="87" t="s">
        <v>117</v>
      </c>
      <c r="C90" s="83">
        <v>47947.294999999998</v>
      </c>
      <c r="D90" s="83"/>
      <c r="E90" s="84">
        <f t="shared" si="14"/>
        <v>33248.503614199923</v>
      </c>
      <c r="F90" s="60">
        <f t="shared" si="15"/>
        <v>33248.5</v>
      </c>
      <c r="G90" s="60">
        <f t="shared" si="12"/>
        <v>1.4324699950520881E-3</v>
      </c>
      <c r="I90" s="60">
        <f>G90</f>
        <v>1.4324699950520881E-3</v>
      </c>
      <c r="O90" s="60">
        <f t="shared" ca="1" si="10"/>
        <v>-3.2170582942517567E-3</v>
      </c>
      <c r="Q90" s="85">
        <f t="shared" si="16"/>
        <v>32928.794999999998</v>
      </c>
    </row>
    <row r="91" spans="1:28" ht="12.95" customHeight="1" x14ac:dyDescent="0.2">
      <c r="A91" s="60" t="s">
        <v>176</v>
      </c>
      <c r="B91" s="69" t="s">
        <v>138</v>
      </c>
      <c r="C91" s="83">
        <v>47947.483999999997</v>
      </c>
      <c r="D91" s="60" t="s">
        <v>175</v>
      </c>
      <c r="E91" s="84">
        <f t="shared" si="14"/>
        <v>33248.980471507406</v>
      </c>
      <c r="F91" s="60">
        <f t="shared" si="15"/>
        <v>33249</v>
      </c>
      <c r="G91" s="60">
        <f t="shared" si="12"/>
        <v>-7.7400200098054484E-3</v>
      </c>
      <c r="N91" s="60">
        <f>G91</f>
        <v>-7.7400200098054484E-3</v>
      </c>
      <c r="O91" s="60">
        <f t="shared" ca="1" si="10"/>
        <v>-3.2191663675260329E-3</v>
      </c>
      <c r="Q91" s="85">
        <f t="shared" si="16"/>
        <v>32928.983999999997</v>
      </c>
      <c r="Z91" s="60">
        <v>-18181</v>
      </c>
      <c r="AA91" s="60">
        <v>3.0190000000000002E-2</v>
      </c>
      <c r="AB91" s="60">
        <v>4.5300000000000002E-3</v>
      </c>
    </row>
    <row r="92" spans="1:28" ht="12.95" customHeight="1" x14ac:dyDescent="0.2">
      <c r="A92" s="87" t="s">
        <v>118</v>
      </c>
      <c r="B92" s="87"/>
      <c r="C92" s="6">
        <v>48153.587</v>
      </c>
      <c r="D92" s="6"/>
      <c r="E92" s="90">
        <f t="shared" si="14"/>
        <v>33768.98958074351</v>
      </c>
      <c r="F92" s="87">
        <f t="shared" si="15"/>
        <v>33769</v>
      </c>
      <c r="G92" s="87">
        <f t="shared" si="12"/>
        <v>-4.1296200070064515E-3</v>
      </c>
      <c r="H92" s="87"/>
      <c r="I92" s="87">
        <f>G92</f>
        <v>-4.1296200070064515E-3</v>
      </c>
      <c r="O92" s="60">
        <f t="shared" ca="1" si="10"/>
        <v>-5.4115625727761685E-3</v>
      </c>
      <c r="Q92" s="85">
        <f t="shared" si="16"/>
        <v>33135.087</v>
      </c>
    </row>
    <row r="93" spans="1:28" ht="12.95" customHeight="1" x14ac:dyDescent="0.2">
      <c r="A93" s="87" t="s">
        <v>119</v>
      </c>
      <c r="B93" s="87"/>
      <c r="C93" s="6">
        <v>48265.366000000002</v>
      </c>
      <c r="D93" s="6"/>
      <c r="E93" s="90">
        <f t="shared" si="14"/>
        <v>34051.014093833102</v>
      </c>
      <c r="F93" s="87">
        <f t="shared" si="15"/>
        <v>34051</v>
      </c>
      <c r="G93" s="87">
        <f t="shared" si="12"/>
        <v>5.586020000919234E-3</v>
      </c>
      <c r="H93" s="87"/>
      <c r="I93" s="87">
        <f>G93</f>
        <v>5.586020000919234E-3</v>
      </c>
      <c r="O93" s="60">
        <f t="shared" ca="1" si="10"/>
        <v>-6.6005158994695001E-3</v>
      </c>
      <c r="Q93" s="85">
        <f t="shared" si="16"/>
        <v>33246.866000000002</v>
      </c>
    </row>
    <row r="94" spans="1:28" ht="12.95" customHeight="1" x14ac:dyDescent="0.2">
      <c r="A94" s="87" t="s">
        <v>120</v>
      </c>
      <c r="B94" s="87"/>
      <c r="C94" s="6">
        <v>48934.593000000001</v>
      </c>
      <c r="D94" s="6"/>
      <c r="E94" s="90">
        <f t="shared" si="14"/>
        <v>35739.510312455568</v>
      </c>
      <c r="F94" s="87">
        <f t="shared" si="15"/>
        <v>35739.5</v>
      </c>
      <c r="G94" s="87">
        <f t="shared" si="12"/>
        <v>4.0872899990063161E-3</v>
      </c>
      <c r="H94" s="87"/>
      <c r="I94" s="87">
        <f>G94</f>
        <v>4.0872899990063161E-3</v>
      </c>
      <c r="O94" s="60">
        <f t="shared" ca="1" si="10"/>
        <v>-1.3719479346709584E-2</v>
      </c>
      <c r="Q94" s="85">
        <f t="shared" si="16"/>
        <v>33916.093000000001</v>
      </c>
    </row>
    <row r="95" spans="1:28" ht="12.95" customHeight="1" x14ac:dyDescent="0.2">
      <c r="A95" s="60" t="s">
        <v>181</v>
      </c>
      <c r="B95" s="69" t="s">
        <v>137</v>
      </c>
      <c r="C95" s="83">
        <v>49009.491999999998</v>
      </c>
      <c r="D95" s="60" t="s">
        <v>175</v>
      </c>
      <c r="E95" s="84">
        <f t="shared" si="14"/>
        <v>35928.484574221162</v>
      </c>
      <c r="F95" s="60">
        <f t="shared" si="15"/>
        <v>35928.5</v>
      </c>
      <c r="G95" s="60">
        <f t="shared" si="12"/>
        <v>-6.1139300087234005E-3</v>
      </c>
      <c r="N95" s="60">
        <f>G95</f>
        <v>-6.1139300087234005E-3</v>
      </c>
      <c r="O95" s="60">
        <f t="shared" ca="1" si="10"/>
        <v>-1.4516331044387043E-2</v>
      </c>
      <c r="Q95" s="85">
        <f t="shared" si="16"/>
        <v>33990.991999999998</v>
      </c>
      <c r="Z95" s="60">
        <v>-15501.5</v>
      </c>
      <c r="AA95" s="60">
        <v>3.5549999999999998E-2</v>
      </c>
      <c r="AB95" s="60">
        <v>1.1780000000000001E-2</v>
      </c>
    </row>
    <row r="96" spans="1:28" ht="12.95" customHeight="1" x14ac:dyDescent="0.2">
      <c r="A96" s="87" t="s">
        <v>121</v>
      </c>
      <c r="B96" s="87"/>
      <c r="C96" s="6">
        <v>49009.493000000002</v>
      </c>
      <c r="D96" s="6"/>
      <c r="E96" s="90">
        <f t="shared" si="14"/>
        <v>35928.487097275705</v>
      </c>
      <c r="F96" s="87">
        <f t="shared" si="15"/>
        <v>35928.5</v>
      </c>
      <c r="G96" s="87">
        <f t="shared" si="12"/>
        <v>-5.1139300048816949E-3</v>
      </c>
      <c r="H96" s="87"/>
      <c r="I96" s="87">
        <f>G96</f>
        <v>-5.1139300048816949E-3</v>
      </c>
      <c r="O96" s="60">
        <f t="shared" ca="1" si="10"/>
        <v>-1.4516331044387043E-2</v>
      </c>
      <c r="Q96" s="85">
        <f t="shared" si="16"/>
        <v>33990.993000000002</v>
      </c>
    </row>
    <row r="97" spans="1:28" ht="12.95" customHeight="1" x14ac:dyDescent="0.2">
      <c r="A97" s="6" t="s">
        <v>134</v>
      </c>
      <c r="B97" s="12" t="s">
        <v>137</v>
      </c>
      <c r="C97" s="6">
        <v>50832.257299999997</v>
      </c>
      <c r="D97" s="6">
        <v>2.8E-3</v>
      </c>
      <c r="E97" s="90">
        <f t="shared" si="14"/>
        <v>40527.420834243931</v>
      </c>
      <c r="F97" s="87">
        <f t="shared" si="15"/>
        <v>40527.5</v>
      </c>
      <c r="G97" s="87">
        <f t="shared" si="12"/>
        <v>-3.1376950006233528E-2</v>
      </c>
      <c r="H97" s="87"/>
      <c r="I97" s="87"/>
      <c r="M97" s="60">
        <f>G97</f>
        <v>-3.1376950006233528E-2</v>
      </c>
      <c r="O97" s="60">
        <f t="shared" ca="1" si="10"/>
        <v>-3.3906389021205019E-2</v>
      </c>
      <c r="Q97" s="85">
        <f t="shared" si="16"/>
        <v>35813.757299999997</v>
      </c>
    </row>
    <row r="98" spans="1:28" ht="12.95" customHeight="1" x14ac:dyDescent="0.2">
      <c r="A98" s="6" t="s">
        <v>134</v>
      </c>
      <c r="B98" s="12" t="s">
        <v>137</v>
      </c>
      <c r="C98" s="6">
        <v>50841.373599999999</v>
      </c>
      <c r="D98" s="6">
        <v>3.5000000000000001E-3</v>
      </c>
      <c r="E98" s="90">
        <f t="shared" si="14"/>
        <v>40550.421756319447</v>
      </c>
      <c r="F98" s="87">
        <f t="shared" si="15"/>
        <v>40550.5</v>
      </c>
      <c r="G98" s="87">
        <f t="shared" si="12"/>
        <v>-3.1011490005766973E-2</v>
      </c>
      <c r="H98" s="87"/>
      <c r="I98" s="87"/>
      <c r="M98" s="60">
        <f>G98</f>
        <v>-3.1011490005766973E-2</v>
      </c>
      <c r="O98" s="60">
        <f t="shared" ca="1" si="10"/>
        <v>-3.4003360391821863E-2</v>
      </c>
      <c r="Q98" s="85">
        <f t="shared" si="16"/>
        <v>35822.873599999999</v>
      </c>
    </row>
    <row r="99" spans="1:28" ht="12.95" customHeight="1" x14ac:dyDescent="0.2">
      <c r="A99" s="87" t="s">
        <v>122</v>
      </c>
      <c r="B99" s="87"/>
      <c r="C99" s="6">
        <v>50852.660199999998</v>
      </c>
      <c r="D99" s="6"/>
      <c r="E99" s="90">
        <f t="shared" si="14"/>
        <v>40578.898463656573</v>
      </c>
      <c r="F99" s="87">
        <f t="shared" si="15"/>
        <v>40579</v>
      </c>
      <c r="G99" s="87">
        <f t="shared" si="12"/>
        <v>-4.0243420007755049E-2</v>
      </c>
      <c r="H99" s="87"/>
      <c r="I99" s="87">
        <f>G99</f>
        <v>-4.0243420007755049E-2</v>
      </c>
      <c r="O99" s="60">
        <f t="shared" ref="O99:O130" ca="1" si="17">+C$11+C$12*F99</f>
        <v>-3.4123520568455773E-2</v>
      </c>
      <c r="Q99" s="85">
        <f t="shared" si="16"/>
        <v>35834.160199999998</v>
      </c>
    </row>
    <row r="100" spans="1:28" ht="12.95" customHeight="1" x14ac:dyDescent="0.2">
      <c r="A100" s="60" t="s">
        <v>185</v>
      </c>
      <c r="B100" s="69" t="s">
        <v>137</v>
      </c>
      <c r="C100" s="83">
        <v>50872.296699999999</v>
      </c>
      <c r="D100" s="60" t="s">
        <v>175</v>
      </c>
      <c r="E100" s="84">
        <f t="shared" si="14"/>
        <v>40628.442424072069</v>
      </c>
      <c r="F100" s="60">
        <f t="shared" si="15"/>
        <v>40628.5</v>
      </c>
      <c r="G100" s="60">
        <f t="shared" si="12"/>
        <v>-2.2819930003606714E-2</v>
      </c>
      <c r="N100" s="60">
        <f>G100</f>
        <v>-2.2819930003606714E-2</v>
      </c>
      <c r="O100" s="60">
        <f t="shared" ca="1" si="17"/>
        <v>-3.4332219822609394E-2</v>
      </c>
      <c r="Q100" s="85">
        <f t="shared" si="16"/>
        <v>35853.796699999999</v>
      </c>
      <c r="Z100" s="60">
        <v>-10801.5</v>
      </c>
      <c r="AA100" s="60">
        <v>2.5389999999999999E-2</v>
      </c>
      <c r="AB100" s="60">
        <v>6.5599999999999999E-3</v>
      </c>
    </row>
    <row r="101" spans="1:28" ht="12.95" customHeight="1" x14ac:dyDescent="0.2">
      <c r="A101" s="6" t="s">
        <v>134</v>
      </c>
      <c r="B101" s="12" t="s">
        <v>137</v>
      </c>
      <c r="C101" s="6">
        <v>51129.511700000003</v>
      </c>
      <c r="D101" s="6">
        <v>2.3E-3</v>
      </c>
      <c r="E101" s="90">
        <f t="shared" si="14"/>
        <v>41277.409896802528</v>
      </c>
      <c r="F101" s="87">
        <f t="shared" si="15"/>
        <v>41277.5</v>
      </c>
      <c r="G101" s="87">
        <f t="shared" si="12"/>
        <v>-3.5711949996766634E-2</v>
      </c>
      <c r="H101" s="87"/>
      <c r="I101" s="87"/>
      <c r="M101" s="60">
        <f>G101</f>
        <v>-3.5711949996766634E-2</v>
      </c>
      <c r="O101" s="60">
        <f t="shared" ca="1" si="17"/>
        <v>-3.7068498932623484E-2</v>
      </c>
      <c r="Q101" s="85">
        <f t="shared" si="16"/>
        <v>36111.011700000003</v>
      </c>
    </row>
    <row r="102" spans="1:28" ht="12.95" customHeight="1" x14ac:dyDescent="0.2">
      <c r="A102" s="87" t="s">
        <v>123</v>
      </c>
      <c r="B102" s="87"/>
      <c r="C102" s="6">
        <v>51199.071199999998</v>
      </c>
      <c r="D102" s="6"/>
      <c r="E102" s="90">
        <f t="shared" si="14"/>
        <v>41452.912308867883</v>
      </c>
      <c r="F102" s="87">
        <f t="shared" si="15"/>
        <v>41453</v>
      </c>
      <c r="G102" s="87">
        <f t="shared" si="12"/>
        <v>-3.4755940003378782E-2</v>
      </c>
      <c r="H102" s="87"/>
      <c r="I102" s="87"/>
      <c r="J102" s="60">
        <f>G102</f>
        <v>-3.4755940003378782E-2</v>
      </c>
      <c r="O102" s="60">
        <f t="shared" ca="1" si="17"/>
        <v>-3.7808432651895402E-2</v>
      </c>
      <c r="Q102" s="85">
        <f t="shared" si="16"/>
        <v>36180.571199999998</v>
      </c>
    </row>
    <row r="103" spans="1:28" ht="12.95" customHeight="1" x14ac:dyDescent="0.2">
      <c r="A103" s="87" t="s">
        <v>123</v>
      </c>
      <c r="B103" s="87"/>
      <c r="C103" s="6">
        <v>51199.268900000003</v>
      </c>
      <c r="D103" s="6"/>
      <c r="E103" s="90">
        <f t="shared" si="14"/>
        <v>41453.411116749856</v>
      </c>
      <c r="F103" s="87">
        <f t="shared" si="15"/>
        <v>41453.5</v>
      </c>
      <c r="G103" s="87">
        <f t="shared" si="12"/>
        <v>-3.5228430002462119E-2</v>
      </c>
      <c r="H103" s="87"/>
      <c r="I103" s="87"/>
      <c r="J103" s="60">
        <f>G103</f>
        <v>-3.5228430002462119E-2</v>
      </c>
      <c r="O103" s="60">
        <f t="shared" ca="1" si="17"/>
        <v>-3.7810540725169678E-2</v>
      </c>
      <c r="Q103" s="85">
        <f t="shared" si="16"/>
        <v>36180.768900000003</v>
      </c>
    </row>
    <row r="104" spans="1:28" ht="12.95" customHeight="1" x14ac:dyDescent="0.2">
      <c r="A104" s="87" t="s">
        <v>123</v>
      </c>
      <c r="B104" s="87"/>
      <c r="C104" s="6">
        <v>51200.061800000003</v>
      </c>
      <c r="D104" s="6"/>
      <c r="E104" s="90">
        <f t="shared" si="14"/>
        <v>41455.411646692228</v>
      </c>
      <c r="F104" s="87">
        <f t="shared" si="15"/>
        <v>41455.5</v>
      </c>
      <c r="G104" s="87">
        <f t="shared" si="12"/>
        <v>-3.5018390000914223E-2</v>
      </c>
      <c r="H104" s="87"/>
      <c r="I104" s="87"/>
      <c r="J104" s="60">
        <f>G104</f>
        <v>-3.5018390000914223E-2</v>
      </c>
      <c r="O104" s="60">
        <f t="shared" ca="1" si="17"/>
        <v>-3.781897301826681E-2</v>
      </c>
      <c r="Q104" s="85">
        <f t="shared" si="16"/>
        <v>36181.561800000003</v>
      </c>
    </row>
    <row r="105" spans="1:28" ht="12.95" customHeight="1" x14ac:dyDescent="0.2">
      <c r="A105" s="87" t="s">
        <v>123</v>
      </c>
      <c r="B105" s="87"/>
      <c r="C105" s="6">
        <v>51200.259599999998</v>
      </c>
      <c r="D105" s="6"/>
      <c r="E105" s="90">
        <f t="shared" si="14"/>
        <v>41455.910706879629</v>
      </c>
      <c r="F105" s="87">
        <f t="shared" si="15"/>
        <v>41456</v>
      </c>
      <c r="G105" s="87">
        <f t="shared" si="12"/>
        <v>-3.539088000979973E-2</v>
      </c>
      <c r="H105" s="87"/>
      <c r="I105" s="87"/>
      <c r="J105" s="60">
        <f>G105</f>
        <v>-3.539088000979973E-2</v>
      </c>
      <c r="O105" s="60">
        <f t="shared" ca="1" si="17"/>
        <v>-3.7821081091541087E-2</v>
      </c>
      <c r="Q105" s="85">
        <f t="shared" si="16"/>
        <v>36181.759599999998</v>
      </c>
    </row>
    <row r="106" spans="1:28" ht="12.95" customHeight="1" x14ac:dyDescent="0.2">
      <c r="A106" s="87" t="s">
        <v>123</v>
      </c>
      <c r="B106" s="87"/>
      <c r="C106" s="6">
        <v>51201.250699999997</v>
      </c>
      <c r="D106" s="6"/>
      <c r="E106" s="90">
        <f t="shared" si="14"/>
        <v>41458.411306231239</v>
      </c>
      <c r="F106" s="87">
        <f t="shared" si="15"/>
        <v>41458.5</v>
      </c>
      <c r="G106" s="87">
        <f t="shared" si="12"/>
        <v>-3.5153330005414318E-2</v>
      </c>
      <c r="H106" s="87"/>
      <c r="I106" s="87"/>
      <c r="J106" s="60">
        <f>G106</f>
        <v>-3.5153330005414318E-2</v>
      </c>
      <c r="O106" s="60">
        <f t="shared" ca="1" si="17"/>
        <v>-3.7831621457912468E-2</v>
      </c>
      <c r="Q106" s="85">
        <f t="shared" si="16"/>
        <v>36182.750699999997</v>
      </c>
    </row>
    <row r="107" spans="1:28" ht="12.95" customHeight="1" x14ac:dyDescent="0.2">
      <c r="A107" s="60" t="s">
        <v>188</v>
      </c>
      <c r="B107" s="69" t="s">
        <v>138</v>
      </c>
      <c r="C107" s="83">
        <v>51455.892</v>
      </c>
      <c r="D107" s="60" t="s">
        <v>182</v>
      </c>
      <c r="E107" s="84">
        <f t="shared" si="14"/>
        <v>42100.885193499853</v>
      </c>
      <c r="F107" s="60">
        <f t="shared" si="15"/>
        <v>42101</v>
      </c>
      <c r="G107" s="60">
        <f t="shared" si="12"/>
        <v>-4.5502979999582749E-2</v>
      </c>
      <c r="N107" s="60">
        <f>G107</f>
        <v>-4.5502979999582749E-2</v>
      </c>
      <c r="O107" s="60">
        <f t="shared" ca="1" si="17"/>
        <v>-4.0540495615360966E-2</v>
      </c>
      <c r="Q107" s="85">
        <f t="shared" si="16"/>
        <v>36437.392</v>
      </c>
      <c r="Z107" s="60">
        <v>-9329</v>
      </c>
      <c r="AA107" s="60">
        <v>4.7600000000000003E-3</v>
      </c>
      <c r="AB107" s="60">
        <v>-1.209E-2</v>
      </c>
    </row>
    <row r="108" spans="1:28" ht="12.95" customHeight="1" x14ac:dyDescent="0.2">
      <c r="A108" s="6" t="s">
        <v>131</v>
      </c>
      <c r="B108" s="13" t="s">
        <v>138</v>
      </c>
      <c r="C108" s="7">
        <v>51841.535400000001</v>
      </c>
      <c r="D108" s="7">
        <v>7.7999999999999996E-3</v>
      </c>
      <c r="E108" s="90">
        <f t="shared" si="14"/>
        <v>43073.884523527959</v>
      </c>
      <c r="F108" s="87">
        <f t="shared" si="15"/>
        <v>43074</v>
      </c>
      <c r="G108" s="87">
        <f t="shared" si="12"/>
        <v>-4.5768520001729485E-2</v>
      </c>
      <c r="H108" s="87"/>
      <c r="I108" s="87"/>
      <c r="M108" s="60">
        <f>G108</f>
        <v>-4.5768520001729485E-2</v>
      </c>
      <c r="O108" s="60">
        <f t="shared" ca="1" si="17"/>
        <v>-4.4642806207107838E-2</v>
      </c>
      <c r="Q108" s="85">
        <f t="shared" si="16"/>
        <v>36823.035400000001</v>
      </c>
    </row>
    <row r="109" spans="1:28" ht="12.95" customHeight="1" x14ac:dyDescent="0.2">
      <c r="A109" s="7" t="s">
        <v>139</v>
      </c>
      <c r="B109" s="13" t="s">
        <v>137</v>
      </c>
      <c r="C109" s="7">
        <v>51876.616900000001</v>
      </c>
      <c r="D109" s="7">
        <v>4.1000000000000003E-3</v>
      </c>
      <c r="E109" s="90">
        <f t="shared" si="14"/>
        <v>43162.397061267176</v>
      </c>
      <c r="F109" s="87">
        <f t="shared" si="15"/>
        <v>43162.5</v>
      </c>
      <c r="G109" s="87">
        <f t="shared" ref="G109:G140" si="18">+C109-(C$7+F109*C$8)</f>
        <v>-4.0799250004056375E-2</v>
      </c>
      <c r="H109" s="87"/>
      <c r="I109" s="87"/>
      <c r="M109" s="60">
        <f>G109</f>
        <v>-4.0799250004056375E-2</v>
      </c>
      <c r="O109" s="60">
        <f t="shared" ca="1" si="17"/>
        <v>-4.5015935176655225E-2</v>
      </c>
      <c r="Q109" s="85">
        <f t="shared" si="16"/>
        <v>36858.116900000001</v>
      </c>
    </row>
    <row r="110" spans="1:28" ht="12.95" customHeight="1" x14ac:dyDescent="0.2">
      <c r="A110" s="87" t="s">
        <v>143</v>
      </c>
      <c r="B110" s="87"/>
      <c r="C110" s="6">
        <v>51952.510699999999</v>
      </c>
      <c r="D110" s="6"/>
      <c r="E110" s="90">
        <f t="shared" si="14"/>
        <v>43353.88125768616</v>
      </c>
      <c r="F110" s="87">
        <f t="shared" si="15"/>
        <v>43354</v>
      </c>
      <c r="G110" s="87">
        <f t="shared" si="18"/>
        <v>-4.7062920006283093E-2</v>
      </c>
      <c r="H110" s="87"/>
      <c r="I110" s="87"/>
      <c r="N110" s="60">
        <f>G110</f>
        <v>-4.7062920006283093E-2</v>
      </c>
      <c r="O110" s="60">
        <f t="shared" ca="1" si="17"/>
        <v>-4.5823327240704065E-2</v>
      </c>
      <c r="Q110" s="85">
        <f t="shared" si="16"/>
        <v>36934.010699999999</v>
      </c>
    </row>
    <row r="111" spans="1:28" ht="12.95" customHeight="1" x14ac:dyDescent="0.2">
      <c r="A111" s="6" t="s">
        <v>160</v>
      </c>
      <c r="B111" s="12" t="s">
        <v>137</v>
      </c>
      <c r="C111" s="6">
        <v>52209.537499999999</v>
      </c>
      <c r="D111" s="6" t="s">
        <v>161</v>
      </c>
      <c r="E111" s="84">
        <f t="shared" si="14"/>
        <v>44002.373891552743</v>
      </c>
      <c r="F111" s="60">
        <f t="shared" si="15"/>
        <v>44002.5</v>
      </c>
      <c r="G111" s="60">
        <f t="shared" si="18"/>
        <v>-4.9982450007519219E-2</v>
      </c>
      <c r="N111" s="60">
        <f>G111</f>
        <v>-4.9982450007519219E-2</v>
      </c>
      <c r="O111" s="60">
        <f t="shared" ca="1" si="17"/>
        <v>-4.8557498277443878E-2</v>
      </c>
      <c r="Q111" s="85">
        <f t="shared" si="16"/>
        <v>37191.037499999999</v>
      </c>
    </row>
    <row r="112" spans="1:28" ht="12.95" customHeight="1" x14ac:dyDescent="0.2">
      <c r="A112" s="60" t="s">
        <v>192</v>
      </c>
      <c r="B112" s="69" t="s">
        <v>137</v>
      </c>
      <c r="C112" s="83">
        <v>52321.305899999999</v>
      </c>
      <c r="D112" s="60" t="s">
        <v>182</v>
      </c>
      <c r="E112" s="84">
        <f t="shared" si="14"/>
        <v>44284.371660264238</v>
      </c>
      <c r="F112" s="60">
        <f t="shared" si="15"/>
        <v>44284.5</v>
      </c>
      <c r="G112" s="60">
        <f t="shared" si="18"/>
        <v>-5.0866810001025442E-2</v>
      </c>
      <c r="N112" s="60">
        <f>G112</f>
        <v>-5.0866810001025442E-2</v>
      </c>
      <c r="O112" s="60">
        <f t="shared" ca="1" si="17"/>
        <v>-4.9746451604137237E-2</v>
      </c>
      <c r="Q112" s="85">
        <f t="shared" si="16"/>
        <v>37302.805899999999</v>
      </c>
      <c r="Z112" s="60">
        <v>-7145.5</v>
      </c>
      <c r="AA112" s="60">
        <v>2.4399999999999999E-3</v>
      </c>
      <c r="AB112" s="60">
        <v>-1.112E-2</v>
      </c>
    </row>
    <row r="113" spans="1:28" ht="12.95" customHeight="1" x14ac:dyDescent="0.2">
      <c r="A113" s="6" t="s">
        <v>160</v>
      </c>
      <c r="B113" s="12" t="s">
        <v>137</v>
      </c>
      <c r="C113" s="6">
        <v>52321.305939999998</v>
      </c>
      <c r="D113" s="6" t="s">
        <v>162</v>
      </c>
      <c r="E113" s="84">
        <f t="shared" si="14"/>
        <v>44284.371761186412</v>
      </c>
      <c r="F113" s="60">
        <f t="shared" si="15"/>
        <v>44284.5</v>
      </c>
      <c r="G113" s="60">
        <f t="shared" si="18"/>
        <v>-5.0826810002035927E-2</v>
      </c>
      <c r="N113" s="60">
        <f>G113</f>
        <v>-5.0826810002035927E-2</v>
      </c>
      <c r="O113" s="60">
        <f t="shared" ca="1" si="17"/>
        <v>-4.9746451604137237E-2</v>
      </c>
      <c r="Q113" s="85">
        <f t="shared" si="16"/>
        <v>37302.805939999998</v>
      </c>
    </row>
    <row r="114" spans="1:28" ht="12.95" customHeight="1" x14ac:dyDescent="0.2">
      <c r="A114" s="87" t="s">
        <v>144</v>
      </c>
      <c r="B114" s="87"/>
      <c r="C114" s="6">
        <v>52338.347900000001</v>
      </c>
      <c r="D114" s="6"/>
      <c r="E114" s="90">
        <f t="shared" si="14"/>
        <v>44327.36955568353</v>
      </c>
      <c r="F114" s="87">
        <f t="shared" si="15"/>
        <v>44327.5</v>
      </c>
      <c r="G114" s="87">
        <f t="shared" si="18"/>
        <v>-5.1700950003578328E-2</v>
      </c>
      <c r="H114" s="87"/>
      <c r="I114" s="87"/>
      <c r="N114" s="60">
        <f>G114</f>
        <v>-5.1700950003578328E-2</v>
      </c>
      <c r="O114" s="60">
        <f t="shared" ca="1" si="17"/>
        <v>-4.9927745905725213E-2</v>
      </c>
      <c r="Q114" s="85">
        <f t="shared" si="16"/>
        <v>37319.847900000001</v>
      </c>
    </row>
    <row r="115" spans="1:28" ht="12.95" customHeight="1" x14ac:dyDescent="0.2">
      <c r="A115" s="6" t="s">
        <v>132</v>
      </c>
      <c r="B115" s="13" t="s">
        <v>138</v>
      </c>
      <c r="C115" s="7">
        <v>52602.905599999998</v>
      </c>
      <c r="D115" s="7">
        <v>2.0000000000000001E-4</v>
      </c>
      <c r="E115" s="90">
        <f t="shared" si="14"/>
        <v>44994.863060962685</v>
      </c>
      <c r="F115" s="87">
        <f t="shared" si="15"/>
        <v>44995</v>
      </c>
      <c r="G115" s="87">
        <f t="shared" si="18"/>
        <v>-5.4275100002996624E-2</v>
      </c>
      <c r="H115" s="87"/>
      <c r="I115" s="87"/>
      <c r="M115" s="60">
        <f>G115</f>
        <v>-5.4275100002996624E-2</v>
      </c>
      <c r="O115" s="60">
        <f t="shared" ca="1" si="17"/>
        <v>-5.2742023726887632E-2</v>
      </c>
      <c r="Q115" s="85">
        <f t="shared" si="16"/>
        <v>37584.405599999998</v>
      </c>
    </row>
    <row r="116" spans="1:28" ht="12.95" customHeight="1" x14ac:dyDescent="0.2">
      <c r="A116" s="87" t="s">
        <v>133</v>
      </c>
      <c r="B116" s="87"/>
      <c r="C116" s="6">
        <v>52689.3079</v>
      </c>
      <c r="D116" s="6">
        <v>1.5E-3</v>
      </c>
      <c r="E116" s="90">
        <f t="shared" si="14"/>
        <v>45212.86077598358</v>
      </c>
      <c r="F116" s="87">
        <f t="shared" si="15"/>
        <v>45213</v>
      </c>
      <c r="G116" s="87">
        <f t="shared" si="18"/>
        <v>-5.5180740004288964E-2</v>
      </c>
      <c r="H116" s="87"/>
      <c r="I116" s="87"/>
      <c r="M116" s="60">
        <f>G116</f>
        <v>-5.5180740004288964E-2</v>
      </c>
      <c r="O116" s="60">
        <f t="shared" ca="1" si="17"/>
        <v>-5.3661143674473277E-2</v>
      </c>
      <c r="Q116" s="85">
        <f t="shared" si="16"/>
        <v>37670.8079</v>
      </c>
    </row>
    <row r="117" spans="1:28" ht="12.95" customHeight="1" x14ac:dyDescent="0.2">
      <c r="A117" s="60" t="s">
        <v>226</v>
      </c>
      <c r="B117" s="69" t="s">
        <v>138</v>
      </c>
      <c r="C117" s="83">
        <v>52705.158100000001</v>
      </c>
      <c r="D117" s="60" t="s">
        <v>182</v>
      </c>
      <c r="E117" s="84">
        <f t="shared" ref="E117:E146" si="19">+(C117-C$7)/C$8</f>
        <v>45252.851695005695</v>
      </c>
      <c r="F117" s="60">
        <f t="shared" ref="F117:F146" si="20">ROUND(2*E117,0)/2</f>
        <v>45253</v>
      </c>
      <c r="G117" s="60">
        <f t="shared" si="18"/>
        <v>-5.8779940001841169E-2</v>
      </c>
      <c r="N117" s="60">
        <f>G117</f>
        <v>-5.8779940001841169E-2</v>
      </c>
      <c r="O117" s="60">
        <f t="shared" ca="1" si="17"/>
        <v>-5.3829789536415595E-2</v>
      </c>
      <c r="Q117" s="85">
        <f t="shared" ref="Q117:Q146" si="21">+C117-15018.5</f>
        <v>37686.658100000001</v>
      </c>
      <c r="X117" s="60" t="s">
        <v>227</v>
      </c>
      <c r="Z117" s="60">
        <v>-6177</v>
      </c>
      <c r="AA117" s="60">
        <v>-4.1200000000000004E-3</v>
      </c>
      <c r="AB117" s="60">
        <v>-1.6080000000000001E-2</v>
      </c>
    </row>
    <row r="118" spans="1:28" ht="12.95" customHeight="1" x14ac:dyDescent="0.2">
      <c r="A118" s="60" t="s">
        <v>226</v>
      </c>
      <c r="B118" s="69" t="s">
        <v>137</v>
      </c>
      <c r="C118" s="83">
        <v>52944.351300000002</v>
      </c>
      <c r="D118" s="60" t="s">
        <v>182</v>
      </c>
      <c r="E118" s="84">
        <f t="shared" si="19"/>
        <v>45856.349183481514</v>
      </c>
      <c r="F118" s="60">
        <f t="shared" si="20"/>
        <v>45856.5</v>
      </c>
      <c r="G118" s="60">
        <f t="shared" si="18"/>
        <v>-5.9775370005809236E-2</v>
      </c>
      <c r="N118" s="60">
        <f>G118</f>
        <v>-5.9775370005809236E-2</v>
      </c>
      <c r="O118" s="60">
        <f t="shared" ca="1" si="17"/>
        <v>-5.6374233978470301E-2</v>
      </c>
      <c r="Q118" s="85">
        <f t="shared" si="21"/>
        <v>37925.851300000002</v>
      </c>
      <c r="X118" s="60" t="s">
        <v>227</v>
      </c>
      <c r="Z118" s="60">
        <v>-5573.5</v>
      </c>
      <c r="AA118" s="60">
        <v>-4.28E-3</v>
      </c>
      <c r="AB118" s="60">
        <v>-1.52E-2</v>
      </c>
    </row>
    <row r="119" spans="1:28" ht="12.95" customHeight="1" x14ac:dyDescent="0.2">
      <c r="A119" s="60" t="s">
        <v>226</v>
      </c>
      <c r="B119" s="69" t="s">
        <v>138</v>
      </c>
      <c r="C119" s="83">
        <v>52945.340199999999</v>
      </c>
      <c r="D119" s="60" t="s">
        <v>182</v>
      </c>
      <c r="E119" s="84">
        <f t="shared" si="19"/>
        <v>45858.84423211313</v>
      </c>
      <c r="F119" s="60">
        <f t="shared" si="20"/>
        <v>45859</v>
      </c>
      <c r="G119" s="60">
        <f t="shared" si="18"/>
        <v>-6.1737820004054811E-2</v>
      </c>
      <c r="N119" s="60">
        <f>G119</f>
        <v>-6.1737820004054811E-2</v>
      </c>
      <c r="O119" s="60">
        <f t="shared" ca="1" si="17"/>
        <v>-5.6384774344841709E-2</v>
      </c>
      <c r="Q119" s="85">
        <f t="shared" si="21"/>
        <v>37926.840199999999</v>
      </c>
      <c r="X119" s="60" t="s">
        <v>227</v>
      </c>
      <c r="Z119" s="60">
        <v>-5571</v>
      </c>
      <c r="AA119" s="60">
        <v>-6.2300000000000003E-3</v>
      </c>
      <c r="AB119" s="60">
        <v>-1.7149999999999999E-2</v>
      </c>
    </row>
    <row r="120" spans="1:28" ht="12.95" customHeight="1" x14ac:dyDescent="0.2">
      <c r="A120" s="91" t="s">
        <v>129</v>
      </c>
      <c r="B120" s="87"/>
      <c r="C120" s="92">
        <v>52973.878299999997</v>
      </c>
      <c r="D120" s="6">
        <v>1E-4</v>
      </c>
      <c r="E120" s="90">
        <f t="shared" si="19"/>
        <v>45930.84741479504</v>
      </c>
      <c r="F120" s="87">
        <f t="shared" si="20"/>
        <v>45931</v>
      </c>
      <c r="G120" s="87">
        <f t="shared" si="18"/>
        <v>-6.0476380007457919E-2</v>
      </c>
      <c r="H120" s="87"/>
      <c r="I120" s="87"/>
      <c r="K120" s="60">
        <f>G120</f>
        <v>-6.0476380007457919E-2</v>
      </c>
      <c r="O120" s="60">
        <f t="shared" ca="1" si="17"/>
        <v>-5.6688336896337871E-2</v>
      </c>
      <c r="Q120" s="85">
        <f t="shared" si="21"/>
        <v>37955.378299999997</v>
      </c>
    </row>
    <row r="121" spans="1:28" ht="12.95" customHeight="1" x14ac:dyDescent="0.2">
      <c r="A121" s="7" t="s">
        <v>156</v>
      </c>
      <c r="B121" s="13" t="s">
        <v>138</v>
      </c>
      <c r="C121" s="7">
        <v>52981.409</v>
      </c>
      <c r="D121" s="7">
        <v>1E-4</v>
      </c>
      <c r="E121" s="84">
        <f t="shared" si="19"/>
        <v>45949.84778159672</v>
      </c>
      <c r="F121" s="60">
        <f t="shared" si="20"/>
        <v>45950</v>
      </c>
      <c r="G121" s="60">
        <f t="shared" si="18"/>
        <v>-6.0331000000587665E-2</v>
      </c>
      <c r="M121" s="60">
        <f>G121</f>
        <v>-6.0331000000587665E-2</v>
      </c>
      <c r="O121" s="60">
        <f t="shared" ca="1" si="17"/>
        <v>-5.6768443680760478E-2</v>
      </c>
      <c r="Q121" s="85">
        <f t="shared" si="21"/>
        <v>37962.909</v>
      </c>
    </row>
    <row r="122" spans="1:28" ht="12.95" customHeight="1" x14ac:dyDescent="0.2">
      <c r="A122" s="6" t="s">
        <v>140</v>
      </c>
      <c r="B122" s="13" t="s">
        <v>138</v>
      </c>
      <c r="C122" s="7">
        <v>53051.561099999999</v>
      </c>
      <c r="D122" s="6">
        <v>2.9999999999999997E-4</v>
      </c>
      <c r="E122" s="90">
        <f t="shared" si="19"/>
        <v>46126.845355780701</v>
      </c>
      <c r="F122" s="87">
        <f t="shared" si="20"/>
        <v>46127</v>
      </c>
      <c r="G122" s="87">
        <f t="shared" si="18"/>
        <v>-6.1292460006370675E-2</v>
      </c>
      <c r="H122" s="87"/>
      <c r="I122" s="87"/>
      <c r="M122" s="60">
        <f>G122</f>
        <v>-6.1292460006370675E-2</v>
      </c>
      <c r="O122" s="60">
        <f t="shared" ca="1" si="17"/>
        <v>-5.7514701619855224E-2</v>
      </c>
      <c r="Q122" s="85">
        <f t="shared" si="21"/>
        <v>38033.061099999999</v>
      </c>
    </row>
    <row r="123" spans="1:28" ht="12.95" customHeight="1" x14ac:dyDescent="0.2">
      <c r="A123" s="6" t="s">
        <v>141</v>
      </c>
      <c r="B123" s="13" t="s">
        <v>138</v>
      </c>
      <c r="C123" s="7">
        <v>53055.128199999999</v>
      </c>
      <c r="D123" s="7">
        <v>1E-4</v>
      </c>
      <c r="E123" s="90">
        <f t="shared" si="19"/>
        <v>46135.845343619578</v>
      </c>
      <c r="F123" s="87">
        <f t="shared" si="20"/>
        <v>46136</v>
      </c>
      <c r="G123" s="87">
        <f t="shared" si="18"/>
        <v>-6.1297280008147936E-2</v>
      </c>
      <c r="H123" s="87"/>
      <c r="I123" s="87"/>
      <c r="L123" s="60">
        <f>G123</f>
        <v>-6.1297280008147936E-2</v>
      </c>
      <c r="O123" s="60">
        <f t="shared" ca="1" si="17"/>
        <v>-5.7552646938792251E-2</v>
      </c>
      <c r="Q123" s="85">
        <f t="shared" si="21"/>
        <v>38036.628199999999</v>
      </c>
    </row>
    <row r="124" spans="1:28" ht="12.95" customHeight="1" x14ac:dyDescent="0.2">
      <c r="A124" s="7" t="s">
        <v>139</v>
      </c>
      <c r="B124" s="13" t="s">
        <v>137</v>
      </c>
      <c r="C124" s="7">
        <v>53082.2785</v>
      </c>
      <c r="D124" s="7">
        <v>2.3E-3</v>
      </c>
      <c r="E124" s="90">
        <f t="shared" si="19"/>
        <v>46204.347031215068</v>
      </c>
      <c r="F124" s="87">
        <f t="shared" si="20"/>
        <v>46204.5</v>
      </c>
      <c r="G124" s="87">
        <f t="shared" si="18"/>
        <v>-6.0628410006756894E-2</v>
      </c>
      <c r="H124" s="87"/>
      <c r="I124" s="87"/>
      <c r="M124" s="60">
        <f>G124</f>
        <v>-6.0628410006756894E-2</v>
      </c>
      <c r="O124" s="60">
        <f t="shared" ca="1" si="17"/>
        <v>-5.7841452977368479E-2</v>
      </c>
      <c r="Q124" s="85">
        <f t="shared" si="21"/>
        <v>38063.7785</v>
      </c>
    </row>
    <row r="125" spans="1:28" ht="12.95" customHeight="1" x14ac:dyDescent="0.2">
      <c r="A125" s="6" t="s">
        <v>172</v>
      </c>
      <c r="B125" s="12" t="s">
        <v>138</v>
      </c>
      <c r="C125" s="6">
        <v>53375.567999999999</v>
      </c>
      <c r="D125" s="6">
        <v>2E-3</v>
      </c>
      <c r="E125" s="84">
        <f t="shared" si="19"/>
        <v>46944.332434839962</v>
      </c>
      <c r="F125" s="60">
        <f t="shared" si="20"/>
        <v>46944.5</v>
      </c>
      <c r="G125" s="60">
        <f t="shared" si="18"/>
        <v>-6.6413610009476542E-2</v>
      </c>
      <c r="N125" s="60">
        <f>G125</f>
        <v>-6.6413610009476542E-2</v>
      </c>
      <c r="O125" s="60">
        <f t="shared" ca="1" si="17"/>
        <v>-6.0961401423301365E-2</v>
      </c>
      <c r="Q125" s="85">
        <f t="shared" si="21"/>
        <v>38357.067999999999</v>
      </c>
    </row>
    <row r="126" spans="1:28" ht="12.95" customHeight="1" x14ac:dyDescent="0.2">
      <c r="A126" s="60" t="s">
        <v>228</v>
      </c>
      <c r="B126" s="69" t="s">
        <v>138</v>
      </c>
      <c r="C126" s="83">
        <v>53407.475899999998</v>
      </c>
      <c r="D126" s="60" t="s">
        <v>182</v>
      </c>
      <c r="E126" s="84">
        <f t="shared" si="19"/>
        <v>47024.837806700605</v>
      </c>
      <c r="F126" s="60">
        <f t="shared" si="20"/>
        <v>47025</v>
      </c>
      <c r="G126" s="60">
        <f t="shared" si="18"/>
        <v>-6.4284500003850553E-2</v>
      </c>
      <c r="M126" s="60">
        <f>G126</f>
        <v>-6.4284500003850553E-2</v>
      </c>
      <c r="O126" s="60">
        <f t="shared" ca="1" si="17"/>
        <v>-6.1300801220460277E-2</v>
      </c>
      <c r="Q126" s="85">
        <f t="shared" si="21"/>
        <v>38388.975899999998</v>
      </c>
      <c r="Z126" s="60">
        <v>-4405</v>
      </c>
      <c r="AA126" s="60">
        <v>-7.1599999999999997E-3</v>
      </c>
      <c r="AB126" s="60">
        <v>-1.5959999999999998E-2</v>
      </c>
    </row>
    <row r="127" spans="1:28" ht="12.95" customHeight="1" x14ac:dyDescent="0.2">
      <c r="A127" s="60" t="s">
        <v>228</v>
      </c>
      <c r="B127" s="69" t="s">
        <v>138</v>
      </c>
      <c r="C127" s="83">
        <v>53409.457600000002</v>
      </c>
      <c r="D127" s="60" t="s">
        <v>182</v>
      </c>
      <c r="E127" s="84">
        <f t="shared" si="19"/>
        <v>47029.837743876553</v>
      </c>
      <c r="F127" s="60">
        <f t="shared" si="20"/>
        <v>47030</v>
      </c>
      <c r="G127" s="60">
        <f t="shared" si="18"/>
        <v>-6.430940000427654E-2</v>
      </c>
      <c r="M127" s="60">
        <f>G127</f>
        <v>-6.430940000427654E-2</v>
      </c>
      <c r="O127" s="60">
        <f t="shared" ca="1" si="17"/>
        <v>-6.1321881953203067E-2</v>
      </c>
      <c r="Q127" s="85">
        <f t="shared" si="21"/>
        <v>38390.957600000002</v>
      </c>
      <c r="Z127" s="60">
        <v>-4400</v>
      </c>
      <c r="AA127" s="60">
        <v>-7.1700000000000002E-3</v>
      </c>
      <c r="AB127" s="60">
        <v>-1.5970000000000002E-2</v>
      </c>
    </row>
    <row r="128" spans="1:28" ht="12.95" customHeight="1" x14ac:dyDescent="0.2">
      <c r="A128" s="6" t="s">
        <v>160</v>
      </c>
      <c r="B128" s="12" t="s">
        <v>138</v>
      </c>
      <c r="C128" s="6">
        <v>53632.595789999999</v>
      </c>
      <c r="D128" s="6">
        <v>2.9999999999999997E-4</v>
      </c>
      <c r="E128" s="84">
        <f t="shared" si="19"/>
        <v>47592.827566530541</v>
      </c>
      <c r="F128" s="60">
        <f t="shared" si="20"/>
        <v>47593</v>
      </c>
      <c r="G128" s="60">
        <f t="shared" si="18"/>
        <v>-6.8343140002980363E-2</v>
      </c>
      <c r="N128" s="60">
        <f>G128</f>
        <v>-6.8343140002980363E-2</v>
      </c>
      <c r="O128" s="60">
        <f t="shared" ca="1" si="17"/>
        <v>-6.3695572460041178E-2</v>
      </c>
      <c r="Q128" s="85">
        <f t="shared" si="21"/>
        <v>38614.095789999999</v>
      </c>
    </row>
    <row r="129" spans="1:28" ht="12.95" customHeight="1" x14ac:dyDescent="0.2">
      <c r="A129" s="60" t="s">
        <v>192</v>
      </c>
      <c r="B129" s="69" t="s">
        <v>138</v>
      </c>
      <c r="C129" s="83">
        <v>53632.595800000003</v>
      </c>
      <c r="D129" s="60" t="s">
        <v>182</v>
      </c>
      <c r="E129" s="84">
        <f t="shared" si="19"/>
        <v>47592.827591761095</v>
      </c>
      <c r="F129" s="60">
        <f t="shared" si="20"/>
        <v>47593</v>
      </c>
      <c r="G129" s="60">
        <f t="shared" si="18"/>
        <v>-6.8333139999595005E-2</v>
      </c>
      <c r="N129" s="60">
        <f>G129</f>
        <v>-6.8333139999595005E-2</v>
      </c>
      <c r="O129" s="60">
        <f t="shared" ca="1" si="17"/>
        <v>-6.3695572460041178E-2</v>
      </c>
      <c r="Q129" s="85">
        <f t="shared" si="21"/>
        <v>38614.095800000003</v>
      </c>
      <c r="Z129" s="60">
        <v>-3837</v>
      </c>
      <c r="AA129" s="60">
        <v>-1.0410000000000001E-2</v>
      </c>
      <c r="AB129" s="60">
        <v>-1.8149999999999999E-2</v>
      </c>
    </row>
    <row r="130" spans="1:28" ht="12.95" customHeight="1" x14ac:dyDescent="0.2">
      <c r="A130" s="87" t="s">
        <v>148</v>
      </c>
      <c r="B130" s="93"/>
      <c r="C130" s="6">
        <v>53672.626600000003</v>
      </c>
      <c r="D130" s="6">
        <v>1E-3</v>
      </c>
      <c r="E130" s="84">
        <f t="shared" si="19"/>
        <v>47693.827483320209</v>
      </c>
      <c r="F130" s="60">
        <f t="shared" si="20"/>
        <v>47694</v>
      </c>
      <c r="G130" s="60">
        <f t="shared" si="18"/>
        <v>-6.8376120005268604E-2</v>
      </c>
      <c r="M130" s="60">
        <f>G130</f>
        <v>-6.8376120005268604E-2</v>
      </c>
      <c r="O130" s="60">
        <f t="shared" ca="1" si="17"/>
        <v>-6.4121403261445525E-2</v>
      </c>
      <c r="Q130" s="85">
        <f t="shared" si="21"/>
        <v>38654.126600000003</v>
      </c>
    </row>
    <row r="131" spans="1:28" ht="12.95" customHeight="1" x14ac:dyDescent="0.2">
      <c r="A131" s="6" t="s">
        <v>157</v>
      </c>
      <c r="B131" s="12" t="s">
        <v>137</v>
      </c>
      <c r="C131" s="6">
        <v>54154.382599999997</v>
      </c>
      <c r="D131" s="6">
        <v>5.0000000000000001E-4</v>
      </c>
      <c r="E131" s="84">
        <f t="shared" si="19"/>
        <v>48909.324144839666</v>
      </c>
      <c r="F131" s="60">
        <f t="shared" si="20"/>
        <v>48909.5</v>
      </c>
      <c r="G131" s="60">
        <f t="shared" si="18"/>
        <v>-6.9699310006399173E-2</v>
      </c>
      <c r="M131" s="60">
        <f>G131</f>
        <v>-6.9699310006399173E-2</v>
      </c>
      <c r="O131" s="60">
        <f t="shared" ref="O131:O146" ca="1" si="22">+C$11+C$12*F131</f>
        <v>-6.9246129391217714E-2</v>
      </c>
      <c r="Q131" s="85">
        <f t="shared" si="21"/>
        <v>39135.882599999997</v>
      </c>
    </row>
    <row r="132" spans="1:28" ht="12.95" customHeight="1" x14ac:dyDescent="0.2">
      <c r="A132" s="60" t="s">
        <v>157</v>
      </c>
      <c r="B132" s="69" t="s">
        <v>137</v>
      </c>
      <c r="C132" s="83">
        <v>54154.383000000002</v>
      </c>
      <c r="D132" s="60" t="s">
        <v>182</v>
      </c>
      <c r="E132" s="84">
        <f t="shared" si="19"/>
        <v>48909.325154061487</v>
      </c>
      <c r="F132" s="60">
        <f t="shared" si="20"/>
        <v>48909.5</v>
      </c>
      <c r="G132" s="60">
        <f t="shared" si="18"/>
        <v>-6.9299310001952108E-2</v>
      </c>
      <c r="M132" s="60">
        <f>G132</f>
        <v>-6.9299310001952108E-2</v>
      </c>
      <c r="O132" s="60">
        <f t="shared" ca="1" si="22"/>
        <v>-6.9246129391217714E-2</v>
      </c>
      <c r="Q132" s="85">
        <f t="shared" si="21"/>
        <v>39135.883000000002</v>
      </c>
      <c r="Z132" s="60">
        <v>-2520.5</v>
      </c>
      <c r="AA132" s="60">
        <v>-9.5399999999999999E-3</v>
      </c>
      <c r="AB132" s="60">
        <v>-1.4670000000000001E-2</v>
      </c>
    </row>
    <row r="133" spans="1:28" ht="12.95" customHeight="1" x14ac:dyDescent="0.2">
      <c r="A133" s="87" t="s">
        <v>158</v>
      </c>
      <c r="B133" s="12" t="s">
        <v>138</v>
      </c>
      <c r="C133" s="6">
        <v>54494.640500000001</v>
      </c>
      <c r="D133" s="6">
        <v>1E-4</v>
      </c>
      <c r="E133" s="84">
        <f t="shared" si="19"/>
        <v>49767.813383179462</v>
      </c>
      <c r="F133" s="60">
        <f t="shared" si="20"/>
        <v>49768</v>
      </c>
      <c r="G133" s="60">
        <f t="shared" si="18"/>
        <v>-7.3964640003396198E-2</v>
      </c>
      <c r="M133" s="60">
        <f>G133</f>
        <v>-7.3964640003396198E-2</v>
      </c>
      <c r="O133" s="60">
        <f t="shared" ca="1" si="22"/>
        <v>-7.2865691203154725E-2</v>
      </c>
      <c r="Q133" s="85">
        <f t="shared" si="21"/>
        <v>39476.140500000001</v>
      </c>
    </row>
    <row r="134" spans="1:28" ht="12.95" customHeight="1" x14ac:dyDescent="0.2">
      <c r="A134" s="6" t="s">
        <v>167</v>
      </c>
      <c r="B134" s="12" t="s">
        <v>138</v>
      </c>
      <c r="C134" s="6">
        <v>54505.342199999999</v>
      </c>
      <c r="D134" s="6">
        <v>4.0000000000000002E-4</v>
      </c>
      <c r="E134" s="84">
        <f t="shared" si="19"/>
        <v>49794.814355917908</v>
      </c>
      <c r="F134" s="60">
        <f t="shared" si="20"/>
        <v>49795</v>
      </c>
      <c r="G134" s="60">
        <f t="shared" si="18"/>
        <v>-7.3579100004280917E-2</v>
      </c>
      <c r="M134" s="60">
        <f>G134</f>
        <v>-7.3579100004280917E-2</v>
      </c>
      <c r="O134" s="60">
        <f t="shared" ca="1" si="22"/>
        <v>-7.2979527159965779E-2</v>
      </c>
      <c r="Q134" s="85">
        <f t="shared" si="21"/>
        <v>39486.842199999999</v>
      </c>
    </row>
    <row r="135" spans="1:28" ht="12.95" customHeight="1" x14ac:dyDescent="0.2">
      <c r="A135" s="91" t="s">
        <v>163</v>
      </c>
      <c r="B135" s="87"/>
      <c r="C135" s="94">
        <v>54512.6751</v>
      </c>
      <c r="D135" s="6">
        <v>2.0000000000000001E-4</v>
      </c>
      <c r="E135" s="84">
        <f t="shared" si="19"/>
        <v>49813.315662532164</v>
      </c>
      <c r="F135" s="60">
        <f t="shared" si="20"/>
        <v>49813.5</v>
      </c>
      <c r="G135" s="60">
        <f t="shared" si="18"/>
        <v>-7.3061230003077071E-2</v>
      </c>
      <c r="K135" s="60">
        <f>G135</f>
        <v>-7.3061230003077071E-2</v>
      </c>
      <c r="O135" s="60">
        <f t="shared" ca="1" si="22"/>
        <v>-7.305752587111411E-2</v>
      </c>
      <c r="Q135" s="85">
        <f t="shared" si="21"/>
        <v>39494.1751</v>
      </c>
    </row>
    <row r="136" spans="1:28" ht="12.95" customHeight="1" x14ac:dyDescent="0.2">
      <c r="A136" s="6" t="s">
        <v>167</v>
      </c>
      <c r="B136" s="12" t="s">
        <v>137</v>
      </c>
      <c r="C136" s="6">
        <v>54840.450900000003</v>
      </c>
      <c r="D136" s="6">
        <v>1.6000000000000001E-3</v>
      </c>
      <c r="E136" s="84">
        <f t="shared" si="19"/>
        <v>50640.311881835871</v>
      </c>
      <c r="F136" s="60">
        <f t="shared" si="20"/>
        <v>50640.5</v>
      </c>
      <c r="G136" s="60">
        <f t="shared" si="18"/>
        <v>-7.4559690001478884E-2</v>
      </c>
      <c r="M136" s="60">
        <f>G136</f>
        <v>-7.4559690001478884E-2</v>
      </c>
      <c r="O136" s="60">
        <f t="shared" ca="1" si="22"/>
        <v>-7.6544279066771526E-2</v>
      </c>
      <c r="Q136" s="85">
        <f t="shared" si="21"/>
        <v>39821.950900000003</v>
      </c>
    </row>
    <row r="137" spans="1:28" ht="12.95" customHeight="1" x14ac:dyDescent="0.2">
      <c r="A137" s="6" t="s">
        <v>167</v>
      </c>
      <c r="B137" s="12" t="s">
        <v>138</v>
      </c>
      <c r="C137" s="6">
        <v>54841.440900000001</v>
      </c>
      <c r="D137" s="6">
        <v>1.4E-3</v>
      </c>
      <c r="E137" s="84">
        <f t="shared" si="19"/>
        <v>50642.80970582748</v>
      </c>
      <c r="F137" s="60">
        <f t="shared" si="20"/>
        <v>50643</v>
      </c>
      <c r="G137" s="60">
        <f t="shared" si="18"/>
        <v>-7.5422139998408966E-2</v>
      </c>
      <c r="M137" s="60">
        <f>G137</f>
        <v>-7.5422139998408966E-2</v>
      </c>
      <c r="O137" s="60">
        <f t="shared" ca="1" si="22"/>
        <v>-7.6554819433142907E-2</v>
      </c>
      <c r="Q137" s="85">
        <f t="shared" si="21"/>
        <v>39822.940900000001</v>
      </c>
    </row>
    <row r="138" spans="1:28" ht="12.95" customHeight="1" x14ac:dyDescent="0.2">
      <c r="A138" s="6" t="s">
        <v>159</v>
      </c>
      <c r="B138" s="12" t="s">
        <v>138</v>
      </c>
      <c r="C138" s="6">
        <v>54874.733699999997</v>
      </c>
      <c r="D138" s="6">
        <v>2.0000000000000001E-4</v>
      </c>
      <c r="E138" s="84">
        <f t="shared" si="19"/>
        <v>50726.809255916385</v>
      </c>
      <c r="F138" s="60">
        <f t="shared" si="20"/>
        <v>50727</v>
      </c>
      <c r="G138" s="60">
        <f t="shared" si="18"/>
        <v>-7.5600460011628456E-2</v>
      </c>
      <c r="M138" s="60">
        <f>G138</f>
        <v>-7.5600460011628456E-2</v>
      </c>
      <c r="O138" s="60">
        <f t="shared" ca="1" si="22"/>
        <v>-7.690897574322178E-2</v>
      </c>
      <c r="Q138" s="85">
        <f t="shared" si="21"/>
        <v>39856.233699999997</v>
      </c>
    </row>
    <row r="139" spans="1:28" ht="12.95" customHeight="1" x14ac:dyDescent="0.2">
      <c r="A139" s="60" t="s">
        <v>226</v>
      </c>
      <c r="B139" s="69" t="s">
        <v>138</v>
      </c>
      <c r="C139" s="83">
        <v>54917.143380000001</v>
      </c>
      <c r="D139" s="60" t="s">
        <v>182</v>
      </c>
      <c r="E139" s="84">
        <f t="shared" si="19"/>
        <v>50833.811191452449</v>
      </c>
      <c r="F139" s="60">
        <f t="shared" si="20"/>
        <v>50834</v>
      </c>
      <c r="G139" s="60">
        <f t="shared" si="18"/>
        <v>-7.4833320002653636E-2</v>
      </c>
      <c r="N139" s="60">
        <f t="shared" ref="N139:N144" si="23">G139</f>
        <v>-7.4833320002653636E-2</v>
      </c>
      <c r="O139" s="60">
        <f t="shared" ca="1" si="22"/>
        <v>-7.736010342391747E-2</v>
      </c>
      <c r="Q139" s="85">
        <f t="shared" si="21"/>
        <v>39898.643380000001</v>
      </c>
      <c r="X139" s="60" t="s">
        <v>227</v>
      </c>
      <c r="Z139" s="60">
        <v>-596</v>
      </c>
      <c r="AA139" s="60">
        <v>-1.239E-2</v>
      </c>
      <c r="AB139" s="60">
        <v>-1.3429999999999999E-2</v>
      </c>
    </row>
    <row r="140" spans="1:28" ht="12.95" customHeight="1" x14ac:dyDescent="0.2">
      <c r="A140" s="60" t="s">
        <v>226</v>
      </c>
      <c r="B140" s="69" t="s">
        <v>137</v>
      </c>
      <c r="C140" s="83">
        <v>55135.32692</v>
      </c>
      <c r="D140" s="60" t="s">
        <v>182</v>
      </c>
      <c r="E140" s="84">
        <f t="shared" si="19"/>
        <v>51384.300161944768</v>
      </c>
      <c r="F140" s="60">
        <f t="shared" si="20"/>
        <v>51384.5</v>
      </c>
      <c r="G140" s="60">
        <f t="shared" si="18"/>
        <v>-7.9204810004739556E-2</v>
      </c>
      <c r="N140" s="60">
        <f t="shared" si="23"/>
        <v>-7.9204810004739556E-2</v>
      </c>
      <c r="O140" s="60">
        <f t="shared" ca="1" si="22"/>
        <v>-7.968109209889862E-2</v>
      </c>
      <c r="Q140" s="85">
        <f t="shared" si="21"/>
        <v>40116.82692</v>
      </c>
      <c r="X140" s="60" t="s">
        <v>227</v>
      </c>
      <c r="Z140" s="60">
        <v>-45.5</v>
      </c>
      <c r="AA140" s="60">
        <v>-1.6E-2</v>
      </c>
      <c r="AB140" s="60">
        <v>-1.5800000000000002E-2</v>
      </c>
    </row>
    <row r="141" spans="1:28" ht="12.95" customHeight="1" x14ac:dyDescent="0.2">
      <c r="A141" s="60" t="s">
        <v>226</v>
      </c>
      <c r="B141" s="69" t="s">
        <v>138</v>
      </c>
      <c r="C141" s="83">
        <v>55138.300239999997</v>
      </c>
      <c r="D141" s="60" t="s">
        <v>182</v>
      </c>
      <c r="E141" s="84">
        <f t="shared" si="19"/>
        <v>51391.802010460669</v>
      </c>
      <c r="F141" s="60">
        <f t="shared" si="20"/>
        <v>51392</v>
      </c>
      <c r="G141" s="60">
        <f t="shared" ref="G141:G146" si="24">+C141-(C$7+F141*C$8)</f>
        <v>-7.8472160006640479E-2</v>
      </c>
      <c r="N141" s="60">
        <f t="shared" si="23"/>
        <v>-7.8472160006640479E-2</v>
      </c>
      <c r="O141" s="60">
        <f t="shared" ca="1" si="22"/>
        <v>-7.9712713198012819E-2</v>
      </c>
      <c r="Q141" s="85">
        <f t="shared" si="21"/>
        <v>40119.800239999997</v>
      </c>
      <c r="X141" s="60" t="s">
        <v>227</v>
      </c>
      <c r="Z141" s="60">
        <v>-38</v>
      </c>
      <c r="AA141" s="60">
        <v>-1.5259999999999999E-2</v>
      </c>
      <c r="AB141" s="60">
        <v>-1.504E-2</v>
      </c>
    </row>
    <row r="142" spans="1:28" ht="12.95" customHeight="1" x14ac:dyDescent="0.2">
      <c r="A142" s="60" t="s">
        <v>226</v>
      </c>
      <c r="B142" s="69" t="s">
        <v>138</v>
      </c>
      <c r="C142" s="83">
        <v>55152.370519999997</v>
      </c>
      <c r="D142" s="60" t="s">
        <v>182</v>
      </c>
      <c r="E142" s="84">
        <f t="shared" si="19"/>
        <v>51427.30209425131</v>
      </c>
      <c r="F142" s="60">
        <f t="shared" si="20"/>
        <v>51427.5</v>
      </c>
      <c r="G142" s="60">
        <f t="shared" si="24"/>
        <v>-7.8438950004056096E-2</v>
      </c>
      <c r="N142" s="60">
        <f t="shared" si="23"/>
        <v>-7.8438950004056096E-2</v>
      </c>
      <c r="O142" s="60">
        <f t="shared" ca="1" si="22"/>
        <v>-7.9862386400486624E-2</v>
      </c>
      <c r="Q142" s="85">
        <f t="shared" si="21"/>
        <v>40133.870519999997</v>
      </c>
      <c r="X142" s="60" t="s">
        <v>227</v>
      </c>
      <c r="Z142" s="60">
        <v>-2.5</v>
      </c>
      <c r="AA142" s="60">
        <v>-1.5169999999999999E-2</v>
      </c>
      <c r="AB142" s="60">
        <v>-1.4880000000000001E-2</v>
      </c>
    </row>
    <row r="143" spans="1:28" ht="12.95" customHeight="1" x14ac:dyDescent="0.2">
      <c r="A143" s="60" t="s">
        <v>226</v>
      </c>
      <c r="B143" s="69" t="s">
        <v>137</v>
      </c>
      <c r="C143" s="83">
        <v>55153.361440000001</v>
      </c>
      <c r="D143" s="60" t="s">
        <v>182</v>
      </c>
      <c r="E143" s="84">
        <f t="shared" si="19"/>
        <v>51429.802239453107</v>
      </c>
      <c r="F143" s="60">
        <f t="shared" si="20"/>
        <v>51430</v>
      </c>
      <c r="G143" s="60">
        <f t="shared" si="24"/>
        <v>-7.8381400002399459E-2</v>
      </c>
      <c r="N143" s="60">
        <f t="shared" si="23"/>
        <v>-7.8381400002399459E-2</v>
      </c>
      <c r="O143" s="60">
        <f t="shared" ca="1" si="22"/>
        <v>-7.9872926766858005E-2</v>
      </c>
      <c r="Q143" s="85">
        <f t="shared" si="21"/>
        <v>40134.861440000001</v>
      </c>
      <c r="X143" s="60" t="s">
        <v>227</v>
      </c>
      <c r="Z143" s="60">
        <v>0</v>
      </c>
      <c r="AA143" s="60">
        <v>-1.511E-2</v>
      </c>
      <c r="AB143" s="60">
        <v>-1.481E-2</v>
      </c>
    </row>
    <row r="144" spans="1:28" ht="12.95" customHeight="1" x14ac:dyDescent="0.2">
      <c r="A144" s="95" t="s">
        <v>173</v>
      </c>
      <c r="B144" s="96" t="s">
        <v>137</v>
      </c>
      <c r="C144" s="97">
        <v>55238.3894</v>
      </c>
      <c r="D144" s="97">
        <v>2.0000000000000001E-4</v>
      </c>
      <c r="E144" s="84">
        <f t="shared" si="19"/>
        <v>51644.332419701634</v>
      </c>
      <c r="F144" s="60">
        <f t="shared" si="20"/>
        <v>51644.5</v>
      </c>
      <c r="G144" s="60">
        <f t="shared" si="24"/>
        <v>-6.6419610004231799E-2</v>
      </c>
      <c r="N144" s="60">
        <f t="shared" si="23"/>
        <v>-6.6419610004231799E-2</v>
      </c>
      <c r="O144" s="60">
        <f t="shared" ca="1" si="22"/>
        <v>-8.0777290201523688E-2</v>
      </c>
      <c r="Q144" s="85">
        <f t="shared" si="21"/>
        <v>40219.8894</v>
      </c>
    </row>
    <row r="145" spans="1:17" ht="12.95" customHeight="1" x14ac:dyDescent="0.2">
      <c r="A145" s="87" t="s">
        <v>166</v>
      </c>
      <c r="B145" s="12" t="s">
        <v>138</v>
      </c>
      <c r="C145" s="6">
        <v>55533.847000000002</v>
      </c>
      <c r="D145" s="6">
        <v>2.0000000000000001E-4</v>
      </c>
      <c r="E145" s="84">
        <f t="shared" si="19"/>
        <v>52389.788057868165</v>
      </c>
      <c r="F145" s="60">
        <f t="shared" si="20"/>
        <v>52390</v>
      </c>
      <c r="G145" s="60">
        <f t="shared" si="24"/>
        <v>-8.400219999748515E-2</v>
      </c>
      <c r="M145" s="60">
        <f>G145</f>
        <v>-8.400219999748515E-2</v>
      </c>
      <c r="O145" s="60">
        <f t="shared" ca="1" si="22"/>
        <v>-8.3920427453473639E-2</v>
      </c>
      <c r="Q145" s="85">
        <f t="shared" si="21"/>
        <v>40515.347000000002</v>
      </c>
    </row>
    <row r="146" spans="1:17" ht="12.95" customHeight="1" x14ac:dyDescent="0.2">
      <c r="A146" s="6" t="s">
        <v>171</v>
      </c>
      <c r="B146" s="12" t="s">
        <v>138</v>
      </c>
      <c r="C146" s="6">
        <v>55894.9139</v>
      </c>
      <c r="D146" s="6">
        <v>4.0000000000000002E-4</v>
      </c>
      <c r="E146" s="84">
        <f t="shared" si="19"/>
        <v>53300.779538068062</v>
      </c>
      <c r="F146" s="60">
        <f t="shared" si="20"/>
        <v>53301</v>
      </c>
      <c r="G146" s="60">
        <f t="shared" si="24"/>
        <v>-8.7378980002540629E-2</v>
      </c>
      <c r="M146" s="60">
        <f>G146</f>
        <v>-8.7378980002540629E-2</v>
      </c>
      <c r="O146" s="60">
        <f t="shared" ca="1" si="22"/>
        <v>-8.7761336959209929E-2</v>
      </c>
      <c r="Q146" s="85">
        <f t="shared" si="21"/>
        <v>40876.4139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B146"/>
  <sheetViews>
    <sheetView workbookViewId="0">
      <pane xSplit="13" ySplit="22" topLeftCell="N125" activePane="bottomRight" state="frozen"/>
      <selection pane="topRight" activeCell="N1" sqref="N1"/>
      <selection pane="bottomLeft" activeCell="A23" sqref="A23"/>
      <selection pane="bottomRight" activeCell="A146" sqref="A146"/>
    </sheetView>
  </sheetViews>
  <sheetFormatPr defaultColWidth="10.28515625" defaultRowHeight="12.95" customHeight="1" x14ac:dyDescent="0.2"/>
  <cols>
    <col min="1" max="1" width="16.85546875" style="60" customWidth="1"/>
    <col min="2" max="2" width="5.140625" style="60" customWidth="1"/>
    <col min="3" max="3" width="16.28515625" style="60" customWidth="1"/>
    <col min="4" max="4" width="9.42578125" style="60" customWidth="1"/>
    <col min="5" max="5" width="15" style="60" customWidth="1"/>
    <col min="6" max="6" width="11.5703125" style="60" bestFit="1" customWidth="1"/>
    <col min="7" max="7" width="8.140625" style="60" customWidth="1"/>
    <col min="8" max="14" width="8.5703125" style="60" customWidth="1"/>
    <col min="15" max="15" width="8" style="60" customWidth="1"/>
    <col min="16" max="16" width="7.7109375" style="60" customWidth="1"/>
    <col min="17" max="17" width="10.85546875" style="60" customWidth="1"/>
    <col min="18" max="16384" width="10.28515625" style="60"/>
  </cols>
  <sheetData>
    <row r="1" spans="1:7" customFormat="1" ht="20.25" x14ac:dyDescent="0.3">
      <c r="A1" s="1" t="s">
        <v>146</v>
      </c>
    </row>
    <row r="2" spans="1:7" ht="12.95" customHeight="1" x14ac:dyDescent="0.2">
      <c r="A2" s="60" t="s">
        <v>104</v>
      </c>
      <c r="B2" s="60" t="s">
        <v>127</v>
      </c>
    </row>
    <row r="3" spans="1:7" ht="12.95" customHeight="1" thickBot="1" x14ac:dyDescent="0.25">
      <c r="A3" s="68" t="s">
        <v>699</v>
      </c>
    </row>
    <row r="4" spans="1:7" ht="12.95" customHeight="1" thickTop="1" thickBot="1" x14ac:dyDescent="0.25">
      <c r="A4" s="61" t="s">
        <v>80</v>
      </c>
      <c r="C4" s="62">
        <v>34769.417500000003</v>
      </c>
      <c r="D4" s="63">
        <v>0.39634498000000001</v>
      </c>
    </row>
    <row r="5" spans="1:7" ht="12.95" customHeight="1" thickTop="1" x14ac:dyDescent="0.2">
      <c r="C5" s="64"/>
    </row>
    <row r="6" spans="1:7" ht="12.95" customHeight="1" x14ac:dyDescent="0.2">
      <c r="A6" s="61" t="s">
        <v>81</v>
      </c>
    </row>
    <row r="7" spans="1:7" ht="12.95" customHeight="1" x14ac:dyDescent="0.2">
      <c r="A7" s="60" t="s">
        <v>82</v>
      </c>
      <c r="C7" s="60">
        <v>55153.376600000003</v>
      </c>
      <c r="D7" s="68" t="s">
        <v>699</v>
      </c>
    </row>
    <row r="8" spans="1:7" ht="12.95" customHeight="1" x14ac:dyDescent="0.2">
      <c r="A8" s="60" t="s">
        <v>83</v>
      </c>
      <c r="C8" s="60">
        <v>0.39634359000000002</v>
      </c>
      <c r="D8" s="68" t="s">
        <v>699</v>
      </c>
    </row>
    <row r="9" spans="1:7" ht="12.95" customHeight="1" x14ac:dyDescent="0.2">
      <c r="A9" s="65" t="s">
        <v>149</v>
      </c>
      <c r="C9" s="66">
        <v>8</v>
      </c>
      <c r="D9" s="60" t="s">
        <v>150</v>
      </c>
    </row>
    <row r="10" spans="1:7" ht="12.95" customHeight="1" thickBot="1" x14ac:dyDescent="0.25">
      <c r="C10" s="67" t="s">
        <v>100</v>
      </c>
      <c r="D10" s="67" t="s">
        <v>101</v>
      </c>
    </row>
    <row r="11" spans="1:7" ht="12.95" customHeight="1" x14ac:dyDescent="0.2">
      <c r="A11" s="60" t="s">
        <v>96</v>
      </c>
      <c r="C11" s="68">
        <f ca="1">INTERCEPT(INDIRECT($G$11):G841,INDIRECT($F$11):F841)</f>
        <v>-1.6651526766193719E-2</v>
      </c>
      <c r="D11" s="69"/>
      <c r="F11" s="70" t="str">
        <f>"F"&amp;E19</f>
        <v>F67</v>
      </c>
      <c r="G11" s="68" t="str">
        <f>"G"&amp;E19</f>
        <v>G67</v>
      </c>
    </row>
    <row r="12" spans="1:7" ht="12.95" customHeight="1" x14ac:dyDescent="0.2">
      <c r="A12" s="60" t="s">
        <v>97</v>
      </c>
      <c r="C12" s="68">
        <f ca="1">SLOPE(INDIRECT($G$11):G841,INDIRECT($F$11):F841)</f>
        <v>-2.8261465486099906E-6</v>
      </c>
      <c r="D12" s="69"/>
    </row>
    <row r="13" spans="1:7" ht="12.95" customHeight="1" x14ac:dyDescent="0.2">
      <c r="A13" s="60" t="s">
        <v>99</v>
      </c>
      <c r="C13" s="69" t="s">
        <v>94</v>
      </c>
      <c r="D13" s="71" t="s">
        <v>164</v>
      </c>
      <c r="E13" s="66">
        <v>1</v>
      </c>
    </row>
    <row r="14" spans="1:7" ht="12.95" customHeight="1" x14ac:dyDescent="0.2">
      <c r="D14" s="71" t="s">
        <v>151</v>
      </c>
      <c r="E14" s="72">
        <f ca="1">NOW()+15018.5+$C$9/24</f>
        <v>60361.522956365741</v>
      </c>
    </row>
    <row r="15" spans="1:7" ht="12.95" customHeight="1" x14ac:dyDescent="0.2">
      <c r="A15" s="73" t="s">
        <v>98</v>
      </c>
      <c r="C15" s="74">
        <f ca="1">(C7+C11)+(C8+C12)*INT(MAX(F21:F3382))</f>
        <v>55894.91351764305</v>
      </c>
      <c r="D15" s="71" t="s">
        <v>165</v>
      </c>
      <c r="E15" s="72">
        <f ca="1">ROUND(2*(E14-$C$7)/$C$8,0)/2+E13</f>
        <v>13141.5</v>
      </c>
    </row>
    <row r="16" spans="1:7" ht="12.95" customHeight="1" x14ac:dyDescent="0.2">
      <c r="A16" s="61" t="s">
        <v>84</v>
      </c>
      <c r="C16" s="75">
        <f ca="1">+C8+C12</f>
        <v>0.39634076385345141</v>
      </c>
      <c r="D16" s="71" t="s">
        <v>152</v>
      </c>
      <c r="E16" s="68">
        <f ca="1">ROUND(2*(E14-$C$15)/$C$16,0)/2+E13</f>
        <v>11270.5</v>
      </c>
    </row>
    <row r="17" spans="1:28" ht="12.95" customHeight="1" thickBot="1" x14ac:dyDescent="0.25">
      <c r="A17" s="71" t="s">
        <v>147</v>
      </c>
      <c r="C17" s="60">
        <f>COUNT(C21:C2040)</f>
        <v>126</v>
      </c>
      <c r="D17" s="71" t="s">
        <v>153</v>
      </c>
      <c r="E17" s="76">
        <f ca="1">+$C$15+$C$16*E16-15018.5-$C$9/24</f>
        <v>45343.038763320037</v>
      </c>
    </row>
    <row r="18" spans="1:28" ht="12.95" customHeight="1" thickTop="1" thickBot="1" x14ac:dyDescent="0.25">
      <c r="A18" s="61" t="s">
        <v>85</v>
      </c>
      <c r="C18" s="62">
        <f ca="1">+C15</f>
        <v>55894.91351764305</v>
      </c>
      <c r="D18" s="63">
        <f ca="1">+C16</f>
        <v>0.39634076385345141</v>
      </c>
      <c r="E18" s="77" t="s">
        <v>154</v>
      </c>
    </row>
    <row r="19" spans="1:28" ht="12.95" customHeight="1" thickTop="1" x14ac:dyDescent="0.2">
      <c r="A19" s="78" t="s">
        <v>155</v>
      </c>
      <c r="E19" s="79">
        <v>67</v>
      </c>
    </row>
    <row r="20" spans="1:28" ht="12.95" customHeight="1" thickBot="1" x14ac:dyDescent="0.25">
      <c r="A20" s="67" t="s">
        <v>86</v>
      </c>
      <c r="B20" s="67" t="s">
        <v>87</v>
      </c>
      <c r="C20" s="67" t="s">
        <v>88</v>
      </c>
      <c r="D20" s="67" t="s">
        <v>93</v>
      </c>
      <c r="E20" s="67" t="s">
        <v>89</v>
      </c>
      <c r="F20" s="67" t="s">
        <v>90</v>
      </c>
      <c r="G20" s="67" t="s">
        <v>91</v>
      </c>
      <c r="H20" s="80" t="s">
        <v>92</v>
      </c>
      <c r="I20" s="80" t="s">
        <v>125</v>
      </c>
      <c r="J20" s="80" t="s">
        <v>126</v>
      </c>
      <c r="K20" s="80" t="s">
        <v>128</v>
      </c>
      <c r="L20" s="80" t="s">
        <v>130</v>
      </c>
      <c r="M20" s="80" t="s">
        <v>135</v>
      </c>
      <c r="N20" s="80" t="s">
        <v>124</v>
      </c>
      <c r="O20" s="80" t="s">
        <v>103</v>
      </c>
      <c r="P20" s="81" t="s">
        <v>102</v>
      </c>
      <c r="Q20" s="67" t="s">
        <v>95</v>
      </c>
    </row>
    <row r="21" spans="1:28" ht="12.95" customHeight="1" x14ac:dyDescent="0.2">
      <c r="A21" s="82" t="s">
        <v>142</v>
      </c>
      <c r="C21" s="83">
        <v>29691.435000000001</v>
      </c>
      <c r="D21" s="83"/>
      <c r="E21" s="84">
        <f t="shared" ref="E21:E52" si="0">+(C21-C$7)/C$8</f>
        <v>-64242.092574273753</v>
      </c>
      <c r="F21" s="99">
        <f t="shared" ref="F21:F66" si="1">ROUND(2*E21,0)/2-0.5</f>
        <v>-64242.5</v>
      </c>
      <c r="G21" s="60">
        <f t="shared" ref="G21:G52" si="2">+C21-(C$7+F21*C$8)</f>
        <v>0.16148057499958668</v>
      </c>
      <c r="N21" s="60">
        <f t="shared" ref="N21:N43" si="3">G21</f>
        <v>0.16148057499958668</v>
      </c>
      <c r="Q21" s="85">
        <f t="shared" ref="Q21:Q52" si="4">+C21-15018.5</f>
        <v>14672.935000000001</v>
      </c>
    </row>
    <row r="22" spans="1:28" ht="12.95" customHeight="1" x14ac:dyDescent="0.2">
      <c r="A22" s="60" t="s">
        <v>216</v>
      </c>
      <c r="B22" s="69" t="s">
        <v>137</v>
      </c>
      <c r="C22" s="83">
        <v>29696.395</v>
      </c>
      <c r="D22" s="60" t="s">
        <v>174</v>
      </c>
      <c r="E22" s="60">
        <f t="shared" si="0"/>
        <v>-64229.578179881755</v>
      </c>
      <c r="F22" s="99">
        <f t="shared" si="1"/>
        <v>-64230</v>
      </c>
      <c r="G22" s="60">
        <f t="shared" si="2"/>
        <v>0.16718570000011823</v>
      </c>
      <c r="N22" s="60">
        <f t="shared" si="3"/>
        <v>0.16718570000011823</v>
      </c>
      <c r="Q22" s="85">
        <f t="shared" si="4"/>
        <v>14677.895</v>
      </c>
      <c r="Z22" s="60">
        <v>-64229.5</v>
      </c>
      <c r="AA22" s="60">
        <v>-3.1189999999999999E-2</v>
      </c>
      <c r="AB22" s="60">
        <v>1.503E-2</v>
      </c>
    </row>
    <row r="23" spans="1:28" ht="12.95" customHeight="1" x14ac:dyDescent="0.2">
      <c r="A23" s="60" t="s">
        <v>216</v>
      </c>
      <c r="B23" s="69" t="s">
        <v>137</v>
      </c>
      <c r="C23" s="83">
        <v>30021.404999999999</v>
      </c>
      <c r="D23" s="60" t="s">
        <v>174</v>
      </c>
      <c r="E23" s="60">
        <f t="shared" si="0"/>
        <v>-63409.557348965835</v>
      </c>
      <c r="F23" s="99">
        <f t="shared" si="1"/>
        <v>-63410</v>
      </c>
      <c r="G23" s="60">
        <f t="shared" si="2"/>
        <v>0.17544189999534865</v>
      </c>
      <c r="N23" s="60">
        <f t="shared" si="3"/>
        <v>0.17544189999534865</v>
      </c>
      <c r="Q23" s="85">
        <f t="shared" si="4"/>
        <v>15002.904999999999</v>
      </c>
      <c r="Z23" s="60">
        <v>-63409.5</v>
      </c>
      <c r="AA23" s="60">
        <v>-2.2929999999999999E-2</v>
      </c>
      <c r="AB23" s="60">
        <v>2.0279999999999999E-2</v>
      </c>
    </row>
    <row r="24" spans="1:28" ht="12.95" customHeight="1" x14ac:dyDescent="0.2">
      <c r="A24" s="60" t="s">
        <v>216</v>
      </c>
      <c r="B24" s="69" t="s">
        <v>138</v>
      </c>
      <c r="C24" s="83">
        <v>30024.36</v>
      </c>
      <c r="D24" s="60" t="s">
        <v>174</v>
      </c>
      <c r="E24" s="60">
        <f t="shared" si="0"/>
        <v>-63402.101696661732</v>
      </c>
      <c r="F24" s="99">
        <f t="shared" si="1"/>
        <v>-63402.5</v>
      </c>
      <c r="G24" s="60">
        <f t="shared" si="2"/>
        <v>0.15786497499721008</v>
      </c>
      <c r="N24" s="60">
        <f t="shared" si="3"/>
        <v>0.15786497499721008</v>
      </c>
      <c r="Q24" s="85">
        <f t="shared" si="4"/>
        <v>15005.86</v>
      </c>
      <c r="Z24" s="60">
        <v>-63402</v>
      </c>
      <c r="AA24" s="60">
        <v>-4.0509999999999997E-2</v>
      </c>
      <c r="AB24" s="60">
        <v>2.6800000000000001E-3</v>
      </c>
    </row>
    <row r="25" spans="1:28" ht="12.95" customHeight="1" x14ac:dyDescent="0.2">
      <c r="A25" s="60" t="s">
        <v>216</v>
      </c>
      <c r="B25" s="69" t="s">
        <v>137</v>
      </c>
      <c r="C25" s="83">
        <v>30025.360000000001</v>
      </c>
      <c r="D25" s="60" t="s">
        <v>174</v>
      </c>
      <c r="E25" s="84">
        <f t="shared" si="0"/>
        <v>-63399.578633276244</v>
      </c>
      <c r="F25" s="99">
        <f t="shared" si="1"/>
        <v>-63400</v>
      </c>
      <c r="G25" s="60">
        <f t="shared" si="2"/>
        <v>0.1670059999996738</v>
      </c>
      <c r="N25" s="60">
        <f t="shared" si="3"/>
        <v>0.1670059999996738</v>
      </c>
      <c r="Q25" s="85">
        <f t="shared" si="4"/>
        <v>15006.86</v>
      </c>
      <c r="Z25" s="60">
        <v>-63399.5</v>
      </c>
      <c r="AA25" s="60">
        <v>-3.1370000000000002E-2</v>
      </c>
      <c r="AB25" s="60">
        <v>1.1809999999999999E-2</v>
      </c>
    </row>
    <row r="26" spans="1:28" ht="12.95" customHeight="1" x14ac:dyDescent="0.2">
      <c r="A26" s="60" t="s">
        <v>216</v>
      </c>
      <c r="B26" s="69" t="s">
        <v>138</v>
      </c>
      <c r="C26" s="83">
        <v>30026.35</v>
      </c>
      <c r="D26" s="60" t="s">
        <v>174</v>
      </c>
      <c r="E26" s="84">
        <f t="shared" si="0"/>
        <v>-63397.080800524622</v>
      </c>
      <c r="F26" s="99">
        <f t="shared" si="1"/>
        <v>-63397.5</v>
      </c>
      <c r="G26" s="60">
        <f t="shared" si="2"/>
        <v>0.16614702499646228</v>
      </c>
      <c r="N26" s="60">
        <f t="shared" si="3"/>
        <v>0.16614702499646228</v>
      </c>
      <c r="Q26" s="85">
        <f t="shared" si="4"/>
        <v>15007.849999999999</v>
      </c>
      <c r="Z26" s="60">
        <v>-63397</v>
      </c>
      <c r="AA26" s="60">
        <v>-3.2230000000000002E-2</v>
      </c>
      <c r="AB26" s="60">
        <v>1.094E-2</v>
      </c>
    </row>
    <row r="27" spans="1:28" ht="12.95" customHeight="1" x14ac:dyDescent="0.2">
      <c r="A27" s="60" t="s">
        <v>216</v>
      </c>
      <c r="B27" s="69" t="s">
        <v>137</v>
      </c>
      <c r="C27" s="83">
        <v>30069.375</v>
      </c>
      <c r="D27" s="60" t="s">
        <v>174</v>
      </c>
      <c r="E27" s="84">
        <f t="shared" si="0"/>
        <v>-63288.525998364203</v>
      </c>
      <c r="F27" s="99">
        <f t="shared" si="1"/>
        <v>-63289</v>
      </c>
      <c r="G27" s="60">
        <f t="shared" si="2"/>
        <v>0.18786750999788637</v>
      </c>
      <c r="N27" s="60">
        <f t="shared" si="3"/>
        <v>0.18786750999788637</v>
      </c>
      <c r="Q27" s="85">
        <f t="shared" si="4"/>
        <v>15050.875</v>
      </c>
      <c r="Z27" s="60">
        <v>-63288.5</v>
      </c>
      <c r="AA27" s="60">
        <v>-1.051E-2</v>
      </c>
      <c r="AB27" s="60">
        <v>3.227E-2</v>
      </c>
    </row>
    <row r="28" spans="1:28" ht="12.95" customHeight="1" x14ac:dyDescent="0.2">
      <c r="A28" s="60" t="s">
        <v>216</v>
      </c>
      <c r="B28" s="69" t="s">
        <v>138</v>
      </c>
      <c r="C28" s="83">
        <v>30072.334999999999</v>
      </c>
      <c r="D28" s="60" t="s">
        <v>174</v>
      </c>
      <c r="E28" s="84">
        <f t="shared" si="0"/>
        <v>-63281.057730743174</v>
      </c>
      <c r="F28" s="99">
        <f t="shared" si="1"/>
        <v>-63281.5</v>
      </c>
      <c r="G28" s="60">
        <f t="shared" si="2"/>
        <v>0.17529058499712846</v>
      </c>
      <c r="N28" s="60">
        <f t="shared" si="3"/>
        <v>0.17529058499712846</v>
      </c>
      <c r="Q28" s="85">
        <f t="shared" si="4"/>
        <v>15053.834999999999</v>
      </c>
      <c r="Z28" s="60">
        <v>-63281</v>
      </c>
      <c r="AA28" s="60">
        <v>-2.308E-2</v>
      </c>
      <c r="AB28" s="60">
        <v>1.966E-2</v>
      </c>
    </row>
    <row r="29" spans="1:28" ht="12.95" customHeight="1" x14ac:dyDescent="0.2">
      <c r="A29" s="60" t="s">
        <v>216</v>
      </c>
      <c r="B29" s="69" t="s">
        <v>137</v>
      </c>
      <c r="C29" s="83">
        <v>30373.34</v>
      </c>
      <c r="D29" s="60" t="s">
        <v>174</v>
      </c>
      <c r="E29" s="84">
        <f t="shared" si="0"/>
        <v>-62521.603036395776</v>
      </c>
      <c r="F29" s="99">
        <f t="shared" si="1"/>
        <v>-62522</v>
      </c>
      <c r="G29" s="60">
        <f t="shared" si="2"/>
        <v>0.15733397999792942</v>
      </c>
      <c r="N29" s="60">
        <f t="shared" si="3"/>
        <v>0.15733397999792942</v>
      </c>
      <c r="Q29" s="85">
        <f t="shared" si="4"/>
        <v>15354.84</v>
      </c>
      <c r="Z29" s="60">
        <v>-62521.5</v>
      </c>
      <c r="AA29" s="60">
        <v>-4.104E-2</v>
      </c>
      <c r="AB29" s="60">
        <v>-1E-3</v>
      </c>
    </row>
    <row r="30" spans="1:28" ht="12.95" customHeight="1" x14ac:dyDescent="0.2">
      <c r="A30" s="60" t="s">
        <v>216</v>
      </c>
      <c r="B30" s="69" t="s">
        <v>138</v>
      </c>
      <c r="C30" s="83">
        <v>31142.445</v>
      </c>
      <c r="D30" s="60" t="s">
        <v>174</v>
      </c>
      <c r="E30" s="84">
        <f t="shared" si="0"/>
        <v>-60581.102371303648</v>
      </c>
      <c r="F30" s="99">
        <f t="shared" si="1"/>
        <v>-60581.5</v>
      </c>
      <c r="G30" s="60">
        <f t="shared" si="2"/>
        <v>0.15759758499916643</v>
      </c>
      <c r="N30" s="60">
        <f t="shared" si="3"/>
        <v>0.15759758499916643</v>
      </c>
      <c r="Q30" s="85">
        <f t="shared" si="4"/>
        <v>16123.945</v>
      </c>
      <c r="Z30" s="60">
        <v>-60581</v>
      </c>
      <c r="AA30" s="60">
        <v>-4.0770000000000001E-2</v>
      </c>
      <c r="AB30" s="60">
        <v>-7.43E-3</v>
      </c>
    </row>
    <row r="31" spans="1:28" ht="12.95" customHeight="1" x14ac:dyDescent="0.2">
      <c r="A31" s="60" t="s">
        <v>216</v>
      </c>
      <c r="B31" s="69" t="s">
        <v>138</v>
      </c>
      <c r="C31" s="83">
        <v>31144.495999999999</v>
      </c>
      <c r="D31" s="60" t="s">
        <v>174</v>
      </c>
      <c r="E31" s="84">
        <f t="shared" si="0"/>
        <v>-60575.927568300023</v>
      </c>
      <c r="F31" s="99">
        <f t="shared" si="1"/>
        <v>-60576.5</v>
      </c>
      <c r="G31" s="60">
        <f t="shared" si="2"/>
        <v>0.22687963499629404</v>
      </c>
      <c r="N31" s="60">
        <f t="shared" si="3"/>
        <v>0.22687963499629404</v>
      </c>
      <c r="Q31" s="85">
        <f t="shared" si="4"/>
        <v>16125.995999999999</v>
      </c>
      <c r="Z31" s="60">
        <v>-60576</v>
      </c>
      <c r="AA31" s="60">
        <v>2.852E-2</v>
      </c>
      <c r="AB31" s="60">
        <v>6.1830000000000003E-2</v>
      </c>
    </row>
    <row r="32" spans="1:28" ht="12.95" customHeight="1" x14ac:dyDescent="0.2">
      <c r="A32" s="60" t="s">
        <v>216</v>
      </c>
      <c r="B32" s="69" t="s">
        <v>138</v>
      </c>
      <c r="C32" s="83">
        <v>31803.575000000001</v>
      </c>
      <c r="D32" s="60" t="s">
        <v>174</v>
      </c>
      <c r="E32" s="84">
        <f t="shared" si="0"/>
        <v>-58913.029475259085</v>
      </c>
      <c r="F32" s="99">
        <f t="shared" si="1"/>
        <v>-58913.5</v>
      </c>
      <c r="G32" s="60">
        <f t="shared" si="2"/>
        <v>0.18648946499888552</v>
      </c>
      <c r="N32" s="60">
        <f t="shared" si="3"/>
        <v>0.18648946499888552</v>
      </c>
      <c r="Q32" s="85">
        <f t="shared" si="4"/>
        <v>16785.075000000001</v>
      </c>
      <c r="Z32" s="60">
        <v>-58913</v>
      </c>
      <c r="AA32" s="60">
        <v>-1.187E-2</v>
      </c>
      <c r="AB32" s="60">
        <v>1.5980000000000001E-2</v>
      </c>
    </row>
    <row r="33" spans="1:28" ht="12.95" customHeight="1" x14ac:dyDescent="0.2">
      <c r="A33" s="60" t="s">
        <v>216</v>
      </c>
      <c r="B33" s="69" t="s">
        <v>137</v>
      </c>
      <c r="C33" s="83">
        <v>31845.415000000001</v>
      </c>
      <c r="D33" s="60" t="s">
        <v>174</v>
      </c>
      <c r="E33" s="84">
        <f t="shared" si="0"/>
        <v>-58807.46450321046</v>
      </c>
      <c r="F33" s="99">
        <f t="shared" si="1"/>
        <v>-58808</v>
      </c>
      <c r="G33" s="60">
        <f t="shared" si="2"/>
        <v>0.21224072000040906</v>
      </c>
      <c r="N33" s="60">
        <f t="shared" si="3"/>
        <v>0.21224072000040906</v>
      </c>
      <c r="Q33" s="85">
        <f t="shared" si="4"/>
        <v>16826.915000000001</v>
      </c>
      <c r="Z33" s="60">
        <v>-58807.5</v>
      </c>
      <c r="AA33" s="60">
        <v>1.388E-2</v>
      </c>
      <c r="AB33" s="60">
        <v>4.1390000000000003E-2</v>
      </c>
    </row>
    <row r="34" spans="1:28" ht="12.95" customHeight="1" x14ac:dyDescent="0.2">
      <c r="A34" s="60" t="s">
        <v>216</v>
      </c>
      <c r="B34" s="69" t="s">
        <v>137</v>
      </c>
      <c r="C34" s="83">
        <v>32233.41</v>
      </c>
      <c r="D34" s="60" t="s">
        <v>174</v>
      </c>
      <c r="E34" s="84">
        <f t="shared" si="0"/>
        <v>-57828.528524959875</v>
      </c>
      <c r="F34" s="99">
        <f t="shared" si="1"/>
        <v>-57829</v>
      </c>
      <c r="G34" s="60">
        <f t="shared" si="2"/>
        <v>0.18686610999793629</v>
      </c>
      <c r="N34" s="60">
        <f t="shared" si="3"/>
        <v>0.18686610999793629</v>
      </c>
      <c r="Q34" s="85">
        <f t="shared" si="4"/>
        <v>17214.91</v>
      </c>
      <c r="Z34" s="60">
        <v>-57828.5</v>
      </c>
      <c r="AA34" s="60">
        <v>-1.149E-2</v>
      </c>
      <c r="AB34" s="60">
        <v>1.2930000000000001E-2</v>
      </c>
    </row>
    <row r="35" spans="1:28" ht="12.95" customHeight="1" x14ac:dyDescent="0.2">
      <c r="A35" s="60" t="s">
        <v>216</v>
      </c>
      <c r="B35" s="69" t="s">
        <v>138</v>
      </c>
      <c r="C35" s="83">
        <v>33220.514999999999</v>
      </c>
      <c r="D35" s="60" t="s">
        <v>174</v>
      </c>
      <c r="E35" s="84">
        <f t="shared" si="0"/>
        <v>-55338.000041832398</v>
      </c>
      <c r="F35" s="99">
        <f t="shared" si="1"/>
        <v>-55338.5</v>
      </c>
      <c r="G35" s="60">
        <f t="shared" si="2"/>
        <v>0.19815521499549504</v>
      </c>
      <c r="N35" s="60">
        <f t="shared" si="3"/>
        <v>0.19815521499549504</v>
      </c>
      <c r="Q35" s="85">
        <f t="shared" si="4"/>
        <v>18202.014999999999</v>
      </c>
      <c r="Z35" s="60">
        <v>-55338</v>
      </c>
      <c r="AA35" s="60">
        <v>-1.9000000000000001E-4</v>
      </c>
      <c r="AB35" s="60">
        <v>1.678E-2</v>
      </c>
    </row>
    <row r="36" spans="1:28" ht="12.95" customHeight="1" x14ac:dyDescent="0.2">
      <c r="A36" s="60" t="s">
        <v>216</v>
      </c>
      <c r="B36" s="69" t="s">
        <v>137</v>
      </c>
      <c r="C36" s="83">
        <v>33294.425000000003</v>
      </c>
      <c r="D36" s="60" t="s">
        <v>174</v>
      </c>
      <c r="E36" s="84">
        <f t="shared" si="0"/>
        <v>-55151.520427011317</v>
      </c>
      <c r="F36" s="99">
        <f t="shared" si="1"/>
        <v>-55152</v>
      </c>
      <c r="G36" s="60">
        <f t="shared" si="2"/>
        <v>0.19007568000233732</v>
      </c>
      <c r="N36" s="60">
        <f t="shared" si="3"/>
        <v>0.19007568000233732</v>
      </c>
      <c r="Q36" s="85">
        <f t="shared" si="4"/>
        <v>18275.925000000003</v>
      </c>
      <c r="Z36" s="60">
        <v>-55151.5</v>
      </c>
      <c r="AA36" s="60">
        <v>-8.2699999999999996E-3</v>
      </c>
      <c r="AB36" s="60">
        <v>8.1700000000000002E-3</v>
      </c>
    </row>
    <row r="37" spans="1:28" ht="12.95" customHeight="1" x14ac:dyDescent="0.2">
      <c r="A37" s="60" t="s">
        <v>216</v>
      </c>
      <c r="B37" s="69" t="s">
        <v>138</v>
      </c>
      <c r="C37" s="86">
        <v>33685.43</v>
      </c>
      <c r="D37" s="60" t="s">
        <v>174</v>
      </c>
      <c r="E37" s="84">
        <f t="shared" si="0"/>
        <v>-54164.990027970431</v>
      </c>
      <c r="F37" s="99">
        <f t="shared" si="1"/>
        <v>-54165.5</v>
      </c>
      <c r="G37" s="60">
        <f t="shared" si="2"/>
        <v>0.20212414499837905</v>
      </c>
      <c r="N37" s="60">
        <f t="shared" si="3"/>
        <v>0.20212414499837905</v>
      </c>
      <c r="Q37" s="85">
        <f t="shared" si="4"/>
        <v>18666.93</v>
      </c>
      <c r="Z37" s="60">
        <v>-54165</v>
      </c>
      <c r="AA37" s="60">
        <v>3.79E-3</v>
      </c>
      <c r="AB37" s="60">
        <v>1.745E-2</v>
      </c>
    </row>
    <row r="38" spans="1:28" ht="12.95" customHeight="1" x14ac:dyDescent="0.2">
      <c r="A38" s="60" t="s">
        <v>216</v>
      </c>
      <c r="B38" s="69" t="s">
        <v>137</v>
      </c>
      <c r="C38" s="83">
        <v>33709.385000000002</v>
      </c>
      <c r="D38" s="60" t="s">
        <v>174</v>
      </c>
      <c r="E38" s="84">
        <f t="shared" si="0"/>
        <v>-54104.550044571173</v>
      </c>
      <c r="F38" s="99">
        <f t="shared" si="1"/>
        <v>-54105</v>
      </c>
      <c r="G38" s="60">
        <f t="shared" si="2"/>
        <v>0.17833694999717409</v>
      </c>
      <c r="N38" s="60">
        <f t="shared" si="3"/>
        <v>0.17833694999717409</v>
      </c>
      <c r="Q38" s="85">
        <f t="shared" si="4"/>
        <v>18690.885000000002</v>
      </c>
      <c r="Z38" s="60">
        <v>-54104.5</v>
      </c>
      <c r="AA38" s="60">
        <v>-0.02</v>
      </c>
      <c r="AB38" s="60">
        <v>-6.4999999999999997E-3</v>
      </c>
    </row>
    <row r="39" spans="1:28" ht="12.95" customHeight="1" x14ac:dyDescent="0.2">
      <c r="A39" s="60" t="s">
        <v>216</v>
      </c>
      <c r="B39" s="69" t="s">
        <v>138</v>
      </c>
      <c r="C39" s="83">
        <v>34085.324999999997</v>
      </c>
      <c r="D39" s="60" t="s">
        <v>174</v>
      </c>
      <c r="E39" s="84">
        <f t="shared" si="0"/>
        <v>-53156.029595432599</v>
      </c>
      <c r="F39" s="99">
        <f t="shared" si="1"/>
        <v>-53156.5</v>
      </c>
      <c r="G39" s="60">
        <f t="shared" si="2"/>
        <v>0.18644183499418432</v>
      </c>
      <c r="N39" s="60">
        <f t="shared" si="3"/>
        <v>0.18644183499418432</v>
      </c>
      <c r="Q39" s="85">
        <f t="shared" si="4"/>
        <v>19066.824999999997</v>
      </c>
      <c r="Z39" s="60">
        <v>-53156</v>
      </c>
      <c r="AA39" s="60">
        <v>-1.189E-2</v>
      </c>
      <c r="AB39" s="60">
        <v>-9.7000000000000005E-4</v>
      </c>
    </row>
    <row r="40" spans="1:28" ht="12.95" customHeight="1" x14ac:dyDescent="0.2">
      <c r="A40" s="60" t="s">
        <v>216</v>
      </c>
      <c r="B40" s="69" t="s">
        <v>138</v>
      </c>
      <c r="C40" s="83">
        <v>34087.305</v>
      </c>
      <c r="D40" s="60" t="s">
        <v>174</v>
      </c>
      <c r="E40" s="84">
        <f t="shared" si="0"/>
        <v>-53151.033929929334</v>
      </c>
      <c r="F40" s="99">
        <f t="shared" si="1"/>
        <v>-53151.5</v>
      </c>
      <c r="G40" s="60">
        <f t="shared" si="2"/>
        <v>0.18472388499503722</v>
      </c>
      <c r="N40" s="60">
        <f t="shared" si="3"/>
        <v>0.18472388499503722</v>
      </c>
      <c r="Q40" s="85">
        <f t="shared" si="4"/>
        <v>19068.805</v>
      </c>
      <c r="Z40" s="60">
        <v>-53151</v>
      </c>
      <c r="AA40" s="60">
        <v>-1.3610000000000001E-2</v>
      </c>
      <c r="AB40" s="60">
        <v>-2.7000000000000001E-3</v>
      </c>
    </row>
    <row r="41" spans="1:28" ht="12.95" customHeight="1" x14ac:dyDescent="0.2">
      <c r="A41" s="60" t="s">
        <v>216</v>
      </c>
      <c r="B41" s="69" t="s">
        <v>138</v>
      </c>
      <c r="C41" s="83">
        <v>34748.400000000001</v>
      </c>
      <c r="D41" s="60" t="s">
        <v>174</v>
      </c>
      <c r="E41" s="84">
        <f t="shared" si="0"/>
        <v>-51483.049341103258</v>
      </c>
      <c r="F41" s="99">
        <f t="shared" si="1"/>
        <v>-51483.5</v>
      </c>
      <c r="G41" s="60">
        <f t="shared" si="2"/>
        <v>0.17861576499853982</v>
      </c>
      <c r="N41" s="60">
        <f t="shared" si="3"/>
        <v>0.17861576499853982</v>
      </c>
      <c r="Q41" s="85">
        <f t="shared" si="4"/>
        <v>19729.900000000001</v>
      </c>
      <c r="Z41" s="60">
        <v>-51483</v>
      </c>
      <c r="AA41" s="60">
        <v>-1.9709999999999998E-2</v>
      </c>
      <c r="AB41" s="60">
        <v>-1.3129999999999999E-2</v>
      </c>
    </row>
    <row r="42" spans="1:28" ht="12.95" customHeight="1" x14ac:dyDescent="0.2">
      <c r="A42" s="60" t="s">
        <v>216</v>
      </c>
      <c r="B42" s="69" t="s">
        <v>138</v>
      </c>
      <c r="C42" s="83">
        <v>34769.4</v>
      </c>
      <c r="D42" s="60" t="s">
        <v>174</v>
      </c>
      <c r="E42" s="84">
        <f t="shared" si="0"/>
        <v>-51430.065010008111</v>
      </c>
      <c r="F42" s="99">
        <f t="shared" si="1"/>
        <v>-51430.5</v>
      </c>
      <c r="G42" s="60">
        <f t="shared" si="2"/>
        <v>0.17240549499547342</v>
      </c>
      <c r="N42" s="60">
        <f t="shared" si="3"/>
        <v>0.17240549499547342</v>
      </c>
      <c r="Q42" s="85">
        <f t="shared" si="4"/>
        <v>19750.900000000001</v>
      </c>
      <c r="Z42" s="60">
        <v>-51430</v>
      </c>
      <c r="AA42" s="60">
        <v>-2.5919999999999999E-2</v>
      </c>
      <c r="AB42" s="60">
        <v>-1.9470000000000001E-2</v>
      </c>
    </row>
    <row r="43" spans="1:28" ht="12.95" customHeight="1" x14ac:dyDescent="0.2">
      <c r="A43" s="60" t="s">
        <v>217</v>
      </c>
      <c r="B43" s="69" t="s">
        <v>138</v>
      </c>
      <c r="C43" s="83">
        <v>34769.417000000001</v>
      </c>
      <c r="D43" s="60" t="s">
        <v>174</v>
      </c>
      <c r="E43" s="84">
        <f t="shared" si="0"/>
        <v>-51430.022117930559</v>
      </c>
      <c r="F43" s="99">
        <f t="shared" si="1"/>
        <v>-51430.5</v>
      </c>
      <c r="G43" s="60">
        <f t="shared" si="2"/>
        <v>0.1894054949952988</v>
      </c>
      <c r="N43" s="60">
        <f t="shared" si="3"/>
        <v>0.1894054949952988</v>
      </c>
      <c r="Q43" s="85">
        <f t="shared" si="4"/>
        <v>19750.917000000001</v>
      </c>
      <c r="Z43" s="60">
        <v>-51430</v>
      </c>
      <c r="AA43" s="60">
        <v>-8.4200000000000004E-3</v>
      </c>
      <c r="AB43" s="60">
        <v>-1.97E-3</v>
      </c>
    </row>
    <row r="44" spans="1:28" ht="12.95" customHeight="1" x14ac:dyDescent="0.2">
      <c r="A44" s="87" t="s">
        <v>92</v>
      </c>
      <c r="C44" s="83">
        <v>34769.417500000003</v>
      </c>
      <c r="D44" s="83" t="s">
        <v>94</v>
      </c>
      <c r="E44" s="84">
        <f t="shared" si="0"/>
        <v>-51430.020856398864</v>
      </c>
      <c r="F44" s="99">
        <f t="shared" si="1"/>
        <v>-51430.5</v>
      </c>
      <c r="G44" s="60">
        <f t="shared" si="2"/>
        <v>0.18990549499721965</v>
      </c>
      <c r="H44" s="60">
        <f>G44</f>
        <v>0.18990549499721965</v>
      </c>
      <c r="Q44" s="85">
        <f t="shared" si="4"/>
        <v>19750.917500000003</v>
      </c>
    </row>
    <row r="45" spans="1:28" ht="12.95" customHeight="1" x14ac:dyDescent="0.2">
      <c r="A45" s="87" t="s">
        <v>142</v>
      </c>
      <c r="C45" s="83">
        <v>34771.4</v>
      </c>
      <c r="D45" s="83"/>
      <c r="E45" s="84">
        <f t="shared" si="0"/>
        <v>-51425.018883237142</v>
      </c>
      <c r="F45" s="99">
        <f t="shared" si="1"/>
        <v>-51425.5</v>
      </c>
      <c r="G45" s="60">
        <f t="shared" si="2"/>
        <v>0.19068754500040086</v>
      </c>
      <c r="N45" s="60">
        <f t="shared" ref="N45:N66" si="5">G45</f>
        <v>0.19068754500040086</v>
      </c>
      <c r="Q45" s="85">
        <f t="shared" si="4"/>
        <v>19752.900000000001</v>
      </c>
    </row>
    <row r="46" spans="1:28" ht="12.95" customHeight="1" x14ac:dyDescent="0.2">
      <c r="A46" s="87" t="s">
        <v>142</v>
      </c>
      <c r="C46" s="83">
        <v>34773.375</v>
      </c>
      <c r="D46" s="83"/>
      <c r="E46" s="84">
        <f t="shared" si="0"/>
        <v>-51420.035833050817</v>
      </c>
      <c r="F46" s="99">
        <f t="shared" si="1"/>
        <v>-51420.5</v>
      </c>
      <c r="G46" s="60">
        <f t="shared" si="2"/>
        <v>0.18396959499659715</v>
      </c>
      <c r="N46" s="60">
        <f t="shared" si="5"/>
        <v>0.18396959499659715</v>
      </c>
      <c r="Q46" s="85">
        <f t="shared" si="4"/>
        <v>19754.875</v>
      </c>
    </row>
    <row r="47" spans="1:28" ht="12.95" customHeight="1" x14ac:dyDescent="0.2">
      <c r="A47" s="87" t="s">
        <v>142</v>
      </c>
      <c r="C47" s="83">
        <v>34775.360000000001</v>
      </c>
      <c r="D47" s="83"/>
      <c r="E47" s="84">
        <f t="shared" si="0"/>
        <v>-51415.027552230633</v>
      </c>
      <c r="F47" s="99">
        <f t="shared" si="1"/>
        <v>-51415.5</v>
      </c>
      <c r="G47" s="60">
        <f t="shared" si="2"/>
        <v>0.18725164499483071</v>
      </c>
      <c r="N47" s="60">
        <f t="shared" si="5"/>
        <v>0.18725164499483071</v>
      </c>
      <c r="Q47" s="85">
        <f t="shared" si="4"/>
        <v>19756.86</v>
      </c>
    </row>
    <row r="48" spans="1:28" ht="12.95" customHeight="1" x14ac:dyDescent="0.2">
      <c r="A48" s="87" t="s">
        <v>142</v>
      </c>
      <c r="C48" s="83">
        <v>34776.345000000001</v>
      </c>
      <c r="D48" s="83"/>
      <c r="E48" s="84">
        <f t="shared" si="0"/>
        <v>-51412.542334795929</v>
      </c>
      <c r="F48" s="99">
        <f t="shared" si="1"/>
        <v>-51413</v>
      </c>
      <c r="G48" s="60">
        <f t="shared" si="2"/>
        <v>0.18139266999787651</v>
      </c>
      <c r="N48" s="60">
        <f t="shared" si="5"/>
        <v>0.18139266999787651</v>
      </c>
      <c r="Q48" s="85">
        <f t="shared" si="4"/>
        <v>19757.845000000001</v>
      </c>
    </row>
    <row r="49" spans="1:17" ht="12.95" customHeight="1" x14ac:dyDescent="0.2">
      <c r="A49" s="87" t="s">
        <v>142</v>
      </c>
      <c r="C49" s="83">
        <v>34780.315000000002</v>
      </c>
      <c r="D49" s="83"/>
      <c r="E49" s="84">
        <f t="shared" si="0"/>
        <v>-51402.525773155561</v>
      </c>
      <c r="F49" s="99">
        <f t="shared" si="1"/>
        <v>-51403</v>
      </c>
      <c r="G49" s="60">
        <f t="shared" si="2"/>
        <v>0.18795677000161959</v>
      </c>
      <c r="N49" s="60">
        <f t="shared" si="5"/>
        <v>0.18795677000161959</v>
      </c>
      <c r="Q49" s="85">
        <f t="shared" si="4"/>
        <v>19761.815000000002</v>
      </c>
    </row>
    <row r="50" spans="1:17" ht="12.95" customHeight="1" x14ac:dyDescent="0.2">
      <c r="A50" s="87" t="s">
        <v>142</v>
      </c>
      <c r="C50" s="83">
        <v>35129.495000000003</v>
      </c>
      <c r="D50" s="83"/>
      <c r="E50" s="84">
        <f t="shared" si="0"/>
        <v>-50521.522500212501</v>
      </c>
      <c r="F50" s="99">
        <f t="shared" si="1"/>
        <v>-50522</v>
      </c>
      <c r="G50" s="60">
        <f t="shared" si="2"/>
        <v>0.18925397999555571</v>
      </c>
      <c r="N50" s="60">
        <f t="shared" si="5"/>
        <v>0.18925397999555571</v>
      </c>
      <c r="Q50" s="85">
        <f t="shared" si="4"/>
        <v>20110.995000000003</v>
      </c>
    </row>
    <row r="51" spans="1:17" ht="12.95" customHeight="1" x14ac:dyDescent="0.2">
      <c r="A51" s="87" t="s">
        <v>142</v>
      </c>
      <c r="C51" s="83">
        <v>35131.480000000003</v>
      </c>
      <c r="D51" s="83"/>
      <c r="E51" s="84">
        <f t="shared" si="0"/>
        <v>-50516.514219392317</v>
      </c>
      <c r="F51" s="99">
        <f t="shared" si="1"/>
        <v>-50517</v>
      </c>
      <c r="G51" s="60">
        <f t="shared" si="2"/>
        <v>0.19253603000106523</v>
      </c>
      <c r="N51" s="60">
        <f t="shared" si="5"/>
        <v>0.19253603000106523</v>
      </c>
      <c r="Q51" s="85">
        <f t="shared" si="4"/>
        <v>20112.980000000003</v>
      </c>
    </row>
    <row r="52" spans="1:17" ht="12.95" customHeight="1" x14ac:dyDescent="0.2">
      <c r="A52" s="87" t="s">
        <v>142</v>
      </c>
      <c r="C52" s="83">
        <v>35160.415000000001</v>
      </c>
      <c r="D52" s="83"/>
      <c r="E52" s="84">
        <f t="shared" si="0"/>
        <v>-50443.509380333366</v>
      </c>
      <c r="F52" s="99">
        <f t="shared" si="1"/>
        <v>-50444</v>
      </c>
      <c r="G52" s="60">
        <f t="shared" si="2"/>
        <v>0.19445396000082837</v>
      </c>
      <c r="N52" s="60">
        <f t="shared" si="5"/>
        <v>0.19445396000082837</v>
      </c>
      <c r="Q52" s="85">
        <f t="shared" si="4"/>
        <v>20141.915000000001</v>
      </c>
    </row>
    <row r="53" spans="1:17" ht="12.95" customHeight="1" x14ac:dyDescent="0.2">
      <c r="A53" s="87" t="s">
        <v>142</v>
      </c>
      <c r="C53" s="83">
        <v>35161.404999999999</v>
      </c>
      <c r="D53" s="83"/>
      <c r="E53" s="84">
        <f t="shared" ref="E53:E84" si="6">+(C53-C$7)/C$8</f>
        <v>-50441.011547581744</v>
      </c>
      <c r="F53" s="99">
        <f t="shared" si="1"/>
        <v>-50441.5</v>
      </c>
      <c r="G53" s="60">
        <f t="shared" ref="G53:G84" si="7">+C53-(C$7+F53*C$8)</f>
        <v>0.19359498500125483</v>
      </c>
      <c r="N53" s="60">
        <f t="shared" si="5"/>
        <v>0.19359498500125483</v>
      </c>
      <c r="Q53" s="85">
        <f t="shared" ref="Q53:Q84" si="8">+C53-15018.5</f>
        <v>20142.904999999999</v>
      </c>
    </row>
    <row r="54" spans="1:17" ht="12.95" customHeight="1" x14ac:dyDescent="0.2">
      <c r="A54" s="87" t="s">
        <v>142</v>
      </c>
      <c r="C54" s="83">
        <v>35163.385000000002</v>
      </c>
      <c r="D54" s="83"/>
      <c r="E54" s="84">
        <f t="shared" si="6"/>
        <v>-50436.015882078478</v>
      </c>
      <c r="F54" s="99">
        <f t="shared" si="1"/>
        <v>-50436.5</v>
      </c>
      <c r="G54" s="60">
        <f t="shared" si="7"/>
        <v>0.19187703499483177</v>
      </c>
      <c r="N54" s="60">
        <f t="shared" si="5"/>
        <v>0.19187703499483177</v>
      </c>
      <c r="Q54" s="85">
        <f t="shared" si="8"/>
        <v>20144.885000000002</v>
      </c>
    </row>
    <row r="55" spans="1:17" ht="12.95" customHeight="1" x14ac:dyDescent="0.2">
      <c r="A55" s="87" t="s">
        <v>142</v>
      </c>
      <c r="C55" s="83">
        <v>35164.39</v>
      </c>
      <c r="D55" s="83"/>
      <c r="E55" s="84">
        <f t="shared" si="6"/>
        <v>-50433.480203376072</v>
      </c>
      <c r="F55" s="99">
        <f t="shared" si="1"/>
        <v>-50434</v>
      </c>
      <c r="G55" s="60">
        <f t="shared" si="7"/>
        <v>0.20601805999467615</v>
      </c>
      <c r="N55" s="60">
        <f t="shared" si="5"/>
        <v>0.20601805999467615</v>
      </c>
      <c r="Q55" s="85">
        <f t="shared" si="8"/>
        <v>20145.89</v>
      </c>
    </row>
    <row r="56" spans="1:17" ht="12.95" customHeight="1" x14ac:dyDescent="0.2">
      <c r="A56" s="87" t="s">
        <v>142</v>
      </c>
      <c r="C56" s="83">
        <v>35165.364999999998</v>
      </c>
      <c r="D56" s="83"/>
      <c r="E56" s="84">
        <f t="shared" si="6"/>
        <v>-50431.020216575227</v>
      </c>
      <c r="F56" s="99">
        <f t="shared" si="1"/>
        <v>-50431.5</v>
      </c>
      <c r="G56" s="60">
        <f t="shared" si="7"/>
        <v>0.19015908499568468</v>
      </c>
      <c r="N56" s="60">
        <f t="shared" si="5"/>
        <v>0.19015908499568468</v>
      </c>
      <c r="Q56" s="85">
        <f t="shared" si="8"/>
        <v>20146.864999999998</v>
      </c>
    </row>
    <row r="57" spans="1:17" ht="12.95" customHeight="1" x14ac:dyDescent="0.2">
      <c r="A57" s="87" t="s">
        <v>142</v>
      </c>
      <c r="C57" s="83">
        <v>35184.39</v>
      </c>
      <c r="D57" s="83"/>
      <c r="E57" s="84">
        <f t="shared" si="6"/>
        <v>-50383.018935666405</v>
      </c>
      <c r="F57" s="99">
        <f t="shared" si="1"/>
        <v>-50383.5</v>
      </c>
      <c r="G57" s="60">
        <f t="shared" si="7"/>
        <v>0.19066676499642199</v>
      </c>
      <c r="N57" s="60">
        <f t="shared" si="5"/>
        <v>0.19066676499642199</v>
      </c>
      <c r="Q57" s="85">
        <f t="shared" si="8"/>
        <v>20165.89</v>
      </c>
    </row>
    <row r="58" spans="1:17" ht="12.95" customHeight="1" x14ac:dyDescent="0.2">
      <c r="A58" s="87" t="s">
        <v>142</v>
      </c>
      <c r="C58" s="83">
        <v>35185.375</v>
      </c>
      <c r="D58" s="83"/>
      <c r="E58" s="84">
        <f t="shared" si="6"/>
        <v>-50380.533718231702</v>
      </c>
      <c r="F58" s="99">
        <f t="shared" si="1"/>
        <v>-50381</v>
      </c>
      <c r="G58" s="60">
        <f t="shared" si="7"/>
        <v>0.18480778999946779</v>
      </c>
      <c r="N58" s="60">
        <f t="shared" si="5"/>
        <v>0.18480778999946779</v>
      </c>
      <c r="Q58" s="85">
        <f t="shared" si="8"/>
        <v>20166.875</v>
      </c>
    </row>
    <row r="59" spans="1:17" ht="12.95" customHeight="1" x14ac:dyDescent="0.2">
      <c r="A59" s="87" t="s">
        <v>142</v>
      </c>
      <c r="C59" s="83">
        <v>35186.370000000003</v>
      </c>
      <c r="D59" s="83"/>
      <c r="E59" s="84">
        <f t="shared" si="6"/>
        <v>-50378.023270163139</v>
      </c>
      <c r="F59" s="99">
        <f t="shared" si="1"/>
        <v>-50378.5</v>
      </c>
      <c r="G59" s="60">
        <f t="shared" si="7"/>
        <v>0.18894881499727489</v>
      </c>
      <c r="N59" s="60">
        <f t="shared" si="5"/>
        <v>0.18894881499727489</v>
      </c>
      <c r="Q59" s="85">
        <f t="shared" si="8"/>
        <v>20167.870000000003</v>
      </c>
    </row>
    <row r="60" spans="1:17" ht="12.95" customHeight="1" x14ac:dyDescent="0.2">
      <c r="A60" s="87" t="s">
        <v>142</v>
      </c>
      <c r="C60" s="83">
        <v>35399.595000000001</v>
      </c>
      <c r="D60" s="83"/>
      <c r="E60" s="84">
        <f t="shared" si="6"/>
        <v>-49840.043079793468</v>
      </c>
      <c r="F60" s="99">
        <f t="shared" si="1"/>
        <v>-49840.5</v>
      </c>
      <c r="G60" s="60">
        <f t="shared" si="7"/>
        <v>0.18109739499777788</v>
      </c>
      <c r="N60" s="60">
        <f t="shared" si="5"/>
        <v>0.18109739499777788</v>
      </c>
      <c r="Q60" s="85">
        <f t="shared" si="8"/>
        <v>20381.095000000001</v>
      </c>
    </row>
    <row r="61" spans="1:17" ht="12.95" customHeight="1" x14ac:dyDescent="0.2">
      <c r="A61" s="87" t="s">
        <v>142</v>
      </c>
      <c r="C61" s="83">
        <v>35459.46</v>
      </c>
      <c r="D61" s="83"/>
      <c r="E61" s="84">
        <f t="shared" si="6"/>
        <v>-49688.999890221523</v>
      </c>
      <c r="F61" s="99">
        <f t="shared" si="1"/>
        <v>-49689.5</v>
      </c>
      <c r="G61" s="60">
        <f t="shared" si="7"/>
        <v>0.198215304997575</v>
      </c>
      <c r="N61" s="60">
        <f t="shared" si="5"/>
        <v>0.198215304997575</v>
      </c>
      <c r="Q61" s="85">
        <f t="shared" si="8"/>
        <v>20440.96</v>
      </c>
    </row>
    <row r="62" spans="1:17" ht="12.95" customHeight="1" x14ac:dyDescent="0.2">
      <c r="A62" s="87" t="s">
        <v>142</v>
      </c>
      <c r="C62" s="83">
        <v>36214.474999999999</v>
      </c>
      <c r="D62" s="83"/>
      <c r="E62" s="84">
        <f t="shared" si="6"/>
        <v>-47784.049188230856</v>
      </c>
      <c r="F62" s="99">
        <f t="shared" si="1"/>
        <v>-47784.5</v>
      </c>
      <c r="G62" s="60">
        <f t="shared" si="7"/>
        <v>0.17867635499715107</v>
      </c>
      <c r="N62" s="60">
        <f t="shared" si="5"/>
        <v>0.17867635499715107</v>
      </c>
      <c r="Q62" s="85">
        <f t="shared" si="8"/>
        <v>21195.974999999999</v>
      </c>
    </row>
    <row r="63" spans="1:17" ht="12.95" customHeight="1" x14ac:dyDescent="0.2">
      <c r="A63" s="87" t="s">
        <v>142</v>
      </c>
      <c r="C63" s="83">
        <v>36983.415000000001</v>
      </c>
      <c r="D63" s="83"/>
      <c r="E63" s="84">
        <f t="shared" si="6"/>
        <v>-45843.964828597331</v>
      </c>
      <c r="F63" s="99">
        <f t="shared" si="1"/>
        <v>-45844.5</v>
      </c>
      <c r="G63" s="60">
        <f t="shared" si="7"/>
        <v>0.21211175499774981</v>
      </c>
      <c r="N63" s="60">
        <f t="shared" si="5"/>
        <v>0.21211175499774981</v>
      </c>
      <c r="Q63" s="85">
        <f t="shared" si="8"/>
        <v>21964.915000000001</v>
      </c>
    </row>
    <row r="64" spans="1:17" ht="12.95" customHeight="1" x14ac:dyDescent="0.2">
      <c r="A64" s="87" t="s">
        <v>142</v>
      </c>
      <c r="C64" s="83">
        <v>37693.455000000002</v>
      </c>
      <c r="D64" s="83"/>
      <c r="E64" s="84">
        <f t="shared" si="6"/>
        <v>-44052.488902368779</v>
      </c>
      <c r="F64" s="99">
        <f t="shared" si="1"/>
        <v>-44053</v>
      </c>
      <c r="G64" s="60">
        <f t="shared" si="7"/>
        <v>0.20257027000479866</v>
      </c>
      <c r="N64" s="60">
        <f t="shared" si="5"/>
        <v>0.20257027000479866</v>
      </c>
      <c r="Q64" s="85">
        <f t="shared" si="8"/>
        <v>22674.955000000002</v>
      </c>
    </row>
    <row r="65" spans="1:28" ht="12.95" customHeight="1" x14ac:dyDescent="0.2">
      <c r="A65" s="87" t="s">
        <v>142</v>
      </c>
      <c r="C65" s="83">
        <v>37694.44</v>
      </c>
      <c r="D65" s="83"/>
      <c r="E65" s="84">
        <f t="shared" si="6"/>
        <v>-44050.003684934076</v>
      </c>
      <c r="F65" s="99">
        <f t="shared" si="1"/>
        <v>-44050.5</v>
      </c>
      <c r="G65" s="60">
        <f t="shared" si="7"/>
        <v>0.1967112950005685</v>
      </c>
      <c r="N65" s="60">
        <f t="shared" si="5"/>
        <v>0.1967112950005685</v>
      </c>
      <c r="Q65" s="85">
        <f t="shared" si="8"/>
        <v>22675.940000000002</v>
      </c>
    </row>
    <row r="66" spans="1:28" ht="12.95" customHeight="1" x14ac:dyDescent="0.2">
      <c r="A66" s="87" t="s">
        <v>142</v>
      </c>
      <c r="C66" s="83">
        <v>37695.434999999998</v>
      </c>
      <c r="D66" s="83"/>
      <c r="E66" s="84">
        <f t="shared" si="6"/>
        <v>-44047.493236865528</v>
      </c>
      <c r="F66" s="99">
        <f t="shared" si="1"/>
        <v>-44048</v>
      </c>
      <c r="G66" s="60">
        <f t="shared" si="7"/>
        <v>0.20085231999109965</v>
      </c>
      <c r="N66" s="60">
        <f t="shared" si="5"/>
        <v>0.20085231999109965</v>
      </c>
      <c r="Q66" s="85">
        <f t="shared" si="8"/>
        <v>22676.934999999998</v>
      </c>
    </row>
    <row r="67" spans="1:28" ht="12.95" customHeight="1" x14ac:dyDescent="0.2">
      <c r="A67" s="6" t="s">
        <v>136</v>
      </c>
      <c r="B67" s="5" t="s">
        <v>137</v>
      </c>
      <c r="C67" s="10">
        <v>45022.476000000002</v>
      </c>
      <c r="D67" s="10"/>
      <c r="E67" s="84">
        <f t="shared" si="6"/>
        <v>-25560.904365830669</v>
      </c>
      <c r="F67" s="60">
        <f t="shared" ref="F67:F98" si="9">ROUND(2*E67,0)/2</f>
        <v>-25561</v>
      </c>
      <c r="G67" s="60">
        <f t="shared" si="7"/>
        <v>3.7903989999904297E-2</v>
      </c>
      <c r="M67" s="60">
        <f>G67</f>
        <v>3.7903989999904297E-2</v>
      </c>
      <c r="O67" s="60">
        <f t="shared" ref="O67:O98" ca="1" si="10">+C$11+C$12*F67</f>
        <v>5.5587605162826251E-2</v>
      </c>
      <c r="Q67" s="85">
        <f t="shared" si="8"/>
        <v>30003.976000000002</v>
      </c>
    </row>
    <row r="68" spans="1:28" ht="12.95" customHeight="1" x14ac:dyDescent="0.2">
      <c r="A68" s="87" t="s">
        <v>105</v>
      </c>
      <c r="C68" s="83">
        <v>46004.631999999998</v>
      </c>
      <c r="D68" s="83">
        <v>0.01</v>
      </c>
      <c r="E68" s="84">
        <f t="shared" si="6"/>
        <v>-23082.862523397955</v>
      </c>
      <c r="F68" s="60">
        <f t="shared" si="9"/>
        <v>-23083</v>
      </c>
      <c r="G68" s="60">
        <f t="shared" si="7"/>
        <v>5.4487969995534513E-2</v>
      </c>
      <c r="I68" s="60">
        <f>G68</f>
        <v>5.4487969995534513E-2</v>
      </c>
      <c r="O68" s="60">
        <f t="shared" ca="1" si="10"/>
        <v>4.8584414015370697E-2</v>
      </c>
      <c r="Q68" s="85">
        <f t="shared" si="8"/>
        <v>30986.131999999998</v>
      </c>
    </row>
    <row r="69" spans="1:28" ht="12.95" customHeight="1" x14ac:dyDescent="0.2">
      <c r="A69" s="87" t="s">
        <v>106</v>
      </c>
      <c r="C69" s="83">
        <v>46039.502999999997</v>
      </c>
      <c r="D69" s="83">
        <v>0.01</v>
      </c>
      <c r="E69" s="84">
        <f t="shared" si="6"/>
        <v>-22994.880780082771</v>
      </c>
      <c r="F69" s="60">
        <f t="shared" si="9"/>
        <v>-22995</v>
      </c>
      <c r="G69" s="60">
        <f t="shared" si="7"/>
        <v>4.725204998976551E-2</v>
      </c>
      <c r="I69" s="60">
        <f>G69</f>
        <v>4.725204998976551E-2</v>
      </c>
      <c r="O69" s="60">
        <f t="shared" ca="1" si="10"/>
        <v>4.8335713119093016E-2</v>
      </c>
      <c r="Q69" s="85">
        <f t="shared" si="8"/>
        <v>31021.002999999997</v>
      </c>
    </row>
    <row r="70" spans="1:28" ht="12.95" customHeight="1" x14ac:dyDescent="0.2">
      <c r="A70" s="87" t="s">
        <v>107</v>
      </c>
      <c r="C70" s="83">
        <v>46350.642999999996</v>
      </c>
      <c r="D70" s="83">
        <v>0.01</v>
      </c>
      <c r="E70" s="84">
        <f t="shared" si="6"/>
        <v>-22209.854838323503</v>
      </c>
      <c r="F70" s="60">
        <f t="shared" si="9"/>
        <v>-22210</v>
      </c>
      <c r="G70" s="60">
        <f t="shared" si="7"/>
        <v>5.7533899991540238E-2</v>
      </c>
      <c r="I70" s="60">
        <f>G70</f>
        <v>5.7533899991540238E-2</v>
      </c>
      <c r="O70" s="60">
        <f t="shared" ca="1" si="10"/>
        <v>4.6117188078434165E-2</v>
      </c>
      <c r="Q70" s="85">
        <f t="shared" si="8"/>
        <v>31332.142999999996</v>
      </c>
    </row>
    <row r="71" spans="1:28" ht="12.95" customHeight="1" x14ac:dyDescent="0.2">
      <c r="A71" s="60" t="s">
        <v>221</v>
      </c>
      <c r="B71" s="69" t="s">
        <v>138</v>
      </c>
      <c r="C71" s="83">
        <v>46406.512000000002</v>
      </c>
      <c r="D71" s="60" t="s">
        <v>175</v>
      </c>
      <c r="E71" s="84">
        <f t="shared" si="6"/>
        <v>-22068.893810039921</v>
      </c>
      <c r="F71" s="60">
        <f t="shared" si="9"/>
        <v>-22069</v>
      </c>
      <c r="G71" s="60">
        <f t="shared" si="7"/>
        <v>4.2087709996849298E-2</v>
      </c>
      <c r="N71" s="60">
        <f>G71</f>
        <v>4.2087709996849298E-2</v>
      </c>
      <c r="O71" s="60">
        <f t="shared" ca="1" si="10"/>
        <v>4.5718701415080165E-2</v>
      </c>
      <c r="Q71" s="85">
        <f t="shared" si="8"/>
        <v>31388.012000000002</v>
      </c>
      <c r="Z71" s="60">
        <v>-22069</v>
      </c>
      <c r="AA71" s="60">
        <v>4.2049999999999997E-2</v>
      </c>
      <c r="AB71" s="60">
        <v>1.4829999999999999E-2</v>
      </c>
    </row>
    <row r="72" spans="1:28" ht="12.95" customHeight="1" x14ac:dyDescent="0.2">
      <c r="A72" s="87" t="s">
        <v>108</v>
      </c>
      <c r="C72" s="83">
        <v>46412.451000000001</v>
      </c>
      <c r="D72" s="83">
        <v>0.01</v>
      </c>
      <c r="E72" s="84">
        <f t="shared" si="6"/>
        <v>-22053.909336593541</v>
      </c>
      <c r="F72" s="60">
        <f t="shared" si="9"/>
        <v>-22054</v>
      </c>
      <c r="G72" s="60">
        <f t="shared" si="7"/>
        <v>3.5933859995566308E-2</v>
      </c>
      <c r="I72" s="60">
        <f t="shared" ref="I72:I78" si="11">G72</f>
        <v>3.5933859995566308E-2</v>
      </c>
      <c r="O72" s="60">
        <f t="shared" ca="1" si="10"/>
        <v>4.5676309216851015E-2</v>
      </c>
      <c r="Q72" s="85">
        <f t="shared" si="8"/>
        <v>31393.951000000001</v>
      </c>
    </row>
    <row r="73" spans="1:28" ht="12.95" customHeight="1" x14ac:dyDescent="0.2">
      <c r="A73" s="87" t="s">
        <v>109</v>
      </c>
      <c r="C73" s="83">
        <v>46744.593999999997</v>
      </c>
      <c r="D73" s="83">
        <v>0.01</v>
      </c>
      <c r="E73" s="84">
        <f t="shared" si="6"/>
        <v>-21215.891494548974</v>
      </c>
      <c r="F73" s="60">
        <f t="shared" si="9"/>
        <v>-21216</v>
      </c>
      <c r="G73" s="60">
        <f t="shared" si="7"/>
        <v>4.300543999124784E-2</v>
      </c>
      <c r="I73" s="60">
        <f t="shared" si="11"/>
        <v>4.300543999124784E-2</v>
      </c>
      <c r="O73" s="60">
        <f t="shared" ca="1" si="10"/>
        <v>4.3307998409115839E-2</v>
      </c>
      <c r="Q73" s="85">
        <f t="shared" si="8"/>
        <v>31726.093999999997</v>
      </c>
    </row>
    <row r="74" spans="1:28" ht="12.95" customHeight="1" x14ac:dyDescent="0.2">
      <c r="A74" s="87" t="s">
        <v>110</v>
      </c>
      <c r="C74" s="83">
        <v>46877.37</v>
      </c>
      <c r="D74" s="83"/>
      <c r="E74" s="84">
        <f t="shared" si="6"/>
        <v>-20880.889230478031</v>
      </c>
      <c r="F74" s="60">
        <f t="shared" si="9"/>
        <v>-20881</v>
      </c>
      <c r="G74" s="60">
        <f t="shared" si="7"/>
        <v>4.3902789999265224E-2</v>
      </c>
      <c r="I74" s="60">
        <f t="shared" si="11"/>
        <v>4.3902789999265224E-2</v>
      </c>
      <c r="O74" s="60">
        <f t="shared" ca="1" si="10"/>
        <v>4.2361239315331492E-2</v>
      </c>
      <c r="Q74" s="85">
        <f t="shared" si="8"/>
        <v>31858.870000000003</v>
      </c>
    </row>
    <row r="75" spans="1:28" ht="12.95" customHeight="1" x14ac:dyDescent="0.2">
      <c r="A75" s="87" t="s">
        <v>111</v>
      </c>
      <c r="C75" s="83">
        <v>47068.603999999999</v>
      </c>
      <c r="D75" s="83"/>
      <c r="E75" s="84">
        <f t="shared" si="6"/>
        <v>-20398.393727018527</v>
      </c>
      <c r="F75" s="60">
        <f t="shared" si="9"/>
        <v>-20398.5</v>
      </c>
      <c r="G75" s="60">
        <f t="shared" si="7"/>
        <v>4.2120614998566452E-2</v>
      </c>
      <c r="I75" s="60">
        <f t="shared" si="11"/>
        <v>4.2120614998566452E-2</v>
      </c>
      <c r="O75" s="60">
        <f t="shared" ca="1" si="10"/>
        <v>4.099762360562717E-2</v>
      </c>
      <c r="Q75" s="85">
        <f t="shared" si="8"/>
        <v>32050.103999999999</v>
      </c>
    </row>
    <row r="76" spans="1:28" ht="12.95" customHeight="1" x14ac:dyDescent="0.2">
      <c r="A76" s="87" t="s">
        <v>112</v>
      </c>
      <c r="C76" s="83">
        <v>47170.464999999997</v>
      </c>
      <c r="D76" s="83"/>
      <c r="E76" s="84">
        <f t="shared" si="6"/>
        <v>-20141.391967509822</v>
      </c>
      <c r="F76" s="60">
        <f t="shared" si="9"/>
        <v>-20141.5</v>
      </c>
      <c r="G76" s="60">
        <f t="shared" si="7"/>
        <v>4.2817984991415869E-2</v>
      </c>
      <c r="I76" s="60">
        <f t="shared" si="11"/>
        <v>4.2817984991415869E-2</v>
      </c>
      <c r="O76" s="60">
        <f t="shared" ca="1" si="10"/>
        <v>4.0271303942634402E-2</v>
      </c>
      <c r="Q76" s="85">
        <f t="shared" si="8"/>
        <v>32151.964999999997</v>
      </c>
    </row>
    <row r="77" spans="1:28" ht="12.95" customHeight="1" x14ac:dyDescent="0.2">
      <c r="A77" s="87" t="s">
        <v>113</v>
      </c>
      <c r="C77" s="83">
        <v>47531.334999999999</v>
      </c>
      <c r="D77" s="83"/>
      <c r="E77" s="84">
        <f t="shared" si="6"/>
        <v>-19230.894083590461</v>
      </c>
      <c r="F77" s="60">
        <f t="shared" si="9"/>
        <v>-19231</v>
      </c>
      <c r="G77" s="60">
        <f t="shared" si="7"/>
        <v>4.1979289999289904E-2</v>
      </c>
      <c r="I77" s="60">
        <f t="shared" si="11"/>
        <v>4.1979289999289904E-2</v>
      </c>
      <c r="O77" s="60">
        <f t="shared" ca="1" si="10"/>
        <v>3.7698097510125012E-2</v>
      </c>
      <c r="Q77" s="85">
        <f t="shared" si="8"/>
        <v>32512.834999999999</v>
      </c>
    </row>
    <row r="78" spans="1:28" ht="12.95" customHeight="1" x14ac:dyDescent="0.2">
      <c r="A78" s="87" t="s">
        <v>114</v>
      </c>
      <c r="C78" s="83">
        <v>47562.42</v>
      </c>
      <c r="D78" s="83"/>
      <c r="E78" s="84">
        <f t="shared" si="6"/>
        <v>-19152.464658252717</v>
      </c>
      <c r="F78" s="60">
        <f t="shared" si="9"/>
        <v>-19152.5</v>
      </c>
      <c r="G78" s="60">
        <f t="shared" si="7"/>
        <v>1.4007474994286895E-2</v>
      </c>
      <c r="I78" s="60">
        <f t="shared" si="11"/>
        <v>1.4007474994286895E-2</v>
      </c>
      <c r="O78" s="60">
        <f t="shared" ca="1" si="10"/>
        <v>3.7476245006059124E-2</v>
      </c>
      <c r="Q78" s="85">
        <f t="shared" si="8"/>
        <v>32543.919999999998</v>
      </c>
    </row>
    <row r="79" spans="1:28" ht="12.95" customHeight="1" x14ac:dyDescent="0.2">
      <c r="A79" s="60" t="s">
        <v>213</v>
      </c>
      <c r="B79" s="69" t="s">
        <v>138</v>
      </c>
      <c r="C79" s="83">
        <v>47565.411999999997</v>
      </c>
      <c r="D79" s="60" t="s">
        <v>175</v>
      </c>
      <c r="E79" s="84">
        <f t="shared" si="6"/>
        <v>-19144.915652603355</v>
      </c>
      <c r="F79" s="60">
        <f t="shared" si="9"/>
        <v>-19145</v>
      </c>
      <c r="G79" s="60">
        <f t="shared" si="7"/>
        <v>3.3430549992772285E-2</v>
      </c>
      <c r="N79" s="60">
        <f>G79</f>
        <v>3.3430549992772285E-2</v>
      </c>
      <c r="O79" s="60">
        <f t="shared" ca="1" si="10"/>
        <v>3.7455048906944552E-2</v>
      </c>
      <c r="Q79" s="85">
        <f t="shared" si="8"/>
        <v>32546.911999999997</v>
      </c>
      <c r="Z79" s="60">
        <v>-19145</v>
      </c>
      <c r="AA79" s="60">
        <v>3.3399999999999999E-2</v>
      </c>
      <c r="AB79" s="60">
        <v>7.2300000000000003E-3</v>
      </c>
    </row>
    <row r="80" spans="1:28" ht="12.95" customHeight="1" x14ac:dyDescent="0.2">
      <c r="A80" s="60" t="s">
        <v>213</v>
      </c>
      <c r="B80" s="69" t="s">
        <v>138</v>
      </c>
      <c r="C80" s="83">
        <v>47565.413999999997</v>
      </c>
      <c r="D80" s="60" t="s">
        <v>175</v>
      </c>
      <c r="E80" s="84">
        <f t="shared" si="6"/>
        <v>-19144.910606476584</v>
      </c>
      <c r="F80" s="60">
        <f t="shared" si="9"/>
        <v>-19145</v>
      </c>
      <c r="G80" s="60">
        <f t="shared" si="7"/>
        <v>3.5430549993179739E-2</v>
      </c>
      <c r="N80" s="60">
        <f>G80</f>
        <v>3.5430549993179739E-2</v>
      </c>
      <c r="O80" s="60">
        <f t="shared" ca="1" si="10"/>
        <v>3.7455048906944552E-2</v>
      </c>
      <c r="Q80" s="85">
        <f t="shared" si="8"/>
        <v>32546.913999999997</v>
      </c>
      <c r="Z80" s="60">
        <v>-19145</v>
      </c>
      <c r="AA80" s="60">
        <v>3.5400000000000001E-2</v>
      </c>
      <c r="AB80" s="60">
        <v>9.2300000000000004E-3</v>
      </c>
    </row>
    <row r="81" spans="1:28" ht="12.95" customHeight="1" x14ac:dyDescent="0.2">
      <c r="A81" s="87" t="s">
        <v>115</v>
      </c>
      <c r="C81" s="83">
        <v>47801.635000000002</v>
      </c>
      <c r="D81" s="83"/>
      <c r="E81" s="84">
        <f t="shared" si="6"/>
        <v>-18548.910050494324</v>
      </c>
      <c r="F81" s="60">
        <f t="shared" si="9"/>
        <v>-18549</v>
      </c>
      <c r="G81" s="60">
        <f t="shared" si="7"/>
        <v>3.5650910002004821E-2</v>
      </c>
      <c r="I81" s="60">
        <f t="shared" ref="I81:I87" si="12">G81</f>
        <v>3.5650910002004821E-2</v>
      </c>
      <c r="O81" s="60">
        <f t="shared" ca="1" si="10"/>
        <v>3.5770665563972993E-2</v>
      </c>
      <c r="Q81" s="85">
        <f t="shared" si="8"/>
        <v>32783.135000000002</v>
      </c>
    </row>
    <row r="82" spans="1:28" ht="12.95" customHeight="1" x14ac:dyDescent="0.2">
      <c r="A82" s="87" t="s">
        <v>116</v>
      </c>
      <c r="C82" s="83">
        <v>47838.701000000001</v>
      </c>
      <c r="D82" s="83"/>
      <c r="E82" s="84">
        <f t="shared" si="6"/>
        <v>-18455.390183048003</v>
      </c>
      <c r="F82" s="60">
        <f t="shared" si="9"/>
        <v>-18455.5</v>
      </c>
      <c r="G82" s="60">
        <f t="shared" si="7"/>
        <v>4.352524499699939E-2</v>
      </c>
      <c r="I82" s="60">
        <f t="shared" si="12"/>
        <v>4.352524499699939E-2</v>
      </c>
      <c r="O82" s="60">
        <f t="shared" ca="1" si="10"/>
        <v>3.5506420861677962E-2</v>
      </c>
      <c r="Q82" s="85">
        <f t="shared" si="8"/>
        <v>32820.201000000001</v>
      </c>
    </row>
    <row r="83" spans="1:28" ht="12.95" customHeight="1" x14ac:dyDescent="0.2">
      <c r="A83" s="87" t="s">
        <v>116</v>
      </c>
      <c r="C83" s="83">
        <v>47840.667000000001</v>
      </c>
      <c r="D83" s="83"/>
      <c r="E83" s="84">
        <f t="shared" si="6"/>
        <v>-18450.429840432142</v>
      </c>
      <c r="F83" s="60">
        <f t="shared" si="9"/>
        <v>-18450.5</v>
      </c>
      <c r="G83" s="60">
        <f t="shared" si="7"/>
        <v>2.7807295002276078E-2</v>
      </c>
      <c r="I83" s="60">
        <f t="shared" si="12"/>
        <v>2.7807295002276078E-2</v>
      </c>
      <c r="O83" s="60">
        <f t="shared" ca="1" si="10"/>
        <v>3.5492290128934914E-2</v>
      </c>
      <c r="Q83" s="85">
        <f t="shared" si="8"/>
        <v>32822.167000000001</v>
      </c>
    </row>
    <row r="84" spans="1:28" ht="12.95" customHeight="1" x14ac:dyDescent="0.2">
      <c r="A84" s="87" t="s">
        <v>116</v>
      </c>
      <c r="C84" s="83">
        <v>47842.661</v>
      </c>
      <c r="D84" s="83"/>
      <c r="E84" s="84">
        <f t="shared" si="6"/>
        <v>-18445.39885204149</v>
      </c>
      <c r="F84" s="60">
        <f t="shared" si="9"/>
        <v>-18445.5</v>
      </c>
      <c r="G84" s="60">
        <f t="shared" si="7"/>
        <v>4.0089344998705201E-2</v>
      </c>
      <c r="I84" s="60">
        <f t="shared" si="12"/>
        <v>4.0089344998705201E-2</v>
      </c>
      <c r="O84" s="60">
        <f t="shared" ca="1" si="10"/>
        <v>3.5478159396191859E-2</v>
      </c>
      <c r="Q84" s="85">
        <f t="shared" si="8"/>
        <v>32824.161</v>
      </c>
    </row>
    <row r="85" spans="1:28" ht="12.95" customHeight="1" x14ac:dyDescent="0.2">
      <c r="A85" s="87" t="s">
        <v>116</v>
      </c>
      <c r="C85" s="83">
        <v>47859.502999999997</v>
      </c>
      <c r="D85" s="83"/>
      <c r="E85" s="84">
        <f t="shared" ref="E85:E116" si="13">+(C85-C$7)/C$8</f>
        <v>-18402.905418503189</v>
      </c>
      <c r="F85" s="60">
        <f t="shared" si="9"/>
        <v>-18403</v>
      </c>
      <c r="G85" s="60">
        <f t="shared" ref="G85:G116" si="14">+C85-(C$7+F85*C$8)</f>
        <v>3.7486769993847702E-2</v>
      </c>
      <c r="I85" s="60">
        <f t="shared" si="12"/>
        <v>3.7486769993847702E-2</v>
      </c>
      <c r="O85" s="60">
        <f t="shared" ca="1" si="10"/>
        <v>3.5358048167875938E-2</v>
      </c>
      <c r="Q85" s="85">
        <f t="shared" ref="Q85:Q116" si="15">+C85-15018.5</f>
        <v>32841.002999999997</v>
      </c>
    </row>
    <row r="86" spans="1:28" ht="12.95" customHeight="1" x14ac:dyDescent="0.2">
      <c r="A86" s="87" t="s">
        <v>116</v>
      </c>
      <c r="C86" s="83">
        <v>47880.504999999997</v>
      </c>
      <c r="D86" s="83"/>
      <c r="E86" s="84">
        <f t="shared" si="13"/>
        <v>-18349.916041281267</v>
      </c>
      <c r="F86" s="60">
        <f t="shared" si="9"/>
        <v>-18350</v>
      </c>
      <c r="G86" s="60">
        <f t="shared" si="14"/>
        <v>3.3276499998464715E-2</v>
      </c>
      <c r="I86" s="60">
        <f t="shared" si="12"/>
        <v>3.3276499998464715E-2</v>
      </c>
      <c r="O86" s="60">
        <f t="shared" ca="1" si="10"/>
        <v>3.5208262400799606E-2</v>
      </c>
      <c r="Q86" s="85">
        <f t="shared" si="15"/>
        <v>32862.004999999997</v>
      </c>
    </row>
    <row r="87" spans="1:28" ht="12.95" customHeight="1" x14ac:dyDescent="0.2">
      <c r="A87" s="87" t="s">
        <v>116</v>
      </c>
      <c r="C87" s="83">
        <v>47885.464</v>
      </c>
      <c r="D87" s="83"/>
      <c r="E87" s="84">
        <f t="shared" si="13"/>
        <v>-18337.40416995265</v>
      </c>
      <c r="F87" s="60">
        <f t="shared" si="9"/>
        <v>-18337.5</v>
      </c>
      <c r="G87" s="60">
        <f t="shared" si="14"/>
        <v>3.798162499879254E-2</v>
      </c>
      <c r="I87" s="60">
        <f t="shared" si="12"/>
        <v>3.798162499879254E-2</v>
      </c>
      <c r="O87" s="60">
        <f t="shared" ca="1" si="10"/>
        <v>3.5172935568941986E-2</v>
      </c>
      <c r="Q87" s="85">
        <f t="shared" si="15"/>
        <v>32866.964</v>
      </c>
    </row>
    <row r="88" spans="1:28" ht="12.95" customHeight="1" x14ac:dyDescent="0.2">
      <c r="A88" s="60" t="s">
        <v>176</v>
      </c>
      <c r="B88" s="69" t="s">
        <v>138</v>
      </c>
      <c r="C88" s="83">
        <v>47946.298000000003</v>
      </c>
      <c r="D88" s="60" t="s">
        <v>175</v>
      </c>
      <c r="E88" s="84">
        <f t="shared" si="13"/>
        <v>-18183.916131960152</v>
      </c>
      <c r="F88" s="60">
        <f t="shared" si="9"/>
        <v>-18184</v>
      </c>
      <c r="G88" s="60">
        <f t="shared" si="14"/>
        <v>3.3240559998375829E-2</v>
      </c>
      <c r="N88" s="60">
        <f>G88</f>
        <v>3.3240559998375829E-2</v>
      </c>
      <c r="O88" s="60">
        <f t="shared" ca="1" si="10"/>
        <v>3.4739122073730352E-2</v>
      </c>
      <c r="Q88" s="85">
        <f t="shared" si="15"/>
        <v>32927.798000000003</v>
      </c>
      <c r="Z88" s="60">
        <v>-18184</v>
      </c>
      <c r="AA88" s="60">
        <v>3.322E-2</v>
      </c>
      <c r="AB88" s="60">
        <v>7.5599999999999999E-3</v>
      </c>
    </row>
    <row r="89" spans="1:28" ht="12.95" customHeight="1" x14ac:dyDescent="0.2">
      <c r="A89" s="60" t="s">
        <v>176</v>
      </c>
      <c r="B89" s="69" t="s">
        <v>137</v>
      </c>
      <c r="C89" s="83">
        <v>47947.288</v>
      </c>
      <c r="D89" s="60" t="s">
        <v>175</v>
      </c>
      <c r="E89" s="84">
        <f t="shared" si="13"/>
        <v>-18181.41829920853</v>
      </c>
      <c r="F89" s="60">
        <f t="shared" si="9"/>
        <v>-18181.5</v>
      </c>
      <c r="G89" s="60">
        <f t="shared" si="14"/>
        <v>3.2381584998802282E-2</v>
      </c>
      <c r="N89" s="60">
        <f>G89</f>
        <v>3.2381584998802282E-2</v>
      </c>
      <c r="O89" s="60">
        <f t="shared" ca="1" si="10"/>
        <v>3.4732056707358822E-2</v>
      </c>
      <c r="Q89" s="85">
        <f t="shared" si="15"/>
        <v>32928.788</v>
      </c>
      <c r="Z89" s="60">
        <v>-18181.5</v>
      </c>
      <c r="AA89" s="60">
        <v>3.236E-2</v>
      </c>
      <c r="AB89" s="60">
        <v>6.7000000000000002E-3</v>
      </c>
    </row>
    <row r="90" spans="1:28" ht="12.95" customHeight="1" x14ac:dyDescent="0.2">
      <c r="A90" s="87" t="s">
        <v>117</v>
      </c>
      <c r="C90" s="83">
        <v>47947.294999999998</v>
      </c>
      <c r="D90" s="83"/>
      <c r="E90" s="84">
        <f t="shared" si="13"/>
        <v>-18181.400637764837</v>
      </c>
      <c r="F90" s="60">
        <f t="shared" si="9"/>
        <v>-18181.5</v>
      </c>
      <c r="G90" s="60">
        <f t="shared" si="14"/>
        <v>3.9381584996590391E-2</v>
      </c>
      <c r="I90" s="60">
        <f>G90</f>
        <v>3.9381584996590391E-2</v>
      </c>
      <c r="O90" s="60">
        <f t="shared" ca="1" si="10"/>
        <v>3.4732056707358822E-2</v>
      </c>
      <c r="Q90" s="85">
        <f t="shared" si="15"/>
        <v>32928.794999999998</v>
      </c>
    </row>
    <row r="91" spans="1:28" ht="12.95" customHeight="1" x14ac:dyDescent="0.2">
      <c r="A91" s="60" t="s">
        <v>176</v>
      </c>
      <c r="B91" s="69" t="s">
        <v>138</v>
      </c>
      <c r="C91" s="83">
        <v>47947.483999999997</v>
      </c>
      <c r="D91" s="60" t="s">
        <v>175</v>
      </c>
      <c r="E91" s="84">
        <f t="shared" si="13"/>
        <v>-18180.923778784982</v>
      </c>
      <c r="F91" s="60">
        <f t="shared" si="9"/>
        <v>-18181</v>
      </c>
      <c r="G91" s="60">
        <f t="shared" si="14"/>
        <v>3.0209789991204161E-2</v>
      </c>
      <c r="N91" s="60">
        <f>G91</f>
        <v>3.0209789991204161E-2</v>
      </c>
      <c r="O91" s="60">
        <f t="shared" ca="1" si="10"/>
        <v>3.473064363408452E-2</v>
      </c>
      <c r="Q91" s="85">
        <f t="shared" si="15"/>
        <v>32928.983999999997</v>
      </c>
      <c r="Z91" s="60">
        <v>-18181</v>
      </c>
      <c r="AA91" s="60">
        <v>3.0190000000000002E-2</v>
      </c>
      <c r="AB91" s="60">
        <v>4.5300000000000002E-3</v>
      </c>
    </row>
    <row r="92" spans="1:28" ht="12.95" customHeight="1" x14ac:dyDescent="0.2">
      <c r="A92" s="87" t="s">
        <v>118</v>
      </c>
      <c r="B92" s="87"/>
      <c r="C92" s="6">
        <v>48153.587</v>
      </c>
      <c r="D92" s="6"/>
      <c r="E92" s="90">
        <f t="shared" si="13"/>
        <v>-17660.912845846713</v>
      </c>
      <c r="F92" s="87">
        <f t="shared" si="9"/>
        <v>-17661</v>
      </c>
      <c r="G92" s="87">
        <f t="shared" si="14"/>
        <v>3.454298999713501E-2</v>
      </c>
      <c r="H92" s="87"/>
      <c r="I92" s="87">
        <f>G92</f>
        <v>3.454298999713501E-2</v>
      </c>
      <c r="O92" s="60">
        <f t="shared" ca="1" si="10"/>
        <v>3.3261047428807325E-2</v>
      </c>
      <c r="Q92" s="85">
        <f t="shared" si="15"/>
        <v>33135.087</v>
      </c>
    </row>
    <row r="93" spans="1:28" ht="12.95" customHeight="1" x14ac:dyDescent="0.2">
      <c r="A93" s="87" t="s">
        <v>119</v>
      </c>
      <c r="B93" s="87"/>
      <c r="C93" s="6">
        <v>48265.366000000002</v>
      </c>
      <c r="D93" s="6"/>
      <c r="E93" s="90">
        <f t="shared" si="13"/>
        <v>-17378.887343680773</v>
      </c>
      <c r="F93" s="87">
        <f t="shared" si="9"/>
        <v>-17379</v>
      </c>
      <c r="G93" s="87">
        <f t="shared" si="14"/>
        <v>4.4650609997916035E-2</v>
      </c>
      <c r="H93" s="87"/>
      <c r="I93" s="87">
        <f>G93</f>
        <v>4.4650609997916035E-2</v>
      </c>
      <c r="O93" s="60">
        <f t="shared" ca="1" si="10"/>
        <v>3.2464074102099304E-2</v>
      </c>
      <c r="Q93" s="85">
        <f t="shared" si="15"/>
        <v>33246.866000000002</v>
      </c>
    </row>
    <row r="94" spans="1:28" ht="12.95" customHeight="1" x14ac:dyDescent="0.2">
      <c r="A94" s="87" t="s">
        <v>120</v>
      </c>
      <c r="B94" s="87"/>
      <c r="C94" s="6">
        <v>48934.593000000001</v>
      </c>
      <c r="D94" s="6"/>
      <c r="E94" s="90">
        <f t="shared" si="13"/>
        <v>-15690.38520340395</v>
      </c>
      <c r="F94" s="87">
        <f t="shared" si="9"/>
        <v>-15690.5</v>
      </c>
      <c r="G94" s="87">
        <f t="shared" si="14"/>
        <v>4.5498895000491757E-2</v>
      </c>
      <c r="H94" s="87"/>
      <c r="I94" s="87">
        <f>G94</f>
        <v>4.5498895000491757E-2</v>
      </c>
      <c r="O94" s="60">
        <f t="shared" ca="1" si="10"/>
        <v>2.7692125654771339E-2</v>
      </c>
      <c r="Q94" s="85">
        <f t="shared" si="15"/>
        <v>33916.093000000001</v>
      </c>
    </row>
    <row r="95" spans="1:28" ht="12.95" customHeight="1" x14ac:dyDescent="0.2">
      <c r="A95" s="60" t="s">
        <v>181</v>
      </c>
      <c r="B95" s="69" t="s">
        <v>137</v>
      </c>
      <c r="C95" s="83">
        <v>49009.491999999998</v>
      </c>
      <c r="D95" s="60" t="s">
        <v>175</v>
      </c>
      <c r="E95" s="84">
        <f t="shared" si="13"/>
        <v>-15501.410278894644</v>
      </c>
      <c r="F95" s="60">
        <f t="shared" si="9"/>
        <v>-15501.5</v>
      </c>
      <c r="G95" s="60">
        <f t="shared" si="14"/>
        <v>3.5560384996642824E-2</v>
      </c>
      <c r="N95" s="60">
        <f>G95</f>
        <v>3.5560384996642824E-2</v>
      </c>
      <c r="O95" s="60">
        <f t="shared" ca="1" si="10"/>
        <v>2.7157983957084048E-2</v>
      </c>
      <c r="Q95" s="85">
        <f t="shared" si="15"/>
        <v>33990.991999999998</v>
      </c>
      <c r="Z95" s="60">
        <v>-15501.5</v>
      </c>
      <c r="AA95" s="60">
        <v>3.5549999999999998E-2</v>
      </c>
      <c r="AB95" s="60">
        <v>1.1780000000000001E-2</v>
      </c>
    </row>
    <row r="96" spans="1:28" ht="12.95" customHeight="1" x14ac:dyDescent="0.2">
      <c r="A96" s="87" t="s">
        <v>121</v>
      </c>
      <c r="B96" s="87"/>
      <c r="C96" s="6">
        <v>49009.493000000002</v>
      </c>
      <c r="D96" s="6"/>
      <c r="E96" s="90">
        <f t="shared" si="13"/>
        <v>-15501.407755831249</v>
      </c>
      <c r="F96" s="87">
        <f t="shared" si="9"/>
        <v>-15501.5</v>
      </c>
      <c r="G96" s="87">
        <f t="shared" si="14"/>
        <v>3.656038500048453E-2</v>
      </c>
      <c r="H96" s="87"/>
      <c r="I96" s="87">
        <f>G96</f>
        <v>3.656038500048453E-2</v>
      </c>
      <c r="O96" s="60">
        <f t="shared" ca="1" si="10"/>
        <v>2.7157983957084048E-2</v>
      </c>
      <c r="Q96" s="85">
        <f t="shared" si="15"/>
        <v>33990.993000000002</v>
      </c>
    </row>
    <row r="97" spans="1:28" ht="12.95" customHeight="1" x14ac:dyDescent="0.2">
      <c r="A97" s="6" t="s">
        <v>134</v>
      </c>
      <c r="B97" s="12" t="s">
        <v>137</v>
      </c>
      <c r="C97" s="6">
        <v>50832.257299999997</v>
      </c>
      <c r="D97" s="6">
        <v>2.8E-3</v>
      </c>
      <c r="E97" s="90">
        <f t="shared" si="13"/>
        <v>-10902.457890135187</v>
      </c>
      <c r="F97" s="87">
        <f t="shared" si="9"/>
        <v>-10902.5</v>
      </c>
      <c r="G97" s="87">
        <f t="shared" si="14"/>
        <v>1.6689974996552337E-2</v>
      </c>
      <c r="H97" s="87"/>
      <c r="I97" s="87"/>
      <c r="M97" s="60">
        <f>G97</f>
        <v>1.6689974996552337E-2</v>
      </c>
      <c r="O97" s="60">
        <f t="shared" ca="1" si="10"/>
        <v>1.4160535980026704E-2</v>
      </c>
      <c r="Q97" s="85">
        <f t="shared" si="15"/>
        <v>35813.757299999997</v>
      </c>
    </row>
    <row r="98" spans="1:28" ht="12.95" customHeight="1" x14ac:dyDescent="0.2">
      <c r="A98" s="6" t="s">
        <v>134</v>
      </c>
      <c r="B98" s="12" t="s">
        <v>137</v>
      </c>
      <c r="C98" s="6">
        <v>50841.373599999999</v>
      </c>
      <c r="D98" s="6">
        <v>3.5000000000000001E-3</v>
      </c>
      <c r="E98" s="90">
        <f t="shared" si="13"/>
        <v>-10879.456887394103</v>
      </c>
      <c r="F98" s="87">
        <f t="shared" si="9"/>
        <v>-10879.5</v>
      </c>
      <c r="G98" s="87">
        <f t="shared" si="14"/>
        <v>1.7087404994526878E-2</v>
      </c>
      <c r="H98" s="87"/>
      <c r="I98" s="87"/>
      <c r="M98" s="60">
        <f>G98</f>
        <v>1.7087404994526878E-2</v>
      </c>
      <c r="O98" s="60">
        <f t="shared" ca="1" si="10"/>
        <v>1.4095534609408673E-2</v>
      </c>
      <c r="Q98" s="85">
        <f t="shared" si="15"/>
        <v>35822.873599999999</v>
      </c>
    </row>
    <row r="99" spans="1:28" ht="12.95" customHeight="1" x14ac:dyDescent="0.2">
      <c r="A99" s="87" t="s">
        <v>122</v>
      </c>
      <c r="B99" s="87"/>
      <c r="C99" s="6">
        <v>50852.660199999998</v>
      </c>
      <c r="D99" s="6"/>
      <c r="E99" s="90">
        <f t="shared" si="13"/>
        <v>-10850.980080187508</v>
      </c>
      <c r="F99" s="87">
        <f t="shared" ref="F99:F130" si="16">ROUND(2*E99,0)/2</f>
        <v>-10851</v>
      </c>
      <c r="G99" s="87">
        <f t="shared" si="14"/>
        <v>7.8950899915071204E-3</v>
      </c>
      <c r="H99" s="87"/>
      <c r="I99" s="87">
        <f>G99</f>
        <v>7.8950899915071204E-3</v>
      </c>
      <c r="O99" s="60">
        <f t="shared" ref="O99:O130" ca="1" si="17">+C$11+C$12*F99</f>
        <v>1.4014989432773288E-2</v>
      </c>
      <c r="Q99" s="85">
        <f t="shared" si="15"/>
        <v>35834.160199999998</v>
      </c>
    </row>
    <row r="100" spans="1:28" ht="12.95" customHeight="1" x14ac:dyDescent="0.2">
      <c r="A100" s="60" t="s">
        <v>185</v>
      </c>
      <c r="B100" s="69" t="s">
        <v>137</v>
      </c>
      <c r="C100" s="83">
        <v>50872.296699999999</v>
      </c>
      <c r="D100" s="60" t="s">
        <v>175</v>
      </c>
      <c r="E100" s="84">
        <f t="shared" si="13"/>
        <v>-10801.435946018464</v>
      </c>
      <c r="F100" s="60">
        <f t="shared" si="16"/>
        <v>-10801.5</v>
      </c>
      <c r="G100" s="60">
        <f t="shared" si="14"/>
        <v>2.5387384994246531E-2</v>
      </c>
      <c r="N100" s="60">
        <f>G100</f>
        <v>2.5387384994246531E-2</v>
      </c>
      <c r="O100" s="60">
        <f t="shared" ca="1" si="17"/>
        <v>1.3875095178617094E-2</v>
      </c>
      <c r="Q100" s="85">
        <f t="shared" si="15"/>
        <v>35853.796699999999</v>
      </c>
      <c r="Z100" s="60">
        <v>-10801.5</v>
      </c>
      <c r="AA100" s="60">
        <v>2.5389999999999999E-2</v>
      </c>
      <c r="AB100" s="60">
        <v>6.5599999999999999E-3</v>
      </c>
    </row>
    <row r="101" spans="1:28" ht="12.95" customHeight="1" x14ac:dyDescent="0.2">
      <c r="A101" s="6" t="s">
        <v>134</v>
      </c>
      <c r="B101" s="12" t="s">
        <v>137</v>
      </c>
      <c r="C101" s="6">
        <v>51129.511700000003</v>
      </c>
      <c r="D101" s="6">
        <v>2.3E-3</v>
      </c>
      <c r="E101" s="90">
        <f t="shared" si="13"/>
        <v>-10152.46619732137</v>
      </c>
      <c r="F101" s="87">
        <f t="shared" si="16"/>
        <v>-10152.5</v>
      </c>
      <c r="G101" s="87">
        <f t="shared" si="14"/>
        <v>1.3397474998782855E-2</v>
      </c>
      <c r="H101" s="87"/>
      <c r="I101" s="87"/>
      <c r="M101" s="60">
        <f>G101</f>
        <v>1.3397474998782855E-2</v>
      </c>
      <c r="O101" s="60">
        <f t="shared" ca="1" si="17"/>
        <v>1.204092606856921E-2</v>
      </c>
      <c r="Q101" s="85">
        <f t="shared" si="15"/>
        <v>36111.011700000003</v>
      </c>
    </row>
    <row r="102" spans="1:28" ht="12.95" customHeight="1" x14ac:dyDescent="0.2">
      <c r="A102" s="87" t="s">
        <v>123</v>
      </c>
      <c r="B102" s="87"/>
      <c r="C102" s="6">
        <v>51199.071199999998</v>
      </c>
      <c r="D102" s="6"/>
      <c r="E102" s="90">
        <f t="shared" si="13"/>
        <v>-9976.9631697588557</v>
      </c>
      <c r="F102" s="87">
        <f t="shared" si="16"/>
        <v>-9977</v>
      </c>
      <c r="G102" s="87">
        <f t="shared" si="14"/>
        <v>1.4597429995774291E-2</v>
      </c>
      <c r="H102" s="87"/>
      <c r="I102" s="87"/>
      <c r="J102" s="60">
        <f>G102</f>
        <v>1.4597429995774291E-2</v>
      </c>
      <c r="O102" s="60">
        <f t="shared" ca="1" si="17"/>
        <v>1.1544937349288156E-2</v>
      </c>
      <c r="Q102" s="85">
        <f t="shared" si="15"/>
        <v>36180.571199999998</v>
      </c>
    </row>
    <row r="103" spans="1:28" ht="12.95" customHeight="1" x14ac:dyDescent="0.2">
      <c r="A103" s="87" t="s">
        <v>123</v>
      </c>
      <c r="B103" s="87"/>
      <c r="C103" s="6">
        <v>51199.268900000003</v>
      </c>
      <c r="D103" s="6"/>
      <c r="E103" s="90">
        <f t="shared" si="13"/>
        <v>-9976.4643601275347</v>
      </c>
      <c r="F103" s="87">
        <f t="shared" si="16"/>
        <v>-9976.5</v>
      </c>
      <c r="G103" s="87">
        <f t="shared" si="14"/>
        <v>1.4125634996162262E-2</v>
      </c>
      <c r="H103" s="87"/>
      <c r="I103" s="87"/>
      <c r="J103" s="60">
        <f>G103</f>
        <v>1.4125634996162262E-2</v>
      </c>
      <c r="O103" s="60">
        <f t="shared" ca="1" si="17"/>
        <v>1.154352427601385E-2</v>
      </c>
      <c r="Q103" s="85">
        <f t="shared" si="15"/>
        <v>36180.768900000003</v>
      </c>
    </row>
    <row r="104" spans="1:28" ht="12.95" customHeight="1" x14ac:dyDescent="0.2">
      <c r="A104" s="87" t="s">
        <v>123</v>
      </c>
      <c r="B104" s="87"/>
      <c r="C104" s="6">
        <v>51200.061800000003</v>
      </c>
      <c r="D104" s="6"/>
      <c r="E104" s="90">
        <f t="shared" si="13"/>
        <v>-9974.4638231691843</v>
      </c>
      <c r="F104" s="87">
        <f t="shared" si="16"/>
        <v>-9974.5</v>
      </c>
      <c r="G104" s="87">
        <f t="shared" si="14"/>
        <v>1.4338455002871342E-2</v>
      </c>
      <c r="H104" s="87"/>
      <c r="I104" s="87"/>
      <c r="J104" s="60">
        <f>G104</f>
        <v>1.4338455002871342E-2</v>
      </c>
      <c r="O104" s="60">
        <f t="shared" ca="1" si="17"/>
        <v>1.1537871982916632E-2</v>
      </c>
      <c r="Q104" s="85">
        <f t="shared" si="15"/>
        <v>36181.561800000003</v>
      </c>
    </row>
    <row r="105" spans="1:28" ht="12.95" customHeight="1" x14ac:dyDescent="0.2">
      <c r="A105" s="87" t="s">
        <v>123</v>
      </c>
      <c r="B105" s="87"/>
      <c r="C105" s="6">
        <v>51200.259599999998</v>
      </c>
      <c r="D105" s="6"/>
      <c r="E105" s="90">
        <f t="shared" si="13"/>
        <v>-9973.9647612315493</v>
      </c>
      <c r="F105" s="87">
        <f t="shared" si="16"/>
        <v>-9974</v>
      </c>
      <c r="G105" s="87">
        <f t="shared" si="14"/>
        <v>1.3966659993457142E-2</v>
      </c>
      <c r="H105" s="87"/>
      <c r="I105" s="87"/>
      <c r="J105" s="60">
        <f>G105</f>
        <v>1.3966659993457142E-2</v>
      </c>
      <c r="O105" s="60">
        <f t="shared" ca="1" si="17"/>
        <v>1.1536458909642326E-2</v>
      </c>
      <c r="Q105" s="85">
        <f t="shared" si="15"/>
        <v>36181.759599999998</v>
      </c>
    </row>
    <row r="106" spans="1:28" ht="12.95" customHeight="1" x14ac:dyDescent="0.2">
      <c r="A106" s="87" t="s">
        <v>123</v>
      </c>
      <c r="B106" s="87"/>
      <c r="C106" s="6">
        <v>51201.250699999997</v>
      </c>
      <c r="D106" s="6"/>
      <c r="E106" s="90">
        <f t="shared" si="13"/>
        <v>-9971.4641531101988</v>
      </c>
      <c r="F106" s="87">
        <f t="shared" si="16"/>
        <v>-9971.5</v>
      </c>
      <c r="G106" s="87">
        <f t="shared" si="14"/>
        <v>1.4207684995199088E-2</v>
      </c>
      <c r="H106" s="87"/>
      <c r="I106" s="87"/>
      <c r="J106" s="60">
        <f>G106</f>
        <v>1.4207684995199088E-2</v>
      </c>
      <c r="O106" s="60">
        <f t="shared" ca="1" si="17"/>
        <v>1.1529393543270802E-2</v>
      </c>
      <c r="Q106" s="85">
        <f t="shared" si="15"/>
        <v>36182.750699999997</v>
      </c>
    </row>
    <row r="107" spans="1:28" ht="12.95" customHeight="1" x14ac:dyDescent="0.2">
      <c r="A107" s="60" t="s">
        <v>188</v>
      </c>
      <c r="B107" s="69" t="s">
        <v>138</v>
      </c>
      <c r="C107" s="83">
        <v>51455.892</v>
      </c>
      <c r="D107" s="60" t="s">
        <v>182</v>
      </c>
      <c r="E107" s="84">
        <f t="shared" si="13"/>
        <v>-9328.9880126483258</v>
      </c>
      <c r="F107" s="60">
        <f t="shared" si="16"/>
        <v>-9329</v>
      </c>
      <c r="G107" s="60">
        <f t="shared" si="14"/>
        <v>4.7511099983239546E-3</v>
      </c>
      <c r="N107" s="60">
        <f>G107</f>
        <v>4.7511099983239546E-3</v>
      </c>
      <c r="O107" s="60">
        <f t="shared" ca="1" si="17"/>
        <v>9.7135943857888825E-3</v>
      </c>
      <c r="Q107" s="85">
        <f t="shared" si="15"/>
        <v>36437.392</v>
      </c>
      <c r="Z107" s="60">
        <v>-9329</v>
      </c>
      <c r="AA107" s="60">
        <v>4.7600000000000003E-3</v>
      </c>
      <c r="AB107" s="60">
        <v>-1.209E-2</v>
      </c>
    </row>
    <row r="108" spans="1:28" ht="12.95" customHeight="1" x14ac:dyDescent="0.2">
      <c r="A108" s="6" t="s">
        <v>131</v>
      </c>
      <c r="B108" s="13" t="s">
        <v>138</v>
      </c>
      <c r="C108" s="7">
        <v>51841.535400000001</v>
      </c>
      <c r="D108" s="7">
        <v>7.7999999999999996E-3</v>
      </c>
      <c r="E108" s="90">
        <f t="shared" si="13"/>
        <v>-8355.9852702550397</v>
      </c>
      <c r="F108" s="87">
        <f t="shared" si="16"/>
        <v>-8356</v>
      </c>
      <c r="G108" s="87">
        <f t="shared" si="14"/>
        <v>5.8380400005262345E-3</v>
      </c>
      <c r="H108" s="87"/>
      <c r="I108" s="87"/>
      <c r="M108" s="60">
        <f>G108</f>
        <v>5.8380400005262345E-3</v>
      </c>
      <c r="O108" s="60">
        <f t="shared" ca="1" si="17"/>
        <v>6.9637537939913619E-3</v>
      </c>
      <c r="Q108" s="85">
        <f t="shared" si="15"/>
        <v>36823.035400000001</v>
      </c>
    </row>
    <row r="109" spans="1:28" ht="12.95" customHeight="1" x14ac:dyDescent="0.2">
      <c r="A109" s="7" t="s">
        <v>139</v>
      </c>
      <c r="B109" s="13" t="s">
        <v>137</v>
      </c>
      <c r="C109" s="7">
        <v>51876.616900000001</v>
      </c>
      <c r="D109" s="7">
        <v>4.1000000000000003E-3</v>
      </c>
      <c r="E109" s="90">
        <f t="shared" si="13"/>
        <v>-8267.4724220972057</v>
      </c>
      <c r="F109" s="87">
        <f t="shared" si="16"/>
        <v>-8267.5</v>
      </c>
      <c r="G109" s="87">
        <f t="shared" si="14"/>
        <v>1.0930324999208096E-2</v>
      </c>
      <c r="H109" s="87"/>
      <c r="I109" s="87"/>
      <c r="M109" s="60">
        <f>G109</f>
        <v>1.0930324999208096E-2</v>
      </c>
      <c r="O109" s="60">
        <f t="shared" ca="1" si="17"/>
        <v>6.7136398244393783E-3</v>
      </c>
      <c r="Q109" s="85">
        <f t="shared" si="15"/>
        <v>36858.116900000001</v>
      </c>
    </row>
    <row r="110" spans="1:28" ht="12.95" customHeight="1" x14ac:dyDescent="0.2">
      <c r="A110" s="87" t="s">
        <v>143</v>
      </c>
      <c r="B110" s="87"/>
      <c r="C110" s="6">
        <v>51952.510699999999</v>
      </c>
      <c r="D110" s="6"/>
      <c r="E110" s="90">
        <f t="shared" si="13"/>
        <v>-8075.9875541320198</v>
      </c>
      <c r="F110" s="87">
        <f t="shared" si="16"/>
        <v>-8076</v>
      </c>
      <c r="G110" s="87">
        <f t="shared" si="14"/>
        <v>4.9328399982186966E-3</v>
      </c>
      <c r="H110" s="87"/>
      <c r="I110" s="87"/>
      <c r="N110" s="60">
        <f>G110</f>
        <v>4.9328399982186966E-3</v>
      </c>
      <c r="O110" s="60">
        <f t="shared" ca="1" si="17"/>
        <v>6.1724327603805661E-3</v>
      </c>
      <c r="Q110" s="85">
        <f t="shared" si="15"/>
        <v>36934.010699999999</v>
      </c>
    </row>
    <row r="111" spans="1:28" ht="12.95" customHeight="1" x14ac:dyDescent="0.2">
      <c r="A111" s="6" t="s">
        <v>160</v>
      </c>
      <c r="B111" s="12" t="s">
        <v>137</v>
      </c>
      <c r="C111" s="6">
        <v>52209.537499999999</v>
      </c>
      <c r="D111" s="6" t="s">
        <v>161</v>
      </c>
      <c r="E111" s="84">
        <f t="shared" si="13"/>
        <v>-7427.4926459640856</v>
      </c>
      <c r="F111" s="60">
        <f t="shared" si="16"/>
        <v>-7427.5</v>
      </c>
      <c r="G111" s="60">
        <f t="shared" si="14"/>
        <v>2.9147249952075072E-3</v>
      </c>
      <c r="N111" s="60">
        <f>G111</f>
        <v>2.9147249952075072E-3</v>
      </c>
      <c r="O111" s="60">
        <f t="shared" ca="1" si="17"/>
        <v>4.339676723606984E-3</v>
      </c>
      <c r="Q111" s="85">
        <f t="shared" si="15"/>
        <v>37191.037499999999</v>
      </c>
    </row>
    <row r="112" spans="1:28" ht="12.95" customHeight="1" x14ac:dyDescent="0.2">
      <c r="A112" s="60" t="s">
        <v>192</v>
      </c>
      <c r="B112" s="69" t="s">
        <v>137</v>
      </c>
      <c r="C112" s="83">
        <v>52321.305899999999</v>
      </c>
      <c r="D112" s="60" t="s">
        <v>182</v>
      </c>
      <c r="E112" s="84">
        <f t="shared" si="13"/>
        <v>-7145.4938882700326</v>
      </c>
      <c r="F112" s="60">
        <f t="shared" si="16"/>
        <v>-7145.5</v>
      </c>
      <c r="G112" s="60">
        <f t="shared" si="14"/>
        <v>2.4223449945566244E-3</v>
      </c>
      <c r="N112" s="60">
        <f>G112</f>
        <v>2.4223449945566244E-3</v>
      </c>
      <c r="O112" s="60">
        <f t="shared" ca="1" si="17"/>
        <v>3.5427033968989698E-3</v>
      </c>
      <c r="Q112" s="85">
        <f t="shared" si="15"/>
        <v>37302.805899999999</v>
      </c>
      <c r="Z112" s="60">
        <v>-7145.5</v>
      </c>
      <c r="AA112" s="60">
        <v>2.4399999999999999E-3</v>
      </c>
      <c r="AB112" s="60">
        <v>-1.112E-2</v>
      </c>
    </row>
    <row r="113" spans="1:28" ht="12.95" customHeight="1" x14ac:dyDescent="0.2">
      <c r="A113" s="6" t="s">
        <v>160</v>
      </c>
      <c r="B113" s="12" t="s">
        <v>137</v>
      </c>
      <c r="C113" s="6">
        <v>52321.305939999998</v>
      </c>
      <c r="D113" s="6" t="s">
        <v>162</v>
      </c>
      <c r="E113" s="84">
        <f t="shared" si="13"/>
        <v>-7145.4937873475001</v>
      </c>
      <c r="F113" s="60">
        <f t="shared" si="16"/>
        <v>-7145.5</v>
      </c>
      <c r="G113" s="60">
        <f t="shared" si="14"/>
        <v>2.4623449935461394E-3</v>
      </c>
      <c r="N113" s="60">
        <f>G113</f>
        <v>2.4623449935461394E-3</v>
      </c>
      <c r="O113" s="60">
        <f t="shared" ca="1" si="17"/>
        <v>3.5427033968989698E-3</v>
      </c>
      <c r="Q113" s="85">
        <f t="shared" si="15"/>
        <v>37302.805939999998</v>
      </c>
    </row>
    <row r="114" spans="1:28" ht="12.95" customHeight="1" x14ac:dyDescent="0.2">
      <c r="A114" s="87" t="s">
        <v>144</v>
      </c>
      <c r="B114" s="87"/>
      <c r="C114" s="6">
        <v>52338.347900000001</v>
      </c>
      <c r="D114" s="6"/>
      <c r="E114" s="90">
        <f t="shared" si="13"/>
        <v>-7102.4958420546236</v>
      </c>
      <c r="F114" s="87">
        <f t="shared" si="16"/>
        <v>-7102.5</v>
      </c>
      <c r="G114" s="87">
        <f t="shared" si="14"/>
        <v>1.6479749974678271E-3</v>
      </c>
      <c r="H114" s="87"/>
      <c r="I114" s="87"/>
      <c r="N114" s="60">
        <f>G114</f>
        <v>1.6479749974678271E-3</v>
      </c>
      <c r="O114" s="60">
        <f t="shared" ca="1" si="17"/>
        <v>3.42117909530874E-3</v>
      </c>
      <c r="Q114" s="85">
        <f t="shared" si="15"/>
        <v>37319.847900000001</v>
      </c>
    </row>
    <row r="115" spans="1:28" ht="12.95" customHeight="1" x14ac:dyDescent="0.2">
      <c r="A115" s="6" t="s">
        <v>132</v>
      </c>
      <c r="B115" s="13" t="s">
        <v>138</v>
      </c>
      <c r="C115" s="7">
        <v>52602.905599999998</v>
      </c>
      <c r="D115" s="7">
        <v>2.0000000000000001E-4</v>
      </c>
      <c r="E115" s="90">
        <f t="shared" si="13"/>
        <v>-6434.9999958369581</v>
      </c>
      <c r="F115" s="87">
        <f t="shared" si="16"/>
        <v>-6435</v>
      </c>
      <c r="G115" s="87">
        <f t="shared" si="14"/>
        <v>1.6499980119988322E-6</v>
      </c>
      <c r="H115" s="87"/>
      <c r="I115" s="87"/>
      <c r="M115" s="60">
        <f>G115</f>
        <v>1.6499980119988322E-6</v>
      </c>
      <c r="O115" s="60">
        <f t="shared" ca="1" si="17"/>
        <v>1.5347262741115704E-3</v>
      </c>
      <c r="Q115" s="85">
        <f t="shared" si="15"/>
        <v>37584.405599999998</v>
      </c>
    </row>
    <row r="116" spans="1:28" ht="12.95" customHeight="1" x14ac:dyDescent="0.2">
      <c r="A116" s="87" t="s">
        <v>133</v>
      </c>
      <c r="B116" s="87"/>
      <c r="C116" s="6">
        <v>52689.3079</v>
      </c>
      <c r="D116" s="6">
        <v>1.5E-3</v>
      </c>
      <c r="E116" s="90">
        <f t="shared" si="13"/>
        <v>-6217.0015162854115</v>
      </c>
      <c r="F116" s="87">
        <f t="shared" si="16"/>
        <v>-6217</v>
      </c>
      <c r="G116" s="87">
        <f t="shared" si="14"/>
        <v>-6.009700009599328E-4</v>
      </c>
      <c r="H116" s="87"/>
      <c r="I116" s="87"/>
      <c r="M116" s="60">
        <f>G116</f>
        <v>-6.009700009599328E-4</v>
      </c>
      <c r="O116" s="60">
        <f t="shared" ca="1" si="17"/>
        <v>9.1862632651459192E-4</v>
      </c>
      <c r="Q116" s="85">
        <f t="shared" si="15"/>
        <v>37670.8079</v>
      </c>
    </row>
    <row r="117" spans="1:28" ht="12.95" customHeight="1" x14ac:dyDescent="0.2">
      <c r="A117" s="60" t="s">
        <v>226</v>
      </c>
      <c r="B117" s="69" t="s">
        <v>138</v>
      </c>
      <c r="C117" s="83">
        <v>52705.158100000001</v>
      </c>
      <c r="D117" s="60" t="s">
        <v>182</v>
      </c>
      <c r="E117" s="84">
        <f t="shared" ref="E117:E146" si="18">+(C117-C$7)/C$8</f>
        <v>-6177.0104570128224</v>
      </c>
      <c r="F117" s="60">
        <f t="shared" si="16"/>
        <v>-6177</v>
      </c>
      <c r="G117" s="60">
        <f t="shared" ref="G117:G146" si="19">+C117-(C$7+F117*C$8)</f>
        <v>-4.1445700044278055E-3</v>
      </c>
      <c r="N117" s="60">
        <f>G117</f>
        <v>-4.1445700044278055E-3</v>
      </c>
      <c r="O117" s="60">
        <f t="shared" ca="1" si="17"/>
        <v>8.0558046457019153E-4</v>
      </c>
      <c r="Q117" s="85">
        <f t="shared" ref="Q117:Q146" si="20">+C117-15018.5</f>
        <v>37686.658100000001</v>
      </c>
      <c r="X117" s="60" t="s">
        <v>227</v>
      </c>
      <c r="Z117" s="60">
        <v>-6177</v>
      </c>
      <c r="AA117" s="60">
        <v>-4.1200000000000004E-3</v>
      </c>
      <c r="AB117" s="60">
        <v>-1.6080000000000001E-2</v>
      </c>
    </row>
    <row r="118" spans="1:28" ht="12.95" customHeight="1" x14ac:dyDescent="0.2">
      <c r="A118" s="60" t="s">
        <v>226</v>
      </c>
      <c r="B118" s="69" t="s">
        <v>137</v>
      </c>
      <c r="C118" s="83">
        <v>52944.351300000002</v>
      </c>
      <c r="D118" s="60" t="s">
        <v>182</v>
      </c>
      <c r="E118" s="84">
        <f t="shared" si="18"/>
        <v>-5573.5108520362373</v>
      </c>
      <c r="F118" s="60">
        <f t="shared" si="16"/>
        <v>-5573.5</v>
      </c>
      <c r="G118" s="60">
        <f t="shared" si="19"/>
        <v>-4.3011349989683367E-3</v>
      </c>
      <c r="N118" s="60">
        <f>G118</f>
        <v>-4.3011349989683367E-3</v>
      </c>
      <c r="O118" s="60">
        <f t="shared" ca="1" si="17"/>
        <v>-8.9999897751593533E-4</v>
      </c>
      <c r="Q118" s="85">
        <f t="shared" si="20"/>
        <v>37925.851300000002</v>
      </c>
      <c r="X118" s="60" t="s">
        <v>227</v>
      </c>
      <c r="Z118" s="60">
        <v>-5573.5</v>
      </c>
      <c r="AA118" s="60">
        <v>-4.28E-3</v>
      </c>
      <c r="AB118" s="60">
        <v>-1.52E-2</v>
      </c>
    </row>
    <row r="119" spans="1:28" ht="12.95" customHeight="1" x14ac:dyDescent="0.2">
      <c r="A119" s="60" t="s">
        <v>226</v>
      </c>
      <c r="B119" s="69" t="s">
        <v>138</v>
      </c>
      <c r="C119" s="83">
        <v>52945.340199999999</v>
      </c>
      <c r="D119" s="60" t="s">
        <v>182</v>
      </c>
      <c r="E119" s="84">
        <f t="shared" si="18"/>
        <v>-5571.0157946543413</v>
      </c>
      <c r="F119" s="60">
        <f t="shared" si="16"/>
        <v>-5571</v>
      </c>
      <c r="G119" s="60">
        <f t="shared" si="19"/>
        <v>-6.2601100071333349E-3</v>
      </c>
      <c r="N119" s="60">
        <f>G119</f>
        <v>-6.2601100071333349E-3</v>
      </c>
      <c r="O119" s="60">
        <f t="shared" ca="1" si="17"/>
        <v>-9.0706434388746274E-4</v>
      </c>
      <c r="Q119" s="85">
        <f t="shared" si="20"/>
        <v>37926.840199999999</v>
      </c>
      <c r="X119" s="60" t="s">
        <v>227</v>
      </c>
      <c r="Z119" s="60">
        <v>-5571</v>
      </c>
      <c r="AA119" s="60">
        <v>-6.2300000000000003E-3</v>
      </c>
      <c r="AB119" s="60">
        <v>-1.7149999999999999E-2</v>
      </c>
    </row>
    <row r="120" spans="1:28" ht="12.95" customHeight="1" x14ac:dyDescent="0.2">
      <c r="A120" s="91" t="s">
        <v>129</v>
      </c>
      <c r="B120" s="87"/>
      <c r="C120" s="92">
        <v>52973.878299999997</v>
      </c>
      <c r="D120" s="6">
        <v>1E-4</v>
      </c>
      <c r="E120" s="90">
        <f t="shared" si="18"/>
        <v>-5499.012359453086</v>
      </c>
      <c r="F120" s="87">
        <f t="shared" si="16"/>
        <v>-5499</v>
      </c>
      <c r="G120" s="87">
        <f t="shared" si="19"/>
        <v>-4.8985900066327304E-3</v>
      </c>
      <c r="H120" s="87"/>
      <c r="I120" s="87"/>
      <c r="K120" s="60">
        <f>G120</f>
        <v>-4.8985900066327304E-3</v>
      </c>
      <c r="O120" s="60">
        <f t="shared" ca="1" si="17"/>
        <v>-1.110546895387381E-3</v>
      </c>
      <c r="Q120" s="85">
        <f t="shared" si="20"/>
        <v>37955.378299999997</v>
      </c>
    </row>
    <row r="121" spans="1:28" ht="12.95" customHeight="1" x14ac:dyDescent="0.2">
      <c r="A121" s="7" t="s">
        <v>156</v>
      </c>
      <c r="B121" s="13" t="s">
        <v>138</v>
      </c>
      <c r="C121" s="7">
        <v>52981.409</v>
      </c>
      <c r="D121" s="7">
        <v>1E-4</v>
      </c>
      <c r="E121" s="84">
        <f t="shared" si="18"/>
        <v>-5480.0119260160191</v>
      </c>
      <c r="F121" s="60">
        <f t="shared" si="16"/>
        <v>-5480</v>
      </c>
      <c r="G121" s="60">
        <f t="shared" si="19"/>
        <v>-4.7268000053009018E-3</v>
      </c>
      <c r="M121" s="60">
        <f>G121</f>
        <v>-4.7268000053009018E-3</v>
      </c>
      <c r="O121" s="60">
        <f t="shared" ca="1" si="17"/>
        <v>-1.1642436798109702E-3</v>
      </c>
      <c r="Q121" s="85">
        <f t="shared" si="20"/>
        <v>37962.909</v>
      </c>
    </row>
    <row r="122" spans="1:28" ht="12.95" customHeight="1" x14ac:dyDescent="0.2">
      <c r="A122" s="6" t="s">
        <v>140</v>
      </c>
      <c r="B122" s="13" t="s">
        <v>138</v>
      </c>
      <c r="C122" s="7">
        <v>53051.561099999999</v>
      </c>
      <c r="D122" s="6">
        <v>2.9999999999999997E-4</v>
      </c>
      <c r="E122" s="90">
        <f t="shared" si="18"/>
        <v>-5303.0137310912587</v>
      </c>
      <c r="F122" s="87">
        <f t="shared" si="16"/>
        <v>-5303</v>
      </c>
      <c r="G122" s="87">
        <f t="shared" si="19"/>
        <v>-5.442230001790449E-3</v>
      </c>
      <c r="H122" s="87"/>
      <c r="I122" s="87"/>
      <c r="M122" s="60">
        <f>G122</f>
        <v>-5.442230001790449E-3</v>
      </c>
      <c r="O122" s="60">
        <f t="shared" ca="1" si="17"/>
        <v>-1.6644716189149391E-3</v>
      </c>
      <c r="Q122" s="85">
        <f t="shared" si="20"/>
        <v>38033.061099999999</v>
      </c>
    </row>
    <row r="123" spans="1:28" ht="12.95" customHeight="1" x14ac:dyDescent="0.2">
      <c r="A123" s="6" t="s">
        <v>141</v>
      </c>
      <c r="B123" s="13" t="s">
        <v>138</v>
      </c>
      <c r="C123" s="7">
        <v>53055.128199999999</v>
      </c>
      <c r="D123" s="7">
        <v>1E-4</v>
      </c>
      <c r="E123" s="90">
        <f t="shared" si="18"/>
        <v>-5294.0137116889009</v>
      </c>
      <c r="F123" s="87">
        <f t="shared" si="16"/>
        <v>-5294</v>
      </c>
      <c r="G123" s="87">
        <f t="shared" si="19"/>
        <v>-5.4345400058082305E-3</v>
      </c>
      <c r="H123" s="87"/>
      <c r="I123" s="87"/>
      <c r="L123" s="60">
        <f>G123</f>
        <v>-5.4345400058082305E-3</v>
      </c>
      <c r="O123" s="60">
        <f t="shared" ca="1" si="17"/>
        <v>-1.6899069378524291E-3</v>
      </c>
      <c r="Q123" s="85">
        <f t="shared" si="20"/>
        <v>38036.628199999999</v>
      </c>
    </row>
    <row r="124" spans="1:28" ht="12.95" customHeight="1" x14ac:dyDescent="0.2">
      <c r="A124" s="7" t="s">
        <v>139</v>
      </c>
      <c r="B124" s="13" t="s">
        <v>137</v>
      </c>
      <c r="C124" s="7">
        <v>53082.2785</v>
      </c>
      <c r="D124" s="7">
        <v>2.3E-3</v>
      </c>
      <c r="E124" s="90">
        <f t="shared" si="18"/>
        <v>-5225.5117838540109</v>
      </c>
      <c r="F124" s="87">
        <f t="shared" si="16"/>
        <v>-5225.5</v>
      </c>
      <c r="G124" s="87">
        <f t="shared" si="19"/>
        <v>-4.6704550040885806E-3</v>
      </c>
      <c r="H124" s="87"/>
      <c r="I124" s="87"/>
      <c r="M124" s="60">
        <f>G124</f>
        <v>-4.6704550040885806E-3</v>
      </c>
      <c r="O124" s="60">
        <f t="shared" ca="1" si="17"/>
        <v>-1.8834979764322142E-3</v>
      </c>
      <c r="Q124" s="85">
        <f t="shared" si="20"/>
        <v>38063.7785</v>
      </c>
    </row>
    <row r="125" spans="1:28" ht="12.95" customHeight="1" x14ac:dyDescent="0.2">
      <c r="A125" s="6" t="s">
        <v>172</v>
      </c>
      <c r="B125" s="12" t="s">
        <v>138</v>
      </c>
      <c r="C125" s="6">
        <v>53375.567999999999</v>
      </c>
      <c r="D125" s="6">
        <v>2E-3</v>
      </c>
      <c r="E125" s="84">
        <f t="shared" si="18"/>
        <v>-4485.523785057313</v>
      </c>
      <c r="F125" s="60">
        <f t="shared" si="16"/>
        <v>-4485.5</v>
      </c>
      <c r="G125" s="60">
        <f t="shared" si="19"/>
        <v>-9.4270550034707412E-3</v>
      </c>
      <c r="N125" s="60">
        <f>G125</f>
        <v>-9.4270550034707412E-3</v>
      </c>
      <c r="O125" s="60">
        <f t="shared" ca="1" si="17"/>
        <v>-3.9748464224036075E-3</v>
      </c>
      <c r="Q125" s="85">
        <f t="shared" si="20"/>
        <v>38357.067999999999</v>
      </c>
    </row>
    <row r="126" spans="1:28" ht="12.95" customHeight="1" x14ac:dyDescent="0.2">
      <c r="A126" s="60" t="s">
        <v>228</v>
      </c>
      <c r="B126" s="69" t="s">
        <v>138</v>
      </c>
      <c r="C126" s="83">
        <v>53407.475899999998</v>
      </c>
      <c r="D126" s="60" t="s">
        <v>182</v>
      </c>
      <c r="E126" s="84">
        <f t="shared" si="18"/>
        <v>-4405.0181308596548</v>
      </c>
      <c r="F126" s="60">
        <f t="shared" si="16"/>
        <v>-4405</v>
      </c>
      <c r="G126" s="60">
        <f t="shared" si="19"/>
        <v>-7.1860500029288232E-3</v>
      </c>
      <c r="M126" s="60">
        <f>G126</f>
        <v>-7.1860500029288232E-3</v>
      </c>
      <c r="O126" s="60">
        <f t="shared" ca="1" si="17"/>
        <v>-4.2023512195667103E-3</v>
      </c>
      <c r="Q126" s="85">
        <f t="shared" si="20"/>
        <v>38388.975899999998</v>
      </c>
      <c r="Z126" s="60">
        <v>-4405</v>
      </c>
      <c r="AA126" s="60">
        <v>-7.1599999999999997E-3</v>
      </c>
      <c r="AB126" s="60">
        <v>-1.5959999999999998E-2</v>
      </c>
    </row>
    <row r="127" spans="1:28" ht="12.95" customHeight="1" x14ac:dyDescent="0.2">
      <c r="A127" s="60" t="s">
        <v>228</v>
      </c>
      <c r="B127" s="69" t="s">
        <v>138</v>
      </c>
      <c r="C127" s="83">
        <v>53409.457600000002</v>
      </c>
      <c r="D127" s="60" t="s">
        <v>182</v>
      </c>
      <c r="E127" s="84">
        <f t="shared" si="18"/>
        <v>-4400.0181761486328</v>
      </c>
      <c r="F127" s="60">
        <f t="shared" si="16"/>
        <v>-4400</v>
      </c>
      <c r="G127" s="60">
        <f t="shared" si="19"/>
        <v>-7.2040000013657846E-3</v>
      </c>
      <c r="M127" s="60">
        <f>G127</f>
        <v>-7.2040000013657846E-3</v>
      </c>
      <c r="O127" s="60">
        <f t="shared" ca="1" si="17"/>
        <v>-4.2164819523097617E-3</v>
      </c>
      <c r="Q127" s="85">
        <f t="shared" si="20"/>
        <v>38390.957600000002</v>
      </c>
      <c r="Z127" s="60">
        <v>-4400</v>
      </c>
      <c r="AA127" s="60">
        <v>-7.1700000000000002E-3</v>
      </c>
      <c r="AB127" s="60">
        <v>-1.5970000000000002E-2</v>
      </c>
    </row>
    <row r="128" spans="1:28" ht="12.95" customHeight="1" x14ac:dyDescent="0.2">
      <c r="A128" s="6" t="s">
        <v>160</v>
      </c>
      <c r="B128" s="12" t="s">
        <v>138</v>
      </c>
      <c r="C128" s="6">
        <v>53632.595789999999</v>
      </c>
      <c r="D128" s="6">
        <v>2.9999999999999997E-4</v>
      </c>
      <c r="E128" s="84">
        <f t="shared" si="18"/>
        <v>-3837.0263790566255</v>
      </c>
      <c r="F128" s="60">
        <f t="shared" si="16"/>
        <v>-3837</v>
      </c>
      <c r="G128" s="60">
        <f t="shared" si="19"/>
        <v>-1.0455170006025583E-2</v>
      </c>
      <c r="N128" s="60">
        <f>G128</f>
        <v>-1.0455170006025583E-2</v>
      </c>
      <c r="O128" s="60">
        <f t="shared" ca="1" si="17"/>
        <v>-5.8076024591771861E-3</v>
      </c>
      <c r="Q128" s="85">
        <f t="shared" si="20"/>
        <v>38614.095789999999</v>
      </c>
    </row>
    <row r="129" spans="1:28" ht="12.95" customHeight="1" x14ac:dyDescent="0.2">
      <c r="A129" s="60" t="s">
        <v>192</v>
      </c>
      <c r="B129" s="69" t="s">
        <v>138</v>
      </c>
      <c r="C129" s="83">
        <v>53632.595800000003</v>
      </c>
      <c r="D129" s="60" t="s">
        <v>182</v>
      </c>
      <c r="E129" s="84">
        <f t="shared" si="18"/>
        <v>-3837.0263538259833</v>
      </c>
      <c r="F129" s="60">
        <f t="shared" si="16"/>
        <v>-3837</v>
      </c>
      <c r="G129" s="60">
        <f t="shared" si="19"/>
        <v>-1.0445170002640225E-2</v>
      </c>
      <c r="N129" s="60">
        <f>G129</f>
        <v>-1.0445170002640225E-2</v>
      </c>
      <c r="O129" s="60">
        <f t="shared" ca="1" si="17"/>
        <v>-5.8076024591771861E-3</v>
      </c>
      <c r="Q129" s="85">
        <f t="shared" si="20"/>
        <v>38614.095800000003</v>
      </c>
      <c r="Z129" s="60">
        <v>-3837</v>
      </c>
      <c r="AA129" s="60">
        <v>-1.0410000000000001E-2</v>
      </c>
      <c r="AB129" s="60">
        <v>-1.8149999999999999E-2</v>
      </c>
    </row>
    <row r="130" spans="1:28" ht="12.95" customHeight="1" x14ac:dyDescent="0.2">
      <c r="A130" s="87" t="s">
        <v>148</v>
      </c>
      <c r="B130" s="93"/>
      <c r="C130" s="6">
        <v>53672.626600000003</v>
      </c>
      <c r="D130" s="6">
        <v>1E-3</v>
      </c>
      <c r="E130" s="84">
        <f t="shared" si="18"/>
        <v>-3736.0261080543773</v>
      </c>
      <c r="F130" s="60">
        <f t="shared" si="16"/>
        <v>-3736</v>
      </c>
      <c r="G130" s="60">
        <f t="shared" si="19"/>
        <v>-1.0347759998694528E-2</v>
      </c>
      <c r="M130" s="60">
        <f>G130</f>
        <v>-1.0347759998694528E-2</v>
      </c>
      <c r="O130" s="60">
        <f t="shared" ca="1" si="17"/>
        <v>-6.0930432605867946E-3</v>
      </c>
      <c r="Q130" s="85">
        <f t="shared" si="20"/>
        <v>38654.126600000003</v>
      </c>
    </row>
    <row r="131" spans="1:28" ht="12.95" customHeight="1" x14ac:dyDescent="0.2">
      <c r="A131" s="6" t="s">
        <v>157</v>
      </c>
      <c r="B131" s="12" t="s">
        <v>137</v>
      </c>
      <c r="C131" s="6">
        <v>54154.382599999997</v>
      </c>
      <c r="D131" s="6">
        <v>5.0000000000000001E-4</v>
      </c>
      <c r="E131" s="84">
        <f t="shared" si="18"/>
        <v>-2520.5251837175065</v>
      </c>
      <c r="F131" s="60">
        <f t="shared" ref="F131:F146" si="21">ROUND(2*E131,0)/2</f>
        <v>-2520.5</v>
      </c>
      <c r="G131" s="60">
        <f t="shared" si="19"/>
        <v>-9.9814050045097247E-3</v>
      </c>
      <c r="M131" s="60">
        <f>G131</f>
        <v>-9.9814050045097247E-3</v>
      </c>
      <c r="O131" s="60">
        <f t="shared" ref="O131:O146" ca="1" si="22">+C$11+C$12*F131</f>
        <v>-9.528224390422238E-3</v>
      </c>
      <c r="Q131" s="85">
        <f t="shared" si="20"/>
        <v>39135.882599999997</v>
      </c>
    </row>
    <row r="132" spans="1:28" ht="12.95" customHeight="1" x14ac:dyDescent="0.2">
      <c r="A132" s="60" t="s">
        <v>157</v>
      </c>
      <c r="B132" s="69" t="s">
        <v>137</v>
      </c>
      <c r="C132" s="83">
        <v>54154.383000000002</v>
      </c>
      <c r="D132" s="60" t="s">
        <v>182</v>
      </c>
      <c r="E132" s="84">
        <f t="shared" si="18"/>
        <v>-2520.5241744921409</v>
      </c>
      <c r="F132" s="60">
        <f t="shared" si="21"/>
        <v>-2520.5</v>
      </c>
      <c r="G132" s="60">
        <f t="shared" si="19"/>
        <v>-9.5814050000626594E-3</v>
      </c>
      <c r="M132" s="60">
        <f>G132</f>
        <v>-9.5814050000626594E-3</v>
      </c>
      <c r="O132" s="60">
        <f t="shared" ca="1" si="22"/>
        <v>-9.528224390422238E-3</v>
      </c>
      <c r="Q132" s="85">
        <f t="shared" si="20"/>
        <v>39135.883000000002</v>
      </c>
      <c r="Z132" s="60">
        <v>-2520.5</v>
      </c>
      <c r="AA132" s="60">
        <v>-9.5399999999999999E-3</v>
      </c>
      <c r="AB132" s="60">
        <v>-1.4670000000000001E-2</v>
      </c>
    </row>
    <row r="133" spans="1:28" ht="12.95" customHeight="1" x14ac:dyDescent="0.2">
      <c r="A133" s="87" t="s">
        <v>158</v>
      </c>
      <c r="B133" s="12" t="s">
        <v>138</v>
      </c>
      <c r="C133" s="6">
        <v>54494.640500000001</v>
      </c>
      <c r="D133" s="6">
        <v>1E-4</v>
      </c>
      <c r="E133" s="84">
        <f t="shared" si="18"/>
        <v>-1662.0329346060621</v>
      </c>
      <c r="F133" s="60">
        <f t="shared" si="21"/>
        <v>-1662</v>
      </c>
      <c r="G133" s="60">
        <f t="shared" si="19"/>
        <v>-1.3053419999778271E-2</v>
      </c>
      <c r="M133" s="60">
        <f>G133</f>
        <v>-1.3053419999778271E-2</v>
      </c>
      <c r="O133" s="60">
        <f t="shared" ca="1" si="22"/>
        <v>-1.1954471202403914E-2</v>
      </c>
      <c r="Q133" s="85">
        <f t="shared" si="20"/>
        <v>39476.140500000001</v>
      </c>
    </row>
    <row r="134" spans="1:28" ht="12.95" customHeight="1" x14ac:dyDescent="0.2">
      <c r="A134" s="6" t="s">
        <v>167</v>
      </c>
      <c r="B134" s="12" t="s">
        <v>138</v>
      </c>
      <c r="C134" s="6">
        <v>54505.342199999999</v>
      </c>
      <c r="D134" s="6" t="s">
        <v>168</v>
      </c>
      <c r="E134" s="84">
        <f t="shared" si="18"/>
        <v>-1635.0318671736411</v>
      </c>
      <c r="F134" s="60">
        <f t="shared" si="21"/>
        <v>-1635</v>
      </c>
      <c r="G134" s="60">
        <f t="shared" si="19"/>
        <v>-1.263035000738455E-2</v>
      </c>
      <c r="M134" s="60">
        <f>G134</f>
        <v>-1.263035000738455E-2</v>
      </c>
      <c r="O134" s="60">
        <f t="shared" ca="1" si="22"/>
        <v>-1.2030777159216386E-2</v>
      </c>
      <c r="Q134" s="85">
        <f t="shared" si="20"/>
        <v>39486.842199999999</v>
      </c>
    </row>
    <row r="135" spans="1:28" ht="12.95" customHeight="1" x14ac:dyDescent="0.2">
      <c r="A135" s="91" t="s">
        <v>163</v>
      </c>
      <c r="B135" s="87"/>
      <c r="C135" s="94">
        <v>54512.6751</v>
      </c>
      <c r="D135" s="6">
        <v>2.0000000000000001E-4</v>
      </c>
      <c r="E135" s="84">
        <f t="shared" si="18"/>
        <v>-1616.5304956742275</v>
      </c>
      <c r="F135" s="60">
        <f t="shared" si="21"/>
        <v>-1616.5</v>
      </c>
      <c r="G135" s="60">
        <f t="shared" si="19"/>
        <v>-1.2086765003914479E-2</v>
      </c>
      <c r="K135" s="60">
        <f>G135</f>
        <v>-1.2086765003914479E-2</v>
      </c>
      <c r="O135" s="60">
        <f t="shared" ca="1" si="22"/>
        <v>-1.208306087036567E-2</v>
      </c>
      <c r="Q135" s="85">
        <f t="shared" si="20"/>
        <v>39494.1751</v>
      </c>
    </row>
    <row r="136" spans="1:28" ht="12.95" customHeight="1" x14ac:dyDescent="0.2">
      <c r="A136" s="6" t="s">
        <v>167</v>
      </c>
      <c r="B136" s="12" t="s">
        <v>137</v>
      </c>
      <c r="C136" s="6">
        <v>54840.450900000003</v>
      </c>
      <c r="D136" s="6" t="s">
        <v>169</v>
      </c>
      <c r="E136" s="84">
        <f t="shared" si="18"/>
        <v>-789.5313760467269</v>
      </c>
      <c r="F136" s="60">
        <f t="shared" si="21"/>
        <v>-789.5</v>
      </c>
      <c r="G136" s="60">
        <f t="shared" si="19"/>
        <v>-1.2435694996383972E-2</v>
      </c>
      <c r="M136" s="60">
        <f>G136</f>
        <v>-1.2435694996383972E-2</v>
      </c>
      <c r="O136" s="60">
        <f t="shared" ca="1" si="22"/>
        <v>-1.4420284066066132E-2</v>
      </c>
      <c r="Q136" s="85">
        <f t="shared" si="20"/>
        <v>39821.950900000003</v>
      </c>
    </row>
    <row r="137" spans="1:28" ht="12.95" customHeight="1" x14ac:dyDescent="0.2">
      <c r="A137" s="6" t="s">
        <v>167</v>
      </c>
      <c r="B137" s="12" t="s">
        <v>138</v>
      </c>
      <c r="C137" s="6">
        <v>54841.440900000001</v>
      </c>
      <c r="D137" s="6" t="s">
        <v>170</v>
      </c>
      <c r="E137" s="84">
        <f t="shared" si="18"/>
        <v>-787.03354329510364</v>
      </c>
      <c r="F137" s="60">
        <f t="shared" si="21"/>
        <v>-787</v>
      </c>
      <c r="G137" s="60">
        <f t="shared" si="19"/>
        <v>-1.3294670003233477E-2</v>
      </c>
      <c r="M137" s="60">
        <f>G137</f>
        <v>-1.3294670003233477E-2</v>
      </c>
      <c r="O137" s="60">
        <f t="shared" ca="1" si="22"/>
        <v>-1.4427349432437658E-2</v>
      </c>
      <c r="Q137" s="85">
        <f t="shared" si="20"/>
        <v>39822.940900000001</v>
      </c>
    </row>
    <row r="138" spans="1:28" ht="12.95" customHeight="1" x14ac:dyDescent="0.2">
      <c r="A138" s="6" t="s">
        <v>159</v>
      </c>
      <c r="B138" s="12" t="s">
        <v>138</v>
      </c>
      <c r="C138" s="6">
        <v>54874.733699999997</v>
      </c>
      <c r="D138" s="6">
        <v>2.0000000000000001E-4</v>
      </c>
      <c r="E138" s="84">
        <f t="shared" si="18"/>
        <v>-703.03369861489671</v>
      </c>
      <c r="F138" s="60">
        <f t="shared" si="21"/>
        <v>-703</v>
      </c>
      <c r="G138" s="60">
        <f t="shared" si="19"/>
        <v>-1.3356230003410019E-2</v>
      </c>
      <c r="M138" s="60">
        <f>G138</f>
        <v>-1.3356230003410019E-2</v>
      </c>
      <c r="O138" s="60">
        <f t="shared" ca="1" si="22"/>
        <v>-1.4664745742520895E-2</v>
      </c>
      <c r="Q138" s="85">
        <f t="shared" si="20"/>
        <v>39856.233699999997</v>
      </c>
    </row>
    <row r="139" spans="1:28" ht="12.95" customHeight="1" x14ac:dyDescent="0.2">
      <c r="A139" s="60" t="s">
        <v>226</v>
      </c>
      <c r="B139" s="69" t="s">
        <v>138</v>
      </c>
      <c r="C139" s="83">
        <v>54917.143380000001</v>
      </c>
      <c r="D139" s="60" t="s">
        <v>182</v>
      </c>
      <c r="E139" s="84">
        <f t="shared" si="18"/>
        <v>-596.03138781682298</v>
      </c>
      <c r="F139" s="60">
        <f t="shared" si="21"/>
        <v>-596</v>
      </c>
      <c r="G139" s="60">
        <f t="shared" si="19"/>
        <v>-1.2440359998436179E-2</v>
      </c>
      <c r="N139" s="60">
        <f t="shared" ref="N139:N144" si="23">G139</f>
        <v>-1.2440359998436179E-2</v>
      </c>
      <c r="O139" s="60">
        <f t="shared" ca="1" si="22"/>
        <v>-1.4967143423222164E-2</v>
      </c>
      <c r="Q139" s="85">
        <f t="shared" si="20"/>
        <v>39898.643380000001</v>
      </c>
      <c r="X139" s="60" t="s">
        <v>227</v>
      </c>
      <c r="Z139" s="60">
        <v>-596</v>
      </c>
      <c r="AA139" s="60">
        <v>-1.239E-2</v>
      </c>
      <c r="AB139" s="60">
        <v>-1.3429999999999999E-2</v>
      </c>
    </row>
    <row r="140" spans="1:28" ht="12.95" customHeight="1" x14ac:dyDescent="0.2">
      <c r="A140" s="60" t="s">
        <v>226</v>
      </c>
      <c r="B140" s="69" t="s">
        <v>137</v>
      </c>
      <c r="C140" s="83">
        <v>55135.32692</v>
      </c>
      <c r="D140" s="60" t="s">
        <v>182</v>
      </c>
      <c r="E140" s="84">
        <f t="shared" si="18"/>
        <v>-45.54048672769936</v>
      </c>
      <c r="F140" s="60">
        <f t="shared" si="21"/>
        <v>-45.5</v>
      </c>
      <c r="G140" s="60">
        <f t="shared" si="19"/>
        <v>-1.6046655000536703E-2</v>
      </c>
      <c r="N140" s="60">
        <f t="shared" si="23"/>
        <v>-1.6046655000536703E-2</v>
      </c>
      <c r="O140" s="60">
        <f t="shared" ca="1" si="22"/>
        <v>-1.6522937098231966E-2</v>
      </c>
      <c r="Q140" s="85">
        <f t="shared" si="20"/>
        <v>40116.82692</v>
      </c>
      <c r="X140" s="60" t="s">
        <v>227</v>
      </c>
      <c r="Z140" s="60">
        <v>-45.5</v>
      </c>
      <c r="AA140" s="60">
        <v>-1.6E-2</v>
      </c>
      <c r="AB140" s="60">
        <v>-1.5800000000000002E-2</v>
      </c>
    </row>
    <row r="141" spans="1:28" ht="12.95" customHeight="1" x14ac:dyDescent="0.2">
      <c r="A141" s="60" t="s">
        <v>226</v>
      </c>
      <c r="B141" s="69" t="s">
        <v>138</v>
      </c>
      <c r="C141" s="83">
        <v>55138.300239999997</v>
      </c>
      <c r="D141" s="60" t="s">
        <v>182</v>
      </c>
      <c r="E141" s="84">
        <f t="shared" si="18"/>
        <v>-38.038611902380929</v>
      </c>
      <c r="F141" s="60">
        <f t="shared" si="21"/>
        <v>-38</v>
      </c>
      <c r="G141" s="60">
        <f t="shared" si="19"/>
        <v>-1.5303580003092065E-2</v>
      </c>
      <c r="N141" s="60">
        <f t="shared" si="23"/>
        <v>-1.5303580003092065E-2</v>
      </c>
      <c r="O141" s="60">
        <f t="shared" ca="1" si="22"/>
        <v>-1.6544133197346541E-2</v>
      </c>
      <c r="Q141" s="85">
        <f t="shared" si="20"/>
        <v>40119.800239999997</v>
      </c>
      <c r="X141" s="60" t="s">
        <v>227</v>
      </c>
      <c r="Z141" s="60">
        <v>-38</v>
      </c>
      <c r="AA141" s="60">
        <v>-1.5259999999999999E-2</v>
      </c>
      <c r="AB141" s="60">
        <v>-1.504E-2</v>
      </c>
    </row>
    <row r="142" spans="1:28" ht="12.95" customHeight="1" x14ac:dyDescent="0.2">
      <c r="A142" s="60" t="s">
        <v>226</v>
      </c>
      <c r="B142" s="69" t="s">
        <v>138</v>
      </c>
      <c r="C142" s="83">
        <v>55152.370519999997</v>
      </c>
      <c r="D142" s="60" t="s">
        <v>182</v>
      </c>
      <c r="E142" s="84">
        <f t="shared" si="18"/>
        <v>-2.5384036108833685</v>
      </c>
      <c r="F142" s="60">
        <f t="shared" si="21"/>
        <v>-2.5</v>
      </c>
      <c r="G142" s="60">
        <f t="shared" si="19"/>
        <v>-1.5221025008941069E-2</v>
      </c>
      <c r="N142" s="60">
        <f t="shared" si="23"/>
        <v>-1.5221025008941069E-2</v>
      </c>
      <c r="O142" s="60">
        <f t="shared" ca="1" si="22"/>
        <v>-1.6644461399822195E-2</v>
      </c>
      <c r="Q142" s="85">
        <f t="shared" si="20"/>
        <v>40133.870519999997</v>
      </c>
      <c r="X142" s="60" t="s">
        <v>227</v>
      </c>
      <c r="Z142" s="60">
        <v>-2.5</v>
      </c>
      <c r="AA142" s="60">
        <v>-1.5169999999999999E-2</v>
      </c>
      <c r="AB142" s="60">
        <v>-1.4880000000000001E-2</v>
      </c>
    </row>
    <row r="143" spans="1:28" ht="12.95" customHeight="1" x14ac:dyDescent="0.2">
      <c r="A143" s="60" t="s">
        <v>226</v>
      </c>
      <c r="B143" s="69" t="s">
        <v>137</v>
      </c>
      <c r="C143" s="83">
        <v>55153.361440000001</v>
      </c>
      <c r="D143" s="60" t="s">
        <v>182</v>
      </c>
      <c r="E143" s="84">
        <f t="shared" si="18"/>
        <v>-3.8249640930617647E-2</v>
      </c>
      <c r="F143" s="60">
        <f t="shared" si="21"/>
        <v>0</v>
      </c>
      <c r="G143" s="60">
        <f t="shared" si="19"/>
        <v>-1.5160000002651941E-2</v>
      </c>
      <c r="N143" s="60">
        <f t="shared" si="23"/>
        <v>-1.5160000002651941E-2</v>
      </c>
      <c r="O143" s="60">
        <f t="shared" ca="1" si="22"/>
        <v>-1.6651526766193719E-2</v>
      </c>
      <c r="Q143" s="85">
        <f t="shared" si="20"/>
        <v>40134.861440000001</v>
      </c>
      <c r="X143" s="60" t="s">
        <v>227</v>
      </c>
      <c r="Z143" s="60">
        <v>0</v>
      </c>
      <c r="AA143" s="60">
        <v>-1.511E-2</v>
      </c>
      <c r="AB143" s="60">
        <v>-1.481E-2</v>
      </c>
    </row>
    <row r="144" spans="1:28" ht="12.95" customHeight="1" x14ac:dyDescent="0.2">
      <c r="A144" s="95" t="s">
        <v>173</v>
      </c>
      <c r="B144" s="96" t="s">
        <v>137</v>
      </c>
      <c r="C144" s="97">
        <v>55238.3894</v>
      </c>
      <c r="D144" s="97">
        <v>2.0000000000000001E-4</v>
      </c>
      <c r="E144" s="84">
        <f t="shared" si="18"/>
        <v>214.49268297740548</v>
      </c>
      <c r="F144" s="60">
        <f t="shared" si="21"/>
        <v>214.5</v>
      </c>
      <c r="G144" s="60">
        <f t="shared" si="19"/>
        <v>-2.9000550057389773E-3</v>
      </c>
      <c r="N144" s="60">
        <f t="shared" si="23"/>
        <v>-2.9000550057389773E-3</v>
      </c>
      <c r="O144" s="60">
        <f t="shared" ca="1" si="22"/>
        <v>-1.7257735200870563E-2</v>
      </c>
      <c r="Q144" s="85">
        <f t="shared" si="20"/>
        <v>40219.8894</v>
      </c>
    </row>
    <row r="145" spans="1:17" ht="12.95" customHeight="1" x14ac:dyDescent="0.2">
      <c r="A145" s="87" t="s">
        <v>166</v>
      </c>
      <c r="B145" s="12" t="s">
        <v>138</v>
      </c>
      <c r="C145" s="6">
        <v>55533.847000000002</v>
      </c>
      <c r="D145" s="6">
        <v>2.0000000000000001E-4</v>
      </c>
      <c r="E145" s="84">
        <f t="shared" si="18"/>
        <v>959.95093550017623</v>
      </c>
      <c r="F145" s="60">
        <f t="shared" si="21"/>
        <v>960</v>
      </c>
      <c r="G145" s="60">
        <f t="shared" si="19"/>
        <v>-1.9446400001470465E-2</v>
      </c>
      <c r="M145" s="60">
        <f>G145</f>
        <v>-1.9446400001470465E-2</v>
      </c>
      <c r="O145" s="60">
        <f t="shared" ca="1" si="22"/>
        <v>-1.9364627452859311E-2</v>
      </c>
      <c r="Q145" s="85">
        <f t="shared" si="20"/>
        <v>40515.347000000002</v>
      </c>
    </row>
    <row r="146" spans="1:17" ht="12.95" customHeight="1" x14ac:dyDescent="0.2">
      <c r="A146" s="6" t="s">
        <v>171</v>
      </c>
      <c r="B146" s="12" t="s">
        <v>138</v>
      </c>
      <c r="C146" s="6">
        <v>55894.9139</v>
      </c>
      <c r="D146" s="6">
        <v>4.0000000000000002E-4</v>
      </c>
      <c r="E146" s="84">
        <f t="shared" si="18"/>
        <v>1870.9456106001267</v>
      </c>
      <c r="F146" s="60">
        <f t="shared" si="21"/>
        <v>1871</v>
      </c>
      <c r="G146" s="60">
        <f t="shared" si="19"/>
        <v>-2.1556890002102591E-2</v>
      </c>
      <c r="M146" s="60">
        <f>G146</f>
        <v>-2.1556890002102591E-2</v>
      </c>
      <c r="O146" s="60">
        <f t="shared" ca="1" si="22"/>
        <v>-2.1939246958643011E-2</v>
      </c>
      <c r="Q146" s="85">
        <f t="shared" si="20"/>
        <v>40876.4139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F280"/>
  <sheetViews>
    <sheetView workbookViewId="0">
      <pane xSplit="13" ySplit="22" topLeftCell="N125" activePane="bottomRight" state="frozen"/>
      <selection pane="topRight" activeCell="N1" sqref="N1"/>
      <selection pane="bottomLeft" activeCell="A23" sqref="A23"/>
      <selection pane="bottomRight" activeCell="A146" sqref="A146"/>
    </sheetView>
  </sheetViews>
  <sheetFormatPr defaultColWidth="10.28515625" defaultRowHeight="12.95" customHeight="1" x14ac:dyDescent="0.2"/>
  <cols>
    <col min="1" max="1" width="16.85546875" style="60" customWidth="1"/>
    <col min="2" max="2" width="5.140625" style="60" customWidth="1"/>
    <col min="3" max="3" width="16.28515625" style="60" customWidth="1"/>
    <col min="4" max="4" width="9.42578125" style="60" customWidth="1"/>
    <col min="5" max="5" width="13.28515625" style="60" customWidth="1"/>
    <col min="6" max="6" width="15.5703125" style="60" customWidth="1"/>
    <col min="7" max="7" width="8.140625" style="60" customWidth="1"/>
    <col min="8" max="14" width="8.5703125" style="60" customWidth="1"/>
    <col min="15" max="15" width="8" style="60" customWidth="1"/>
    <col min="16" max="16" width="7.7109375" style="60" customWidth="1"/>
    <col min="17" max="17" width="10.85546875" style="60" customWidth="1"/>
    <col min="18" max="16384" width="10.28515625" style="60"/>
  </cols>
  <sheetData>
    <row r="1" spans="1:32" customFormat="1" ht="21" thickBot="1" x14ac:dyDescent="0.35">
      <c r="A1" s="1" t="s">
        <v>146</v>
      </c>
      <c r="V1" s="20"/>
      <c r="AC1" s="3" t="s">
        <v>90</v>
      </c>
      <c r="AD1" s="4" t="s">
        <v>707</v>
      </c>
      <c r="AE1" s="3" t="s">
        <v>6</v>
      </c>
      <c r="AF1" s="3" t="s">
        <v>716</v>
      </c>
    </row>
    <row r="2" spans="1:32" ht="12.95" customHeight="1" x14ac:dyDescent="0.2">
      <c r="A2" s="60" t="s">
        <v>104</v>
      </c>
      <c r="B2" s="60" t="s">
        <v>127</v>
      </c>
      <c r="V2" s="100"/>
      <c r="Y2" s="60" t="s">
        <v>233</v>
      </c>
      <c r="Z2" s="60">
        <f>+AA2*AB2</f>
        <v>9.6459159303096606E-3</v>
      </c>
      <c r="AA2" s="101">
        <v>96.459159303096598</v>
      </c>
      <c r="AB2" s="60">
        <v>1E-4</v>
      </c>
      <c r="AC2" s="100">
        <v>-65000</v>
      </c>
      <c r="AD2" s="60">
        <f>+$Z$4*SIN(RADIANS($Z$5*AC2+$Z$6))+Z$2+Z$3*AC2</f>
        <v>3.4591733961319912E-3</v>
      </c>
      <c r="AE2" s="60">
        <f>+D$11+D$12*AC2+D$13*AC2^2+$Z$4*SIN(RADIANS($Z$5*AC2+$Z$6))</f>
        <v>-3.7042087298463158E-2</v>
      </c>
      <c r="AF2" s="60">
        <f>+D$11+D$12*AC2+D$13*AC2^2</f>
        <v>-4.7403308225736795E-2</v>
      </c>
    </row>
    <row r="3" spans="1:32" ht="12.95" customHeight="1" thickBot="1" x14ac:dyDescent="0.25">
      <c r="A3" s="68" t="s">
        <v>699</v>
      </c>
      <c r="V3" s="100"/>
      <c r="Y3" s="60" t="s">
        <v>287</v>
      </c>
      <c r="Z3" s="60">
        <f>+AA3*AB3</f>
        <v>2.5458405325309702E-7</v>
      </c>
      <c r="AA3" s="102">
        <v>2.5458405325309705</v>
      </c>
      <c r="AB3" s="60">
        <v>9.9999999999999995E-8</v>
      </c>
      <c r="AC3" s="100">
        <v>-62000</v>
      </c>
      <c r="AD3" s="60">
        <f t="shared" ref="AD3:AD30" si="0">+$Z$4*SIN(RADIANS($Z$5*AC3+$Z$6))+Z$2+Z$3*AC3</f>
        <v>4.117310532669536E-3</v>
      </c>
      <c r="AE3" s="60">
        <f t="shared" ref="AE3:AE30" si="1">+D$11+D$12*AC3+D$13*AC3^2+$Z$4*SIN(RADIANS($Z$5*AC3+$Z$6))</f>
        <v>-2.428117679399136E-2</v>
      </c>
      <c r="AF3" s="60">
        <f t="shared" ref="AF3:AF26" si="2">+D$11+D$12*AC3+D$13*AC3^2</f>
        <v>-3.453678269804325E-2</v>
      </c>
    </row>
    <row r="4" spans="1:32" ht="12.95" customHeight="1" thickTop="1" thickBot="1" x14ac:dyDescent="0.25">
      <c r="A4" s="61" t="s">
        <v>80</v>
      </c>
      <c r="C4" s="62">
        <v>34769.417500000003</v>
      </c>
      <c r="D4" s="63">
        <v>0.39634498000000001</v>
      </c>
      <c r="V4" s="100"/>
      <c r="Y4" s="60" t="s">
        <v>704</v>
      </c>
      <c r="Z4" s="60">
        <f>+AA4*AB4</f>
        <v>1.0620332882295087E-2</v>
      </c>
      <c r="AA4" s="102">
        <v>1.0620332882295087</v>
      </c>
      <c r="AB4" s="60">
        <v>0.01</v>
      </c>
      <c r="AC4" s="100">
        <v>-59000</v>
      </c>
      <c r="AD4" s="60">
        <f t="shared" si="0"/>
        <v>2.4178072969907993E-3</v>
      </c>
      <c r="AE4" s="60">
        <f t="shared" si="1"/>
        <v>-1.4993654363469403E-2</v>
      </c>
      <c r="AF4" s="60">
        <f t="shared" si="2"/>
        <v>-2.2786004872083265E-2</v>
      </c>
    </row>
    <row r="5" spans="1:32" ht="12.95" customHeight="1" thickTop="1" x14ac:dyDescent="0.2">
      <c r="A5" s="65" t="s">
        <v>149</v>
      </c>
      <c r="C5" s="66">
        <v>8</v>
      </c>
      <c r="D5" s="60" t="s">
        <v>150</v>
      </c>
      <c r="V5" s="100"/>
      <c r="Y5" s="60" t="s">
        <v>705</v>
      </c>
      <c r="Z5" s="60">
        <f>+AA5*AB5</f>
        <v>9.2471947957846017E-3</v>
      </c>
      <c r="AA5" s="102">
        <v>0.92471947957846012</v>
      </c>
      <c r="AB5" s="60">
        <v>0.01</v>
      </c>
      <c r="AC5" s="100">
        <v>-56000</v>
      </c>
      <c r="AD5" s="60">
        <f t="shared" si="0"/>
        <v>-1.0730635405094627E-3</v>
      </c>
      <c r="AE5" s="60">
        <f t="shared" si="1"/>
        <v>-8.6132472365024748E-3</v>
      </c>
      <c r="AF5" s="60">
        <f t="shared" si="2"/>
        <v>-1.2150974747856785E-2</v>
      </c>
    </row>
    <row r="6" spans="1:32" ht="12.95" customHeight="1" thickBot="1" x14ac:dyDescent="0.25">
      <c r="A6" s="61" t="s">
        <v>81</v>
      </c>
      <c r="V6" s="100"/>
      <c r="Y6" s="60" t="s">
        <v>706</v>
      </c>
      <c r="Z6" s="60">
        <f>+AA6*AB6</f>
        <v>318.38532585869314</v>
      </c>
      <c r="AA6" s="103">
        <v>31.838532585869313</v>
      </c>
      <c r="AB6" s="60">
        <v>10</v>
      </c>
      <c r="AC6" s="100">
        <v>-53000</v>
      </c>
      <c r="AD6" s="60">
        <f t="shared" si="0"/>
        <v>-5.377215356696113E-3</v>
      </c>
      <c r="AE6" s="60">
        <f t="shared" si="1"/>
        <v>-4.1618687899554422E-3</v>
      </c>
      <c r="AF6" s="60">
        <f t="shared" si="2"/>
        <v>-2.6316923253638103E-3</v>
      </c>
    </row>
    <row r="7" spans="1:32" ht="12.95" customHeight="1" x14ac:dyDescent="0.2">
      <c r="A7" s="60" t="s">
        <v>82</v>
      </c>
      <c r="C7" s="60">
        <v>55153.376600000003</v>
      </c>
      <c r="D7" s="68" t="s">
        <v>699</v>
      </c>
      <c r="V7" s="100"/>
      <c r="AA7" s="60">
        <f>SUM(X21:X295)</f>
        <v>1.1496392776410786E-3</v>
      </c>
      <c r="AC7" s="100">
        <v>-50000</v>
      </c>
      <c r="AD7" s="60">
        <f t="shared" si="0"/>
        <v>-9.3295980191839892E-3</v>
      </c>
      <c r="AE7" s="60">
        <f t="shared" si="1"/>
        <v>-4.7446889144319489E-4</v>
      </c>
      <c r="AF7" s="60">
        <f t="shared" si="2"/>
        <v>5.7718423953956044E-3</v>
      </c>
    </row>
    <row r="8" spans="1:32" ht="12.95" customHeight="1" x14ac:dyDescent="0.2">
      <c r="A8" s="60" t="s">
        <v>83</v>
      </c>
      <c r="C8" s="60">
        <v>0.39634359000000002</v>
      </c>
      <c r="D8" s="68" t="s">
        <v>699</v>
      </c>
      <c r="V8" s="100"/>
      <c r="AC8" s="100">
        <v>-47000</v>
      </c>
      <c r="AD8" s="60">
        <f t="shared" si="0"/>
        <v>-1.1846028890518988E-2</v>
      </c>
      <c r="AE8" s="60">
        <f t="shared" si="1"/>
        <v>3.5331350964883969E-3</v>
      </c>
      <c r="AF8" s="60">
        <f t="shared" si="2"/>
        <v>1.3059629414421486E-2</v>
      </c>
    </row>
    <row r="9" spans="1:32" ht="12.95" customHeight="1" x14ac:dyDescent="0.2">
      <c r="A9" s="78" t="s">
        <v>155</v>
      </c>
      <c r="C9" s="79">
        <v>67</v>
      </c>
      <c r="F9" s="70" t="str">
        <f>"F"&amp;C9</f>
        <v>F67</v>
      </c>
      <c r="G9" s="68" t="str">
        <f>"G"&amp;C9</f>
        <v>G67</v>
      </c>
      <c r="V9" s="100"/>
      <c r="Y9" s="60" t="s">
        <v>709</v>
      </c>
      <c r="Z9" s="60">
        <f>360/Z5</f>
        <v>38930.725257794773</v>
      </c>
      <c r="AA9" s="60" t="s">
        <v>710</v>
      </c>
      <c r="AC9" s="100">
        <v>-44000</v>
      </c>
      <c r="AD9" s="60">
        <f t="shared" si="0"/>
        <v>-1.2172433368506095E-2</v>
      </c>
      <c r="AE9" s="60">
        <f t="shared" si="1"/>
        <v>8.6150177760343765E-3</v>
      </c>
      <c r="AF9" s="60">
        <f t="shared" si="2"/>
        <v>1.9231668731713863E-2</v>
      </c>
    </row>
    <row r="10" spans="1:32" ht="12.95" customHeight="1" thickBot="1" x14ac:dyDescent="0.25">
      <c r="C10" s="67" t="s">
        <v>100</v>
      </c>
      <c r="D10" s="67" t="s">
        <v>101</v>
      </c>
      <c r="V10" s="100"/>
      <c r="Z10" s="60">
        <f>Z9*C8</f>
        <v>15429.943409978057</v>
      </c>
      <c r="AA10" s="60" t="s">
        <v>712</v>
      </c>
      <c r="AC10" s="100">
        <v>-41000</v>
      </c>
      <c r="AD10" s="60">
        <f t="shared" si="0"/>
        <v>-1.0058197562046491E-2</v>
      </c>
      <c r="AE10" s="60">
        <f t="shared" si="1"/>
        <v>1.5021793038293549E-2</v>
      </c>
      <c r="AF10" s="60">
        <f t="shared" si="2"/>
        <v>2.4287960347272722E-2</v>
      </c>
    </row>
    <row r="11" spans="1:32" ht="12.95" customHeight="1" x14ac:dyDescent="0.2">
      <c r="A11" s="60" t="s">
        <v>96</v>
      </c>
      <c r="C11" s="68">
        <f ca="1">INTERCEPT(INDIRECT($G$9):G841,INDIRECT($F$9):F841)</f>
        <v>-1.719833715828499E-2</v>
      </c>
      <c r="D11" s="69">
        <f>+E11*F11</f>
        <v>-1.8432101680494341E-2</v>
      </c>
      <c r="E11" s="101">
        <v>-1.8432101680494341E-2</v>
      </c>
      <c r="F11" s="60">
        <v>1</v>
      </c>
      <c r="V11" s="100"/>
      <c r="Z11" s="60">
        <f>Z10/365.24</f>
        <v>42.246039343932914</v>
      </c>
      <c r="AA11" s="60" t="s">
        <v>711</v>
      </c>
      <c r="AC11" s="100">
        <v>-38000</v>
      </c>
      <c r="AD11" s="60">
        <f t="shared" si="0"/>
        <v>-5.8137814085896687E-3</v>
      </c>
      <c r="AE11" s="60">
        <f t="shared" si="1"/>
        <v>2.2443000945816406E-2</v>
      </c>
      <c r="AF11" s="60">
        <f t="shared" si="2"/>
        <v>2.8228504261098047E-2</v>
      </c>
    </row>
    <row r="12" spans="1:32" ht="12.95" customHeight="1" x14ac:dyDescent="0.2">
      <c r="A12" s="60" t="s">
        <v>97</v>
      </c>
      <c r="C12" s="68">
        <f ca="1">SLOPE(INDIRECT($G$9):G841,INDIRECT($F$9):F841)</f>
        <v>-2.8605373805089932E-6</v>
      </c>
      <c r="D12" s="69">
        <f>+E12*F12</f>
        <v>-3.5833780529998181E-6</v>
      </c>
      <c r="E12" s="102">
        <v>-3.583378052999818E-2</v>
      </c>
      <c r="F12" s="104">
        <v>1E-4</v>
      </c>
      <c r="V12" s="100"/>
      <c r="AC12" s="100">
        <v>-35000</v>
      </c>
      <c r="AD12" s="60">
        <f t="shared" si="0"/>
        <v>-2.3934767086607536E-4</v>
      </c>
      <c r="AE12" s="60">
        <f t="shared" si="1"/>
        <v>3.0078478735872473E-2</v>
      </c>
      <c r="AF12" s="60">
        <f t="shared" si="2"/>
        <v>3.1053300473189813E-2</v>
      </c>
    </row>
    <row r="13" spans="1:32" ht="12.95" customHeight="1" thickBot="1" x14ac:dyDescent="0.25">
      <c r="A13" s="60" t="s">
        <v>99</v>
      </c>
      <c r="C13" s="69" t="s">
        <v>94</v>
      </c>
      <c r="D13" s="69">
        <f>+E13*F13</f>
        <v>-6.1985983429640387E-11</v>
      </c>
      <c r="E13" s="103">
        <v>-6.1985983429640387E-2</v>
      </c>
      <c r="F13" s="104">
        <v>1.0000000000000001E-9</v>
      </c>
      <c r="V13" s="100"/>
      <c r="AC13" s="100">
        <v>-32000</v>
      </c>
      <c r="AD13" s="60">
        <f t="shared" si="0"/>
        <v>5.5591858523909576E-3</v>
      </c>
      <c r="AE13" s="60">
        <f t="shared" si="1"/>
        <v>3.6822308609728488E-2</v>
      </c>
      <c r="AF13" s="60">
        <f t="shared" si="2"/>
        <v>3.2762348983548087E-2</v>
      </c>
    </row>
    <row r="14" spans="1:32" ht="12.95" customHeight="1" x14ac:dyDescent="0.2">
      <c r="C14" s="60" t="s">
        <v>713</v>
      </c>
      <c r="D14" s="60">
        <f>2*D13*365.24/C8</f>
        <v>-1.1424310199058274E-7</v>
      </c>
      <c r="E14" s="60">
        <f>SUM(T21:T950)</f>
        <v>2.147890550100106E-3</v>
      </c>
      <c r="V14" s="100"/>
      <c r="AC14" s="100">
        <v>-29000</v>
      </c>
      <c r="AD14" s="60">
        <f t="shared" si="0"/>
        <v>1.0424383518770982E-2</v>
      </c>
      <c r="AE14" s="60">
        <f t="shared" si="1"/>
        <v>4.1517054924973963E-2</v>
      </c>
      <c r="AF14" s="60">
        <f t="shared" si="2"/>
        <v>3.3355649792172828E-2</v>
      </c>
    </row>
    <row r="15" spans="1:32" ht="12.95" customHeight="1" x14ac:dyDescent="0.2">
      <c r="A15" s="73" t="s">
        <v>98</v>
      </c>
      <c r="C15" s="74">
        <f ca="1">(C7+C11)+(C8+C12)*INT(MAX(F21:F3382))</f>
        <v>55894.912906487407</v>
      </c>
      <c r="E15" s="71" t="s">
        <v>164</v>
      </c>
      <c r="F15" s="66">
        <v>1</v>
      </c>
      <c r="V15" s="100"/>
      <c r="AC15" s="100">
        <v>-26000</v>
      </c>
      <c r="AD15" s="60">
        <f t="shared" si="0"/>
        <v>1.3413372366761944E-2</v>
      </c>
      <c r="AE15" s="60">
        <f t="shared" si="1"/>
        <v>4.3219844720096823E-2</v>
      </c>
      <c r="AF15" s="60">
        <f t="shared" si="2"/>
        <v>3.2833202899064017E-2</v>
      </c>
    </row>
    <row r="16" spans="1:32" ht="12.95" customHeight="1" x14ac:dyDescent="0.2">
      <c r="A16" s="61" t="s">
        <v>84</v>
      </c>
      <c r="C16" s="75">
        <f ca="1">+C8+C12</f>
        <v>0.3963407294626195</v>
      </c>
      <c r="E16" s="71" t="s">
        <v>151</v>
      </c>
      <c r="F16" s="72">
        <f ca="1">NOW()+15018.5+$C$5/24</f>
        <v>60361.522956365741</v>
      </c>
      <c r="V16" s="100"/>
      <c r="AC16" s="100">
        <v>-23000</v>
      </c>
      <c r="AD16" s="60">
        <f t="shared" si="0"/>
        <v>1.4014597262226019E-2</v>
      </c>
      <c r="AE16" s="60">
        <f t="shared" si="1"/>
        <v>4.1419122860959293E-2</v>
      </c>
      <c r="AF16" s="60">
        <f t="shared" si="2"/>
        <v>3.1195008304221707E-2</v>
      </c>
    </row>
    <row r="17" spans="1:32" ht="12.95" customHeight="1" thickBot="1" x14ac:dyDescent="0.25">
      <c r="A17" s="71" t="s">
        <v>147</v>
      </c>
      <c r="C17" s="60">
        <f>COUNT(C21:C2040)</f>
        <v>126</v>
      </c>
      <c r="E17" s="71" t="s">
        <v>165</v>
      </c>
      <c r="F17" s="72">
        <f ca="1">ROUND(2*(F16-$C$7)/$C$8,0)/2+F15</f>
        <v>13141.5</v>
      </c>
      <c r="V17" s="100"/>
      <c r="AC17" s="100">
        <v>-20000</v>
      </c>
      <c r="AD17" s="60">
        <f t="shared" si="0"/>
        <v>1.2265421267226352E-2</v>
      </c>
      <c r="AE17" s="60">
        <f t="shared" si="1"/>
        <v>3.6152252409624497E-2</v>
      </c>
      <c r="AF17" s="60">
        <f t="shared" si="2"/>
        <v>2.8441066007645864E-2</v>
      </c>
    </row>
    <row r="18" spans="1:32" ht="12.95" customHeight="1" thickTop="1" thickBot="1" x14ac:dyDescent="0.25">
      <c r="A18" s="61" t="s">
        <v>85</v>
      </c>
      <c r="C18" s="62">
        <f ca="1">+C15</f>
        <v>55894.912906487407</v>
      </c>
      <c r="D18" s="63">
        <f ca="1">+C16</f>
        <v>0.3963407294626195</v>
      </c>
      <c r="E18" s="71" t="s">
        <v>152</v>
      </c>
      <c r="F18" s="68">
        <f ca="1">ROUND(2*(F16-$C$15)/$C$16,0)/2+F15</f>
        <v>11270.5</v>
      </c>
      <c r="V18" s="100"/>
      <c r="AC18" s="100">
        <v>-17000</v>
      </c>
      <c r="AD18" s="60">
        <f t="shared" si="0"/>
        <v>8.7435363217192134E-3</v>
      </c>
      <c r="AE18" s="60">
        <f t="shared" si="1"/>
        <v>2.7996925306048696E-2</v>
      </c>
      <c r="AF18" s="60">
        <f t="shared" si="2"/>
        <v>2.4571376009336492E-2</v>
      </c>
    </row>
    <row r="19" spans="1:32" ht="12.95" customHeight="1" thickTop="1" x14ac:dyDescent="0.2">
      <c r="E19" s="71" t="s">
        <v>153</v>
      </c>
      <c r="F19" s="76">
        <f ca="1">+$C$15+$C$16*F18-15018.5-$C$5/24</f>
        <v>45343.037764562527</v>
      </c>
      <c r="V19" s="100"/>
      <c r="AC19" s="100">
        <v>-14000</v>
      </c>
      <c r="AD19" s="60">
        <f t="shared" si="0"/>
        <v>4.434158819019051E-3</v>
      </c>
      <c r="AE19" s="60">
        <f t="shared" si="1"/>
        <v>1.7938357943546344E-2</v>
      </c>
      <c r="AF19" s="60">
        <f t="shared" si="2"/>
        <v>1.9585938309293595E-2</v>
      </c>
    </row>
    <row r="20" spans="1:32" ht="12.95" customHeight="1" thickBot="1" x14ac:dyDescent="0.25">
      <c r="A20" s="67" t="s">
        <v>86</v>
      </c>
      <c r="B20" s="67" t="s">
        <v>87</v>
      </c>
      <c r="C20" s="67" t="s">
        <v>88</v>
      </c>
      <c r="D20" s="67" t="s">
        <v>93</v>
      </c>
      <c r="E20" s="67" t="s">
        <v>89</v>
      </c>
      <c r="F20" s="67" t="s">
        <v>90</v>
      </c>
      <c r="G20" s="67" t="s">
        <v>91</v>
      </c>
      <c r="H20" s="80" t="s">
        <v>174</v>
      </c>
      <c r="I20" s="80" t="s">
        <v>175</v>
      </c>
      <c r="J20" s="80" t="s">
        <v>694</v>
      </c>
      <c r="K20" s="80" t="s">
        <v>161</v>
      </c>
      <c r="L20" s="80" t="s">
        <v>128</v>
      </c>
      <c r="M20" s="80" t="s">
        <v>135</v>
      </c>
      <c r="N20" s="80" t="s">
        <v>124</v>
      </c>
      <c r="O20" s="80" t="s">
        <v>103</v>
      </c>
      <c r="P20" s="105" t="s">
        <v>102</v>
      </c>
      <c r="Q20" s="67" t="s">
        <v>95</v>
      </c>
      <c r="R20" s="80" t="s">
        <v>700</v>
      </c>
      <c r="S20" s="81" t="s">
        <v>701</v>
      </c>
      <c r="T20" s="80" t="s">
        <v>702</v>
      </c>
      <c r="U20" s="106" t="s">
        <v>703</v>
      </c>
      <c r="V20" s="107" t="s">
        <v>714</v>
      </c>
      <c r="W20" s="81" t="s">
        <v>707</v>
      </c>
      <c r="X20" s="67" t="s">
        <v>708</v>
      </c>
      <c r="Y20" s="67" t="s">
        <v>715</v>
      </c>
      <c r="AC20" s="100">
        <v>-11000</v>
      </c>
      <c r="AD20" s="60">
        <f t="shared" si="0"/>
        <v>5.0354021394987368E-4</v>
      </c>
      <c r="AE20" s="60">
        <f t="shared" si="1"/>
        <v>7.1428017769414502E-3</v>
      </c>
      <c r="AF20" s="60">
        <f t="shared" si="2"/>
        <v>1.348475290751717E-2</v>
      </c>
    </row>
    <row r="21" spans="1:32" ht="12.95" customHeight="1" x14ac:dyDescent="0.2">
      <c r="A21" s="82" t="s">
        <v>142</v>
      </c>
      <c r="C21" s="83">
        <v>29691.435000000001</v>
      </c>
      <c r="D21" s="83"/>
      <c r="E21" s="84">
        <f t="shared" ref="E21:E52" si="3">+(C21-C$7)/C$8</f>
        <v>-64242.092574273753</v>
      </c>
      <c r="F21" s="60">
        <f t="shared" ref="F21:F52" si="4">ROUND(2*E21,0)/2</f>
        <v>-64242</v>
      </c>
      <c r="G21" s="60">
        <f t="shared" ref="G21:G52" si="5">+C21-(C$7+F21*C$8)</f>
        <v>-3.6691220000648173E-2</v>
      </c>
      <c r="I21" s="60">
        <f>G21</f>
        <v>-3.6691220000648173E-2</v>
      </c>
      <c r="P21" s="78">
        <f>+D$11+D$12*F21+D$13*F21^2</f>
        <v>-4.4047024897337195E-2</v>
      </c>
      <c r="Q21" s="108">
        <f t="shared" ref="Q21:Q52" si="6">+C21-15018.5</f>
        <v>14672.935000000001</v>
      </c>
      <c r="R21" s="100">
        <f t="shared" ref="R21:R52" si="7">+(P21-G21)^2</f>
        <v>5.4107865678154197E-5</v>
      </c>
      <c r="S21" s="60">
        <v>0.1</v>
      </c>
      <c r="T21" s="100">
        <f>+S21*R21</f>
        <v>5.41078656781542E-6</v>
      </c>
      <c r="U21" s="109"/>
      <c r="V21" s="100">
        <f>+G21-P21</f>
        <v>7.3558048966890222E-3</v>
      </c>
      <c r="W21" s="60">
        <f>+Z$4*SIN(RADIANS(Z$5*F21+Z$6))+Z$2+Z$3*F21</f>
        <v>3.8592451565211024E-3</v>
      </c>
      <c r="X21" s="60">
        <f>S21*(V21-W21)^2</f>
        <v>1.2225930016563153E-6</v>
      </c>
      <c r="Y21" s="60">
        <f>G21-W21</f>
        <v>-4.0550465157169271E-2</v>
      </c>
      <c r="AC21" s="100">
        <v>-8000</v>
      </c>
      <c r="AD21" s="60">
        <f t="shared" si="0"/>
        <v>-1.9691401509066373E-3</v>
      </c>
      <c r="AE21" s="60">
        <f t="shared" si="1"/>
        <v>-3.3105638511843035E-3</v>
      </c>
      <c r="AF21" s="60">
        <f t="shared" si="2"/>
        <v>6.2678198040072184E-3</v>
      </c>
    </row>
    <row r="22" spans="1:32" ht="12.95" customHeight="1" x14ac:dyDescent="0.2">
      <c r="A22" s="60" t="s">
        <v>216</v>
      </c>
      <c r="B22" s="69" t="s">
        <v>137</v>
      </c>
      <c r="C22" s="83">
        <v>29696.395</v>
      </c>
      <c r="D22" s="60" t="s">
        <v>174</v>
      </c>
      <c r="E22" s="60">
        <f t="shared" si="3"/>
        <v>-64229.578179881755</v>
      </c>
      <c r="F22" s="60">
        <f t="shared" si="4"/>
        <v>-64229.5</v>
      </c>
      <c r="G22" s="60">
        <f t="shared" si="5"/>
        <v>-3.098609500011662E-2</v>
      </c>
      <c r="H22" s="60">
        <f t="shared" ref="H22:H44" si="8">G22</f>
        <v>-3.098609500011662E-2</v>
      </c>
      <c r="P22" s="78">
        <f t="shared" ref="P22:P85" si="9">+D$11+D$12*F22+D$13*F22^2</f>
        <v>-4.3992274219622401E-2</v>
      </c>
      <c r="Q22" s="85">
        <f t="shared" si="6"/>
        <v>14677.895</v>
      </c>
      <c r="R22" s="100">
        <f t="shared" si="7"/>
        <v>1.69160697889904E-4</v>
      </c>
      <c r="S22" s="60">
        <v>0.1</v>
      </c>
      <c r="T22" s="100">
        <f t="shared" ref="T22:T85" si="10">+S22*R22</f>
        <v>1.6916069788990402E-5</v>
      </c>
      <c r="V22" s="100">
        <f t="shared" ref="V22:V85" si="11">+G22-P22</f>
        <v>1.3006179219505781E-2</v>
      </c>
      <c r="W22" s="60">
        <f t="shared" ref="W22:W85" si="12">+Z$4*SIN(RADIANS(Z$5*F22+Z$6))+Z$2+Z$3*F22</f>
        <v>3.864523885797725E-3</v>
      </c>
      <c r="X22" s="60">
        <f t="shared" ref="X22:X85" si="13">S22*(V22-W22)^2</f>
        <v>8.3569862240312951E-6</v>
      </c>
      <c r="Y22" s="60">
        <f t="shared" ref="Y22:Y85" si="14">G22-W22</f>
        <v>-3.4850618885914342E-2</v>
      </c>
      <c r="AC22" s="100">
        <v>-5000</v>
      </c>
      <c r="AD22" s="60">
        <f t="shared" si="0"/>
        <v>-2.2398653882621969E-3</v>
      </c>
      <c r="AE22" s="60">
        <f t="shared" si="1"/>
        <v>-1.2677722053542633E-2</v>
      </c>
      <c r="AF22" s="60">
        <f t="shared" si="2"/>
        <v>-2.0648610012362605E-3</v>
      </c>
    </row>
    <row r="23" spans="1:32" ht="12.95" customHeight="1" x14ac:dyDescent="0.2">
      <c r="A23" s="60" t="s">
        <v>216</v>
      </c>
      <c r="B23" s="69" t="s">
        <v>137</v>
      </c>
      <c r="C23" s="83">
        <v>30021.404999999999</v>
      </c>
      <c r="D23" s="60" t="s">
        <v>174</v>
      </c>
      <c r="E23" s="60">
        <f t="shared" si="3"/>
        <v>-63409.557348965835</v>
      </c>
      <c r="F23" s="60">
        <f t="shared" si="4"/>
        <v>-63409.5</v>
      </c>
      <c r="G23" s="60">
        <f t="shared" si="5"/>
        <v>-2.2729895001248224E-2</v>
      </c>
      <c r="H23" s="60">
        <f t="shared" si="8"/>
        <v>-2.2729895001248224E-2</v>
      </c>
      <c r="P23" s="78">
        <f t="shared" si="9"/>
        <v>-4.0442944493122052E-2</v>
      </c>
      <c r="Q23" s="85">
        <f t="shared" si="6"/>
        <v>15002.904999999999</v>
      </c>
      <c r="R23" s="100">
        <f t="shared" si="7"/>
        <v>3.1375212230157169E-4</v>
      </c>
      <c r="S23" s="60">
        <v>0.1</v>
      </c>
      <c r="T23" s="100">
        <f t="shared" si="10"/>
        <v>3.1375212230157172E-5</v>
      </c>
      <c r="V23" s="100">
        <f t="shared" si="11"/>
        <v>1.7713049491873828E-2</v>
      </c>
      <c r="W23" s="60">
        <f t="shared" si="12"/>
        <v>4.116566788642112E-3</v>
      </c>
      <c r="X23" s="60">
        <f t="shared" si="13"/>
        <v>1.8486434189927924E-5</v>
      </c>
      <c r="Y23" s="60">
        <f t="shared" si="14"/>
        <v>-2.6846461789890336E-2</v>
      </c>
      <c r="AC23" s="100">
        <v>-2000</v>
      </c>
      <c r="AD23" s="60">
        <f t="shared" si="0"/>
        <v>-7.0821594345441777E-5</v>
      </c>
      <c r="AE23" s="60">
        <f t="shared" si="1"/>
        <v>-2.0720858926362176E-2</v>
      </c>
      <c r="AF23" s="60">
        <f t="shared" si="2"/>
        <v>-1.1513289508213266E-2</v>
      </c>
    </row>
    <row r="24" spans="1:32" ht="12.95" customHeight="1" x14ac:dyDescent="0.2">
      <c r="A24" s="60" t="s">
        <v>216</v>
      </c>
      <c r="B24" s="69" t="s">
        <v>138</v>
      </c>
      <c r="C24" s="83">
        <v>30024.36</v>
      </c>
      <c r="D24" s="60" t="s">
        <v>174</v>
      </c>
      <c r="E24" s="60">
        <f t="shared" si="3"/>
        <v>-63402.101696661732</v>
      </c>
      <c r="F24" s="60">
        <f t="shared" si="4"/>
        <v>-63402</v>
      </c>
      <c r="G24" s="60">
        <f t="shared" si="5"/>
        <v>-4.0306819999386789E-2</v>
      </c>
      <c r="H24" s="60">
        <f t="shared" si="8"/>
        <v>-4.0306819999386789E-2</v>
      </c>
      <c r="P24" s="78">
        <f t="shared" si="9"/>
        <v>-4.0410865811986885E-2</v>
      </c>
      <c r="Q24" s="85">
        <f t="shared" si="6"/>
        <v>15005.86</v>
      </c>
      <c r="R24" s="100">
        <f t="shared" si="7"/>
        <v>1.0825531119614166E-8</v>
      </c>
      <c r="S24" s="60">
        <v>0.1</v>
      </c>
      <c r="T24" s="100">
        <f t="shared" si="10"/>
        <v>1.0825531119614166E-9</v>
      </c>
      <c r="V24" s="100">
        <f t="shared" si="11"/>
        <v>1.0404581260009538E-4</v>
      </c>
      <c r="W24" s="60">
        <f t="shared" si="12"/>
        <v>4.1180140661436389E-3</v>
      </c>
      <c r="X24" s="60">
        <f t="shared" si="13"/>
        <v>1.6111941140455407E-6</v>
      </c>
      <c r="Y24" s="60">
        <f t="shared" si="14"/>
        <v>-4.4424834065530425E-2</v>
      </c>
      <c r="AC24" s="100">
        <v>1000</v>
      </c>
      <c r="AD24" s="60">
        <f t="shared" si="0"/>
        <v>4.2149315966860295E-3</v>
      </c>
      <c r="AE24" s="60">
        <f t="shared" si="1"/>
        <v>-2.7763034103800526E-2</v>
      </c>
      <c r="AF24" s="60">
        <f t="shared" si="2"/>
        <v>-2.2077465716923799E-2</v>
      </c>
    </row>
    <row r="25" spans="1:32" ht="12.95" customHeight="1" x14ac:dyDescent="0.2">
      <c r="A25" s="60" t="s">
        <v>216</v>
      </c>
      <c r="B25" s="69" t="s">
        <v>137</v>
      </c>
      <c r="C25" s="83">
        <v>30025.360000000001</v>
      </c>
      <c r="D25" s="60" t="s">
        <v>174</v>
      </c>
      <c r="E25" s="84">
        <f t="shared" si="3"/>
        <v>-63399.578633276244</v>
      </c>
      <c r="F25" s="60">
        <f t="shared" si="4"/>
        <v>-63399.5</v>
      </c>
      <c r="G25" s="60">
        <f t="shared" si="5"/>
        <v>-3.1165795000561047E-2</v>
      </c>
      <c r="H25" s="60">
        <f t="shared" si="8"/>
        <v>-3.1165795000561047E-2</v>
      </c>
      <c r="P25" s="78">
        <f t="shared" si="9"/>
        <v>-4.0400174467924738E-2</v>
      </c>
      <c r="Q25" s="85">
        <f t="shared" si="6"/>
        <v>15006.86</v>
      </c>
      <c r="R25" s="100">
        <f t="shared" si="7"/>
        <v>8.5273764147268108E-5</v>
      </c>
      <c r="S25" s="60">
        <v>0.1</v>
      </c>
      <c r="T25" s="100">
        <f t="shared" si="10"/>
        <v>8.5273764147268111E-6</v>
      </c>
      <c r="V25" s="100">
        <f t="shared" si="11"/>
        <v>9.2343794673636903E-3</v>
      </c>
      <c r="W25" s="60">
        <f t="shared" si="12"/>
        <v>4.1184930362711744E-3</v>
      </c>
      <c r="X25" s="60">
        <f t="shared" si="13"/>
        <v>2.6172293975836522E-6</v>
      </c>
      <c r="Y25" s="60">
        <f t="shared" si="14"/>
        <v>-3.5284288036832222E-2</v>
      </c>
      <c r="AC25" s="100">
        <v>4000</v>
      </c>
      <c r="AD25" s="60">
        <f t="shared" si="0"/>
        <v>9.8077285346502112E-3</v>
      </c>
      <c r="AE25" s="60">
        <f t="shared" si="1"/>
        <v>-3.4613913236039691E-2</v>
      </c>
      <c r="AF25" s="60">
        <f t="shared" si="2"/>
        <v>-3.3757389627367858E-2</v>
      </c>
    </row>
    <row r="26" spans="1:32" ht="12.95" customHeight="1" x14ac:dyDescent="0.2">
      <c r="A26" s="60" t="s">
        <v>216</v>
      </c>
      <c r="B26" s="69" t="s">
        <v>138</v>
      </c>
      <c r="C26" s="83">
        <v>30026.35</v>
      </c>
      <c r="D26" s="60" t="s">
        <v>174</v>
      </c>
      <c r="E26" s="84">
        <f t="shared" si="3"/>
        <v>-63397.080800524622</v>
      </c>
      <c r="F26" s="60">
        <f t="shared" si="4"/>
        <v>-63397</v>
      </c>
      <c r="G26" s="60">
        <f t="shared" si="5"/>
        <v>-3.2024770003772574E-2</v>
      </c>
      <c r="H26" s="60">
        <f t="shared" si="8"/>
        <v>-3.2024770003772574E-2</v>
      </c>
      <c r="P26" s="78">
        <f t="shared" si="9"/>
        <v>-4.0389483898687378E-2</v>
      </c>
      <c r="Q26" s="85">
        <f t="shared" si="6"/>
        <v>15007.849999999999</v>
      </c>
      <c r="R26" s="100">
        <f t="shared" si="7"/>
        <v>6.9968438543780803E-5</v>
      </c>
      <c r="S26" s="60">
        <v>0.1</v>
      </c>
      <c r="T26" s="100">
        <f t="shared" si="10"/>
        <v>6.9968438543780805E-6</v>
      </c>
      <c r="V26" s="100">
        <f t="shared" si="11"/>
        <v>8.3647138949148048E-3</v>
      </c>
      <c r="W26" s="60">
        <f t="shared" si="12"/>
        <v>4.1189702785880584E-3</v>
      </c>
      <c r="X26" s="60">
        <f t="shared" si="13"/>
        <v>1.8026338855579318E-6</v>
      </c>
      <c r="Y26" s="60">
        <f t="shared" si="14"/>
        <v>-3.6143740282360629E-2</v>
      </c>
      <c r="AC26" s="100">
        <v>7000</v>
      </c>
      <c r="AD26" s="60">
        <f t="shared" si="0"/>
        <v>1.5597429942077606E-2</v>
      </c>
      <c r="AE26" s="60">
        <f t="shared" si="1"/>
        <v>-4.2383635600549183E-2</v>
      </c>
      <c r="AF26" s="60">
        <f t="shared" si="2"/>
        <v>-4.6553061239545446E-2</v>
      </c>
    </row>
    <row r="27" spans="1:32" ht="12.95" customHeight="1" x14ac:dyDescent="0.2">
      <c r="A27" s="60" t="s">
        <v>216</v>
      </c>
      <c r="B27" s="69" t="s">
        <v>137</v>
      </c>
      <c r="C27" s="83">
        <v>30069.375</v>
      </c>
      <c r="D27" s="60" t="s">
        <v>174</v>
      </c>
      <c r="E27" s="84">
        <f t="shared" si="3"/>
        <v>-63288.525998364203</v>
      </c>
      <c r="F27" s="60">
        <f t="shared" si="4"/>
        <v>-63288.5</v>
      </c>
      <c r="G27" s="60">
        <f t="shared" si="5"/>
        <v>-1.0304285002348479E-2</v>
      </c>
      <c r="H27" s="60">
        <f t="shared" si="8"/>
        <v>-1.0304285002348479E-2</v>
      </c>
      <c r="P27" s="78">
        <f t="shared" si="9"/>
        <v>-3.9926259721978219E-2</v>
      </c>
      <c r="Q27" s="85">
        <f t="shared" si="6"/>
        <v>15050.875</v>
      </c>
      <c r="R27" s="100">
        <f t="shared" si="7"/>
        <v>8.7746138629038342E-4</v>
      </c>
      <c r="S27" s="60">
        <v>0.1</v>
      </c>
      <c r="T27" s="100">
        <f t="shared" si="10"/>
        <v>8.7746138629038353E-5</v>
      </c>
      <c r="V27" s="100">
        <f t="shared" si="11"/>
        <v>2.962197471962974E-2</v>
      </c>
      <c r="W27" s="60">
        <f t="shared" si="12"/>
        <v>4.1380183055405029E-3</v>
      </c>
      <c r="X27" s="60">
        <f t="shared" si="13"/>
        <v>6.494320345152E-5</v>
      </c>
      <c r="Y27" s="60">
        <f t="shared" si="14"/>
        <v>-1.4442303307888982E-2</v>
      </c>
      <c r="AC27" s="100">
        <v>10000</v>
      </c>
      <c r="AD27" s="60">
        <f t="shared" si="0"/>
        <v>2.042863057369345E-2</v>
      </c>
      <c r="AE27" s="60">
        <f t="shared" si="1"/>
        <v>-5.2227606442603741E-2</v>
      </c>
    </row>
    <row r="28" spans="1:32" ht="12.95" customHeight="1" x14ac:dyDescent="0.2">
      <c r="A28" s="60" t="s">
        <v>216</v>
      </c>
      <c r="B28" s="69" t="s">
        <v>138</v>
      </c>
      <c r="C28" s="83">
        <v>30072.334999999999</v>
      </c>
      <c r="D28" s="60" t="s">
        <v>174</v>
      </c>
      <c r="E28" s="84">
        <f t="shared" si="3"/>
        <v>-63281.057730743174</v>
      </c>
      <c r="F28" s="60">
        <f t="shared" si="4"/>
        <v>-63281</v>
      </c>
      <c r="G28" s="60">
        <f t="shared" si="5"/>
        <v>-2.2881210003106389E-2</v>
      </c>
      <c r="H28" s="60">
        <f t="shared" si="8"/>
        <v>-2.2881210003106389E-2</v>
      </c>
      <c r="P28" s="78">
        <f t="shared" si="9"/>
        <v>-3.989429354540297E-2</v>
      </c>
      <c r="Q28" s="85">
        <f t="shared" si="6"/>
        <v>15053.834999999999</v>
      </c>
      <c r="R28" s="100">
        <f t="shared" si="7"/>
        <v>2.8944501161716279E-4</v>
      </c>
      <c r="S28" s="60">
        <v>0.1</v>
      </c>
      <c r="T28" s="100">
        <f t="shared" si="10"/>
        <v>2.8944501161716279E-5</v>
      </c>
      <c r="V28" s="100">
        <f t="shared" si="11"/>
        <v>1.7013083542296581E-2</v>
      </c>
      <c r="W28" s="60">
        <f t="shared" si="12"/>
        <v>4.1392147997760011E-3</v>
      </c>
      <c r="X28" s="60">
        <f t="shared" si="13"/>
        <v>1.6573649639964844E-5</v>
      </c>
      <c r="Y28" s="60">
        <f t="shared" si="14"/>
        <v>-2.702042480288239E-2</v>
      </c>
      <c r="AC28" s="100">
        <v>13000</v>
      </c>
      <c r="AD28" s="60">
        <f t="shared" si="0"/>
        <v>2.3366272977127255E-2</v>
      </c>
      <c r="AE28" s="60">
        <f t="shared" si="1"/>
        <v>-6.5080883214573879E-2</v>
      </c>
    </row>
    <row r="29" spans="1:32" ht="12.95" customHeight="1" x14ac:dyDescent="0.2">
      <c r="A29" s="60" t="s">
        <v>216</v>
      </c>
      <c r="B29" s="69" t="s">
        <v>137</v>
      </c>
      <c r="C29" s="83">
        <v>30373.34</v>
      </c>
      <c r="D29" s="60" t="s">
        <v>174</v>
      </c>
      <c r="E29" s="84">
        <f t="shared" si="3"/>
        <v>-62521.603036395776</v>
      </c>
      <c r="F29" s="60">
        <f t="shared" si="4"/>
        <v>-62521.5</v>
      </c>
      <c r="G29" s="60">
        <f t="shared" si="5"/>
        <v>-4.0837815002305433E-2</v>
      </c>
      <c r="H29" s="60">
        <f t="shared" si="8"/>
        <v>-4.0837815002305433E-2</v>
      </c>
      <c r="P29" s="78">
        <f t="shared" si="9"/>
        <v>-3.6693294495386997E-2</v>
      </c>
      <c r="Q29" s="85">
        <f t="shared" si="6"/>
        <v>15354.84</v>
      </c>
      <c r="R29" s="100">
        <f t="shared" si="7"/>
        <v>1.7177050232267454E-5</v>
      </c>
      <c r="S29" s="60">
        <v>0.1</v>
      </c>
      <c r="T29" s="100">
        <f t="shared" si="10"/>
        <v>1.7177050232267454E-6</v>
      </c>
      <c r="V29" s="100">
        <f t="shared" si="11"/>
        <v>-4.1445205069184365E-3</v>
      </c>
      <c r="W29" s="60">
        <f t="shared" si="12"/>
        <v>4.180212729229138E-3</v>
      </c>
      <c r="X29" s="60">
        <f t="shared" si="13"/>
        <v>6.9301183453020078E-6</v>
      </c>
      <c r="Y29" s="60">
        <f t="shared" si="14"/>
        <v>-4.5018027731534571E-2</v>
      </c>
      <c r="AC29" s="100">
        <v>16000</v>
      </c>
      <c r="AD29" s="60">
        <f t="shared" si="0"/>
        <v>2.3910605947895906E-2</v>
      </c>
      <c r="AE29" s="60">
        <f t="shared" si="1"/>
        <v>-8.1443217120942671E-2</v>
      </c>
    </row>
    <row r="30" spans="1:32" ht="12.95" customHeight="1" x14ac:dyDescent="0.2">
      <c r="A30" s="60" t="s">
        <v>216</v>
      </c>
      <c r="B30" s="69" t="s">
        <v>138</v>
      </c>
      <c r="C30" s="83">
        <v>31142.445</v>
      </c>
      <c r="D30" s="60" t="s">
        <v>174</v>
      </c>
      <c r="E30" s="84">
        <f t="shared" si="3"/>
        <v>-60581.102371303648</v>
      </c>
      <c r="F30" s="60">
        <f t="shared" si="4"/>
        <v>-60581</v>
      </c>
      <c r="G30" s="60">
        <f t="shared" si="5"/>
        <v>-4.0574210001068423E-2</v>
      </c>
      <c r="H30" s="60">
        <f t="shared" si="8"/>
        <v>-4.0574210001068423E-2</v>
      </c>
      <c r="P30" s="78">
        <f t="shared" si="9"/>
        <v>-2.8839603013684767E-2</v>
      </c>
      <c r="Q30" s="85">
        <f t="shared" si="6"/>
        <v>16123.945</v>
      </c>
      <c r="R30" s="100">
        <f t="shared" si="7"/>
        <v>1.3770100114835331E-4</v>
      </c>
      <c r="S30" s="60">
        <v>0.1</v>
      </c>
      <c r="T30" s="100">
        <f t="shared" si="10"/>
        <v>1.3770100114835332E-5</v>
      </c>
      <c r="V30" s="100">
        <f t="shared" si="11"/>
        <v>-1.1734606987383656E-2</v>
      </c>
      <c r="W30" s="60">
        <f t="shared" si="12"/>
        <v>3.5843575929345225E-3</v>
      </c>
      <c r="X30" s="60">
        <f t="shared" si="13"/>
        <v>2.3467067581304293E-5</v>
      </c>
      <c r="Y30" s="60">
        <f t="shared" si="14"/>
        <v>-4.4158567594002947E-2</v>
      </c>
      <c r="AC30" s="100">
        <v>19000</v>
      </c>
      <c r="AD30" s="60">
        <f t="shared" si="0"/>
        <v>2.2112071316861777E-2</v>
      </c>
      <c r="AE30" s="60">
        <f t="shared" si="1"/>
        <v>-0.1012641663308478</v>
      </c>
    </row>
    <row r="31" spans="1:32" ht="12.95" customHeight="1" x14ac:dyDescent="0.2">
      <c r="A31" s="60" t="s">
        <v>216</v>
      </c>
      <c r="B31" s="69" t="s">
        <v>138</v>
      </c>
      <c r="C31" s="83">
        <v>31144.495999999999</v>
      </c>
      <c r="D31" s="60" t="s">
        <v>174</v>
      </c>
      <c r="E31" s="84">
        <f t="shared" si="3"/>
        <v>-60575.927568300023</v>
      </c>
      <c r="F31" s="60">
        <f t="shared" si="4"/>
        <v>-60576</v>
      </c>
      <c r="G31" s="60">
        <f t="shared" si="5"/>
        <v>2.8707839996059192E-2</v>
      </c>
      <c r="H31" s="60">
        <f t="shared" si="8"/>
        <v>2.8707839996059192E-2</v>
      </c>
      <c r="P31" s="78">
        <f t="shared" si="9"/>
        <v>-2.8819969724977829E-2</v>
      </c>
      <c r="Q31" s="85">
        <f t="shared" si="6"/>
        <v>16125.995999999999</v>
      </c>
      <c r="R31" s="100">
        <f t="shared" si="7"/>
        <v>3.3094488912998416E-3</v>
      </c>
      <c r="S31" s="60">
        <v>0</v>
      </c>
      <c r="T31" s="100">
        <f t="shared" si="10"/>
        <v>0</v>
      </c>
      <c r="V31" s="100">
        <f t="shared" si="11"/>
        <v>5.7527809721037021E-2</v>
      </c>
      <c r="W31" s="60">
        <f t="shared" si="12"/>
        <v>3.5815800711020314E-3</v>
      </c>
      <c r="X31" s="60">
        <f t="shared" si="13"/>
        <v>0</v>
      </c>
      <c r="Y31" s="60">
        <f t="shared" si="14"/>
        <v>2.5126259924957161E-2</v>
      </c>
      <c r="AC31" s="100"/>
    </row>
    <row r="32" spans="1:32" ht="12.95" customHeight="1" x14ac:dyDescent="0.2">
      <c r="A32" s="60" t="s">
        <v>216</v>
      </c>
      <c r="B32" s="69" t="s">
        <v>138</v>
      </c>
      <c r="C32" s="83">
        <v>31803.575000000001</v>
      </c>
      <c r="D32" s="60" t="s">
        <v>174</v>
      </c>
      <c r="E32" s="84">
        <f t="shared" si="3"/>
        <v>-58913.029475259085</v>
      </c>
      <c r="F32" s="60">
        <f t="shared" si="4"/>
        <v>-58913</v>
      </c>
      <c r="G32" s="60">
        <f t="shared" si="5"/>
        <v>-1.1682330001349328E-2</v>
      </c>
      <c r="H32" s="60">
        <f t="shared" si="8"/>
        <v>-1.1682330001349328E-2</v>
      </c>
      <c r="P32" s="78">
        <f t="shared" si="9"/>
        <v>-2.2461879828714143E-2</v>
      </c>
      <c r="Q32" s="85">
        <f t="shared" si="6"/>
        <v>16785.075000000001</v>
      </c>
      <c r="R32" s="100">
        <f t="shared" si="7"/>
        <v>1.1619869448064082E-4</v>
      </c>
      <c r="S32" s="60">
        <v>0.1</v>
      </c>
      <c r="T32" s="100">
        <f t="shared" si="10"/>
        <v>1.1619869448064082E-5</v>
      </c>
      <c r="V32" s="100">
        <f t="shared" si="11"/>
        <v>1.0779549827364815E-2</v>
      </c>
      <c r="W32" s="60">
        <f t="shared" si="12"/>
        <v>2.3378693464401069E-3</v>
      </c>
      <c r="X32" s="60">
        <f t="shared" si="13"/>
        <v>7.1261969342025211E-6</v>
      </c>
      <c r="Y32" s="60">
        <f t="shared" si="14"/>
        <v>-1.4020199347789435E-2</v>
      </c>
      <c r="AC32" s="100"/>
    </row>
    <row r="33" spans="1:29" ht="12.95" customHeight="1" x14ac:dyDescent="0.2">
      <c r="A33" s="60" t="s">
        <v>216</v>
      </c>
      <c r="B33" s="69" t="s">
        <v>137</v>
      </c>
      <c r="C33" s="83">
        <v>31845.415000000001</v>
      </c>
      <c r="D33" s="60" t="s">
        <v>174</v>
      </c>
      <c r="E33" s="84">
        <f t="shared" si="3"/>
        <v>-58807.46450321046</v>
      </c>
      <c r="F33" s="60">
        <f t="shared" si="4"/>
        <v>-58807.5</v>
      </c>
      <c r="G33" s="60">
        <f t="shared" si="5"/>
        <v>1.4068925000174204E-2</v>
      </c>
      <c r="H33" s="60">
        <f t="shared" si="8"/>
        <v>1.4068925000174204E-2</v>
      </c>
      <c r="P33" s="78">
        <f t="shared" si="9"/>
        <v>-2.207009050177991E-2</v>
      </c>
      <c r="Q33" s="85">
        <f t="shared" si="6"/>
        <v>16826.915000000001</v>
      </c>
      <c r="R33" s="100">
        <f t="shared" si="7"/>
        <v>1.3060284414504798E-3</v>
      </c>
      <c r="S33" s="60">
        <v>0.1</v>
      </c>
      <c r="T33" s="100">
        <f t="shared" si="10"/>
        <v>1.3060284414504798E-4</v>
      </c>
      <c r="V33" s="100">
        <f t="shared" si="11"/>
        <v>3.6139015501954114E-2</v>
      </c>
      <c r="W33" s="60">
        <f t="shared" si="12"/>
        <v>2.2389009808778618E-3</v>
      </c>
      <c r="X33" s="60">
        <f t="shared" si="13"/>
        <v>1.1492177645420853E-4</v>
      </c>
      <c r="Y33" s="60">
        <f t="shared" si="14"/>
        <v>1.1830024019296342E-2</v>
      </c>
      <c r="AC33" s="100"/>
    </row>
    <row r="34" spans="1:29" ht="12.95" customHeight="1" x14ac:dyDescent="0.2">
      <c r="A34" s="60" t="s">
        <v>216</v>
      </c>
      <c r="B34" s="69" t="s">
        <v>137</v>
      </c>
      <c r="C34" s="83">
        <v>32233.41</v>
      </c>
      <c r="D34" s="60" t="s">
        <v>174</v>
      </c>
      <c r="E34" s="84">
        <f t="shared" si="3"/>
        <v>-57828.528524959875</v>
      </c>
      <c r="F34" s="60">
        <f t="shared" si="4"/>
        <v>-57828.5</v>
      </c>
      <c r="G34" s="60">
        <f t="shared" si="5"/>
        <v>-1.130568500229856E-2</v>
      </c>
      <c r="H34" s="60">
        <f t="shared" si="8"/>
        <v>-1.130568500229856E-2</v>
      </c>
      <c r="P34" s="78">
        <f t="shared" si="9"/>
        <v>-1.8500246192796471E-2</v>
      </c>
      <c r="Q34" s="85">
        <f t="shared" si="6"/>
        <v>17214.91</v>
      </c>
      <c r="R34" s="100">
        <f t="shared" si="7"/>
        <v>5.176171072381872E-5</v>
      </c>
      <c r="S34" s="60">
        <v>0.1</v>
      </c>
      <c r="T34" s="100">
        <f t="shared" si="10"/>
        <v>5.1761710723818727E-6</v>
      </c>
      <c r="V34" s="100">
        <f t="shared" si="11"/>
        <v>7.1945611904979112E-3</v>
      </c>
      <c r="W34" s="60">
        <f t="shared" si="12"/>
        <v>1.220946084425906E-3</v>
      </c>
      <c r="X34" s="60">
        <f t="shared" si="13"/>
        <v>3.5684077435491656E-6</v>
      </c>
      <c r="Y34" s="60">
        <f t="shared" si="14"/>
        <v>-1.2526631086724466E-2</v>
      </c>
      <c r="AC34" s="100"/>
    </row>
    <row r="35" spans="1:29" ht="12.95" customHeight="1" x14ac:dyDescent="0.2">
      <c r="A35" s="60" t="s">
        <v>216</v>
      </c>
      <c r="B35" s="69" t="s">
        <v>138</v>
      </c>
      <c r="C35" s="83">
        <v>33220.514999999999</v>
      </c>
      <c r="D35" s="60" t="s">
        <v>174</v>
      </c>
      <c r="E35" s="84">
        <f t="shared" si="3"/>
        <v>-55338.000041832398</v>
      </c>
      <c r="F35" s="60">
        <f t="shared" si="4"/>
        <v>-55338</v>
      </c>
      <c r="G35" s="60">
        <f t="shared" si="5"/>
        <v>-1.6580001101829112E-5</v>
      </c>
      <c r="H35" s="60">
        <f t="shared" si="8"/>
        <v>-1.6580001101829112E-5</v>
      </c>
      <c r="P35" s="78">
        <f t="shared" si="9"/>
        <v>-9.9544472488575231E-3</v>
      </c>
      <c r="Q35" s="85">
        <f t="shared" si="6"/>
        <v>18202.014999999999</v>
      </c>
      <c r="R35" s="100">
        <f t="shared" si="7"/>
        <v>9.8761205434015338E-5</v>
      </c>
      <c r="S35" s="60">
        <v>0.1</v>
      </c>
      <c r="T35" s="100">
        <f t="shared" si="10"/>
        <v>9.8761205434015341E-6</v>
      </c>
      <c r="V35" s="100">
        <f t="shared" si="11"/>
        <v>9.937867247755694E-3</v>
      </c>
      <c r="W35" s="60">
        <f t="shared" si="12"/>
        <v>-1.9925689937221585E-3</v>
      </c>
      <c r="X35" s="60">
        <f t="shared" si="13"/>
        <v>1.4233530891196819E-5</v>
      </c>
      <c r="Y35" s="60">
        <f t="shared" si="14"/>
        <v>1.9759889926203294E-3</v>
      </c>
      <c r="AC35" s="100"/>
    </row>
    <row r="36" spans="1:29" ht="12.95" customHeight="1" x14ac:dyDescent="0.2">
      <c r="A36" s="60" t="s">
        <v>216</v>
      </c>
      <c r="B36" s="69" t="s">
        <v>137</v>
      </c>
      <c r="C36" s="83">
        <v>33294.425000000003</v>
      </c>
      <c r="D36" s="60" t="s">
        <v>174</v>
      </c>
      <c r="E36" s="84">
        <f t="shared" si="3"/>
        <v>-55151.520427011317</v>
      </c>
      <c r="F36" s="60">
        <f t="shared" si="4"/>
        <v>-55151.5</v>
      </c>
      <c r="G36" s="60">
        <f t="shared" si="5"/>
        <v>-8.0961149942595512E-3</v>
      </c>
      <c r="H36" s="60">
        <f t="shared" si="8"/>
        <v>-8.0961149942595512E-3</v>
      </c>
      <c r="P36" s="78">
        <f t="shared" si="9"/>
        <v>-9.3454459967801662E-3</v>
      </c>
      <c r="Q36" s="85">
        <f t="shared" si="6"/>
        <v>18275.925000000003</v>
      </c>
      <c r="R36" s="100">
        <f t="shared" si="7"/>
        <v>1.560827953859165E-6</v>
      </c>
      <c r="S36" s="60">
        <v>0.1</v>
      </c>
      <c r="T36" s="100">
        <f t="shared" si="10"/>
        <v>1.560827953859165E-7</v>
      </c>
      <c r="V36" s="100">
        <f t="shared" si="11"/>
        <v>1.249331002520615E-3</v>
      </c>
      <c r="W36" s="60">
        <f t="shared" si="12"/>
        <v>-2.2572033966905321E-3</v>
      </c>
      <c r="X36" s="60">
        <f t="shared" si="13"/>
        <v>1.2295783492851081E-6</v>
      </c>
      <c r="Y36" s="60">
        <f t="shared" si="14"/>
        <v>-5.838911597569019E-3</v>
      </c>
      <c r="AC36" s="100"/>
    </row>
    <row r="37" spans="1:29" ht="12.95" customHeight="1" x14ac:dyDescent="0.2">
      <c r="A37" s="60" t="s">
        <v>216</v>
      </c>
      <c r="B37" s="69" t="s">
        <v>138</v>
      </c>
      <c r="C37" s="86">
        <v>33685.43</v>
      </c>
      <c r="D37" s="60" t="s">
        <v>174</v>
      </c>
      <c r="E37" s="84">
        <f t="shared" si="3"/>
        <v>-54164.990027970431</v>
      </c>
      <c r="F37" s="60">
        <f t="shared" si="4"/>
        <v>-54165</v>
      </c>
      <c r="G37" s="60">
        <f t="shared" si="5"/>
        <v>3.9523499945062213E-3</v>
      </c>
      <c r="H37" s="60">
        <f t="shared" si="8"/>
        <v>3.9523499945062213E-3</v>
      </c>
      <c r="P37" s="78">
        <f t="shared" si="9"/>
        <v>-6.1958349137056223E-3</v>
      </c>
      <c r="Q37" s="85">
        <f t="shared" si="6"/>
        <v>18666.93</v>
      </c>
      <c r="R37" s="100">
        <f t="shared" si="7"/>
        <v>1.0298565693125862E-4</v>
      </c>
      <c r="S37" s="60">
        <v>0.1</v>
      </c>
      <c r="T37" s="100">
        <f t="shared" si="10"/>
        <v>1.0298565693125862E-5</v>
      </c>
      <c r="V37" s="100">
        <f t="shared" si="11"/>
        <v>1.0148184908211844E-2</v>
      </c>
      <c r="W37" s="60">
        <f t="shared" si="12"/>
        <v>-3.6824175821125234E-3</v>
      </c>
      <c r="X37" s="60">
        <f t="shared" si="13"/>
        <v>1.912855652453666E-5</v>
      </c>
      <c r="Y37" s="60">
        <f t="shared" si="14"/>
        <v>7.6347675766187447E-3</v>
      </c>
      <c r="AC37" s="100"/>
    </row>
    <row r="38" spans="1:29" ht="12.95" customHeight="1" x14ac:dyDescent="0.2">
      <c r="A38" s="60" t="s">
        <v>216</v>
      </c>
      <c r="B38" s="69" t="s">
        <v>137</v>
      </c>
      <c r="C38" s="83">
        <v>33709.385000000002</v>
      </c>
      <c r="D38" s="60" t="s">
        <v>174</v>
      </c>
      <c r="E38" s="84">
        <f t="shared" si="3"/>
        <v>-54104.550044571173</v>
      </c>
      <c r="F38" s="60">
        <f t="shared" si="4"/>
        <v>-54104.5</v>
      </c>
      <c r="G38" s="60">
        <f t="shared" si="5"/>
        <v>-1.9834844999422785E-2</v>
      </c>
      <c r="H38" s="60">
        <f t="shared" si="8"/>
        <v>-1.9834844999422785E-2</v>
      </c>
      <c r="P38" s="78">
        <f t="shared" si="9"/>
        <v>-6.0066022042195022E-3</v>
      </c>
      <c r="Q38" s="85">
        <f t="shared" si="6"/>
        <v>18690.885000000002</v>
      </c>
      <c r="R38" s="100">
        <f t="shared" si="7"/>
        <v>1.9122029880309148E-4</v>
      </c>
      <c r="S38" s="60">
        <v>0.1</v>
      </c>
      <c r="T38" s="100">
        <f t="shared" si="10"/>
        <v>1.9122029880309148E-5</v>
      </c>
      <c r="V38" s="100">
        <f t="shared" si="11"/>
        <v>-1.3828242795203283E-2</v>
      </c>
      <c r="W38" s="60">
        <f t="shared" si="12"/>
        <v>-3.7706382616756219E-3</v>
      </c>
      <c r="X38" s="60">
        <f t="shared" si="13"/>
        <v>1.0115540895283616E-5</v>
      </c>
      <c r="Y38" s="60">
        <f t="shared" si="14"/>
        <v>-1.6064206737747163E-2</v>
      </c>
    </row>
    <row r="39" spans="1:29" ht="12.95" customHeight="1" x14ac:dyDescent="0.2">
      <c r="A39" s="60" t="s">
        <v>216</v>
      </c>
      <c r="B39" s="69" t="s">
        <v>138</v>
      </c>
      <c r="C39" s="83">
        <v>34085.324999999997</v>
      </c>
      <c r="D39" s="60" t="s">
        <v>174</v>
      </c>
      <c r="E39" s="84">
        <f t="shared" si="3"/>
        <v>-53156.029595432599</v>
      </c>
      <c r="F39" s="60">
        <f t="shared" si="4"/>
        <v>-53156</v>
      </c>
      <c r="G39" s="60">
        <f t="shared" si="5"/>
        <v>-1.1729960009688511E-2</v>
      </c>
      <c r="H39" s="60">
        <f t="shared" si="8"/>
        <v>-1.1729960009688511E-2</v>
      </c>
      <c r="P39" s="78">
        <f t="shared" si="9"/>
        <v>-3.099194061981142E-3</v>
      </c>
      <c r="Q39" s="85">
        <f t="shared" si="6"/>
        <v>19066.824999999997</v>
      </c>
      <c r="R39" s="100">
        <f t="shared" si="7"/>
        <v>7.4490120844105081E-5</v>
      </c>
      <c r="S39" s="60">
        <v>0.1</v>
      </c>
      <c r="T39" s="100">
        <f t="shared" si="10"/>
        <v>7.4490120844105081E-6</v>
      </c>
      <c r="V39" s="100">
        <f t="shared" si="11"/>
        <v>-8.6307659477073695E-3</v>
      </c>
      <c r="W39" s="60">
        <f t="shared" si="12"/>
        <v>-5.1518703779342562E-3</v>
      </c>
      <c r="X39" s="60">
        <f t="shared" si="13"/>
        <v>1.2102714385386994E-6</v>
      </c>
      <c r="Y39" s="60">
        <f t="shared" si="14"/>
        <v>-6.5780896317542553E-3</v>
      </c>
    </row>
    <row r="40" spans="1:29" ht="12.95" customHeight="1" x14ac:dyDescent="0.2">
      <c r="A40" s="60" t="s">
        <v>216</v>
      </c>
      <c r="B40" s="69" t="s">
        <v>138</v>
      </c>
      <c r="C40" s="83">
        <v>34087.305</v>
      </c>
      <c r="D40" s="60" t="s">
        <v>174</v>
      </c>
      <c r="E40" s="84">
        <f t="shared" si="3"/>
        <v>-53151.033929929334</v>
      </c>
      <c r="F40" s="60">
        <f t="shared" si="4"/>
        <v>-53151</v>
      </c>
      <c r="G40" s="60">
        <f t="shared" si="5"/>
        <v>-1.3447910001559649E-2</v>
      </c>
      <c r="H40" s="60">
        <f t="shared" si="8"/>
        <v>-1.3447910001559649E-2</v>
      </c>
      <c r="P40" s="78">
        <f t="shared" si="9"/>
        <v>-3.0841632325438462E-3</v>
      </c>
      <c r="Q40" s="85">
        <f t="shared" si="6"/>
        <v>19068.805</v>
      </c>
      <c r="R40" s="100">
        <f t="shared" si="7"/>
        <v>1.0740724709228549E-4</v>
      </c>
      <c r="S40" s="60">
        <v>0.1</v>
      </c>
      <c r="T40" s="100">
        <f t="shared" si="10"/>
        <v>1.074072470922855E-5</v>
      </c>
      <c r="V40" s="100">
        <f t="shared" si="11"/>
        <v>-1.0363746769015802E-2</v>
      </c>
      <c r="W40" s="60">
        <f t="shared" si="12"/>
        <v>-5.159106310838605E-3</v>
      </c>
      <c r="X40" s="60">
        <f t="shared" si="13"/>
        <v>2.7088282298894952E-6</v>
      </c>
      <c r="Y40" s="60">
        <f t="shared" si="14"/>
        <v>-8.2888036907210437E-3</v>
      </c>
    </row>
    <row r="41" spans="1:29" ht="12.95" customHeight="1" x14ac:dyDescent="0.2">
      <c r="A41" s="60" t="s">
        <v>216</v>
      </c>
      <c r="B41" s="69" t="s">
        <v>138</v>
      </c>
      <c r="C41" s="83">
        <v>34748.400000000001</v>
      </c>
      <c r="D41" s="60" t="s">
        <v>174</v>
      </c>
      <c r="E41" s="84">
        <f t="shared" si="3"/>
        <v>-51483.049341103258</v>
      </c>
      <c r="F41" s="60">
        <f t="shared" si="4"/>
        <v>-51483</v>
      </c>
      <c r="G41" s="60">
        <f t="shared" si="5"/>
        <v>-1.9556029998057056E-2</v>
      </c>
      <c r="H41" s="60">
        <f t="shared" si="8"/>
        <v>-1.9556029998057056E-2</v>
      </c>
      <c r="P41" s="78">
        <f t="shared" si="9"/>
        <v>1.7571456138676667E-3</v>
      </c>
      <c r="Q41" s="85">
        <f t="shared" si="6"/>
        <v>19729.900000000001</v>
      </c>
      <c r="R41" s="100">
        <f t="shared" si="7"/>
        <v>4.5425145466474278E-4</v>
      </c>
      <c r="S41" s="60">
        <v>0.1</v>
      </c>
      <c r="T41" s="100">
        <f t="shared" si="10"/>
        <v>4.5425145466474281E-5</v>
      </c>
      <c r="V41" s="100">
        <f t="shared" si="11"/>
        <v>-2.1313175611924723E-2</v>
      </c>
      <c r="W41" s="60">
        <f t="shared" si="12"/>
        <v>-7.4928428295452714E-3</v>
      </c>
      <c r="X41" s="60">
        <f t="shared" si="13"/>
        <v>1.9100159821571213E-5</v>
      </c>
      <c r="Y41" s="60">
        <f t="shared" si="14"/>
        <v>-1.2063187168511784E-2</v>
      </c>
    </row>
    <row r="42" spans="1:29" ht="12.95" customHeight="1" x14ac:dyDescent="0.2">
      <c r="A42" s="60" t="s">
        <v>216</v>
      </c>
      <c r="B42" s="69" t="s">
        <v>138</v>
      </c>
      <c r="C42" s="83">
        <v>34769.4</v>
      </c>
      <c r="D42" s="60" t="s">
        <v>174</v>
      </c>
      <c r="E42" s="84">
        <f t="shared" si="3"/>
        <v>-51430.065010008111</v>
      </c>
      <c r="F42" s="60">
        <f t="shared" si="4"/>
        <v>-51430</v>
      </c>
      <c r="G42" s="60">
        <f t="shared" si="5"/>
        <v>-2.5766300001123454E-2</v>
      </c>
      <c r="H42" s="60">
        <f t="shared" si="8"/>
        <v>-2.5766300001123454E-2</v>
      </c>
      <c r="P42" s="78">
        <f t="shared" si="9"/>
        <v>1.9053222432315053E-3</v>
      </c>
      <c r="Q42" s="85">
        <f t="shared" si="6"/>
        <v>19750.900000000001</v>
      </c>
      <c r="R42" s="100">
        <f t="shared" si="7"/>
        <v>7.6571867763428026E-4</v>
      </c>
      <c r="S42" s="60">
        <v>0.1</v>
      </c>
      <c r="T42" s="100">
        <f t="shared" si="10"/>
        <v>7.6571867763428032E-5</v>
      </c>
      <c r="V42" s="100">
        <f t="shared" si="11"/>
        <v>-2.767162224435496E-2</v>
      </c>
      <c r="W42" s="60">
        <f t="shared" si="12"/>
        <v>-7.5632448660412363E-3</v>
      </c>
      <c r="X42" s="60">
        <f t="shared" si="13"/>
        <v>4.0434684078867913E-5</v>
      </c>
      <c r="Y42" s="60">
        <f t="shared" si="14"/>
        <v>-1.8203055135082219E-2</v>
      </c>
    </row>
    <row r="43" spans="1:29" ht="12.95" customHeight="1" x14ac:dyDescent="0.2">
      <c r="A43" s="60" t="s">
        <v>217</v>
      </c>
      <c r="B43" s="69" t="s">
        <v>138</v>
      </c>
      <c r="C43" s="83">
        <v>34769.417000000001</v>
      </c>
      <c r="D43" s="60" t="s">
        <v>174</v>
      </c>
      <c r="E43" s="84">
        <f t="shared" si="3"/>
        <v>-51430.022117930559</v>
      </c>
      <c r="F43" s="60">
        <f t="shared" si="4"/>
        <v>-51430</v>
      </c>
      <c r="G43" s="60">
        <f t="shared" si="5"/>
        <v>-8.7663000012980774E-3</v>
      </c>
      <c r="H43" s="60">
        <f t="shared" si="8"/>
        <v>-8.7663000012980774E-3</v>
      </c>
      <c r="P43" s="78">
        <f t="shared" si="9"/>
        <v>1.9053222432315053E-3</v>
      </c>
      <c r="Q43" s="85">
        <f t="shared" si="6"/>
        <v>19750.917000000001</v>
      </c>
      <c r="R43" s="100">
        <f t="shared" si="7"/>
        <v>1.138835213299386E-4</v>
      </c>
      <c r="S43" s="60">
        <v>0.1</v>
      </c>
      <c r="T43" s="100">
        <f t="shared" si="10"/>
        <v>1.1388352132993861E-5</v>
      </c>
      <c r="V43" s="100">
        <f t="shared" si="11"/>
        <v>-1.0671622244529583E-2</v>
      </c>
      <c r="W43" s="60">
        <f t="shared" si="12"/>
        <v>-7.5632448660412363E-3</v>
      </c>
      <c r="X43" s="60">
        <f t="shared" si="13"/>
        <v>9.6620099270980848E-7</v>
      </c>
      <c r="Y43" s="60">
        <f t="shared" si="14"/>
        <v>-1.2030551352568411E-3</v>
      </c>
    </row>
    <row r="44" spans="1:29" ht="12.95" customHeight="1" x14ac:dyDescent="0.2">
      <c r="A44" s="87" t="s">
        <v>92</v>
      </c>
      <c r="C44" s="83">
        <v>34769.417500000003</v>
      </c>
      <c r="D44" s="83" t="s">
        <v>94</v>
      </c>
      <c r="E44" s="84">
        <f t="shared" si="3"/>
        <v>-51430.020856398864</v>
      </c>
      <c r="F44" s="60">
        <f t="shared" si="4"/>
        <v>-51430</v>
      </c>
      <c r="G44" s="60">
        <f t="shared" si="5"/>
        <v>-8.2662999993772246E-3</v>
      </c>
      <c r="H44" s="60">
        <f t="shared" si="8"/>
        <v>-8.2662999993772246E-3</v>
      </c>
      <c r="P44" s="78">
        <f t="shared" si="9"/>
        <v>1.9053222432315053E-3</v>
      </c>
      <c r="Q44" s="85">
        <f t="shared" si="6"/>
        <v>19750.917500000003</v>
      </c>
      <c r="R44" s="100">
        <f t="shared" si="7"/>
        <v>1.0346189904633265E-4</v>
      </c>
      <c r="S44" s="60">
        <v>0.1</v>
      </c>
      <c r="T44" s="100">
        <f t="shared" si="10"/>
        <v>1.0346189904633265E-5</v>
      </c>
      <c r="V44" s="100">
        <f t="shared" si="11"/>
        <v>-1.017162224260873E-2</v>
      </c>
      <c r="W44" s="60">
        <f t="shared" si="12"/>
        <v>-7.5632448660412363E-3</v>
      </c>
      <c r="X44" s="60">
        <f t="shared" si="13"/>
        <v>6.8036325385891204E-7</v>
      </c>
      <c r="Y44" s="60">
        <f t="shared" si="14"/>
        <v>-7.0305513333598826E-4</v>
      </c>
    </row>
    <row r="45" spans="1:29" ht="12.95" customHeight="1" x14ac:dyDescent="0.2">
      <c r="A45" s="87" t="s">
        <v>142</v>
      </c>
      <c r="C45" s="83">
        <v>34771.4</v>
      </c>
      <c r="D45" s="83"/>
      <c r="E45" s="84">
        <f t="shared" si="3"/>
        <v>-51425.018883237142</v>
      </c>
      <c r="F45" s="60">
        <f t="shared" si="4"/>
        <v>-51425</v>
      </c>
      <c r="G45" s="60">
        <f t="shared" si="5"/>
        <v>-7.4842499961960129E-3</v>
      </c>
      <c r="I45" s="60">
        <f t="shared" ref="I45:I66" si="15">G45</f>
        <v>-7.4842499961960129E-3</v>
      </c>
      <c r="P45" s="78">
        <f t="shared" si="9"/>
        <v>1.9192831945947786E-3</v>
      </c>
      <c r="Q45" s="85">
        <f t="shared" si="6"/>
        <v>19752.900000000001</v>
      </c>
      <c r="R45" s="100">
        <f t="shared" si="7"/>
        <v>8.8426436470304042E-5</v>
      </c>
      <c r="S45" s="60">
        <v>0.1</v>
      </c>
      <c r="T45" s="100">
        <f t="shared" si="10"/>
        <v>8.8426436470304045E-6</v>
      </c>
      <c r="V45" s="100">
        <f t="shared" si="11"/>
        <v>-9.4035331907907915E-3</v>
      </c>
      <c r="W45" s="60">
        <f t="shared" si="12"/>
        <v>-7.5698711175578156E-3</v>
      </c>
      <c r="X45" s="60">
        <f t="shared" si="13"/>
        <v>3.3623165988130556E-7</v>
      </c>
      <c r="Y45" s="60">
        <f t="shared" si="14"/>
        <v>8.5621121361802686E-5</v>
      </c>
    </row>
    <row r="46" spans="1:29" ht="12.95" customHeight="1" x14ac:dyDescent="0.2">
      <c r="A46" s="87" t="s">
        <v>142</v>
      </c>
      <c r="C46" s="83">
        <v>34773.375</v>
      </c>
      <c r="D46" s="83"/>
      <c r="E46" s="84">
        <f t="shared" si="3"/>
        <v>-51420.035833050817</v>
      </c>
      <c r="F46" s="60">
        <f t="shared" si="4"/>
        <v>-51420</v>
      </c>
      <c r="G46" s="60">
        <f t="shared" si="5"/>
        <v>-1.4202200007275678E-2</v>
      </c>
      <c r="I46" s="60">
        <f t="shared" si="15"/>
        <v>-1.4202200007275678E-2</v>
      </c>
      <c r="P46" s="78">
        <f t="shared" si="9"/>
        <v>1.9332410466589012E-3</v>
      </c>
      <c r="Q46" s="85">
        <f t="shared" si="6"/>
        <v>19754.875</v>
      </c>
      <c r="R46" s="100">
        <f t="shared" si="7"/>
        <v>2.6035245800499747E-4</v>
      </c>
      <c r="S46" s="60">
        <v>0.1</v>
      </c>
      <c r="T46" s="100">
        <f t="shared" si="10"/>
        <v>2.603524580049975E-5</v>
      </c>
      <c r="V46" s="100">
        <f t="shared" si="11"/>
        <v>-1.6135441053934579E-2</v>
      </c>
      <c r="W46" s="60">
        <f t="shared" si="12"/>
        <v>-7.5764946836523496E-3</v>
      </c>
      <c r="X46" s="60">
        <f t="shared" si="13"/>
        <v>7.3255562969367368E-6</v>
      </c>
      <c r="Y46" s="60">
        <f t="shared" si="14"/>
        <v>-6.6257053236233286E-3</v>
      </c>
    </row>
    <row r="47" spans="1:29" ht="12.95" customHeight="1" x14ac:dyDescent="0.2">
      <c r="A47" s="87" t="s">
        <v>142</v>
      </c>
      <c r="C47" s="83">
        <v>34775.360000000001</v>
      </c>
      <c r="D47" s="83"/>
      <c r="E47" s="84">
        <f t="shared" si="3"/>
        <v>-51415.027552230633</v>
      </c>
      <c r="F47" s="60">
        <f t="shared" si="4"/>
        <v>-51415</v>
      </c>
      <c r="G47" s="60">
        <f t="shared" si="5"/>
        <v>-1.092015000176616E-2</v>
      </c>
      <c r="I47" s="60">
        <f t="shared" si="15"/>
        <v>-1.092015000176616E-2</v>
      </c>
      <c r="P47" s="78">
        <f t="shared" si="9"/>
        <v>1.9471957994238176E-3</v>
      </c>
      <c r="Q47" s="85">
        <f t="shared" si="6"/>
        <v>19756.86</v>
      </c>
      <c r="R47" s="100">
        <f t="shared" si="7"/>
        <v>1.6556858796740135E-4</v>
      </c>
      <c r="S47" s="60">
        <v>0.1</v>
      </c>
      <c r="T47" s="100">
        <f t="shared" si="10"/>
        <v>1.6556858796740135E-5</v>
      </c>
      <c r="V47" s="100">
        <f t="shared" si="11"/>
        <v>-1.2867345801189978E-2</v>
      </c>
      <c r="W47" s="60">
        <f t="shared" si="12"/>
        <v>-7.5831155591826443E-3</v>
      </c>
      <c r="X47" s="60">
        <f t="shared" si="13"/>
        <v>2.7923089250544884E-6</v>
      </c>
      <c r="Y47" s="60">
        <f t="shared" si="14"/>
        <v>-3.3370344425835159E-3</v>
      </c>
    </row>
    <row r="48" spans="1:29" ht="12.95" customHeight="1" x14ac:dyDescent="0.2">
      <c r="A48" s="87" t="s">
        <v>142</v>
      </c>
      <c r="C48" s="83">
        <v>34776.345000000001</v>
      </c>
      <c r="D48" s="83"/>
      <c r="E48" s="84">
        <f t="shared" si="3"/>
        <v>-51412.542334795929</v>
      </c>
      <c r="F48" s="60">
        <f t="shared" si="4"/>
        <v>-51412.5</v>
      </c>
      <c r="G48" s="60">
        <f t="shared" si="5"/>
        <v>-1.6779124998720363E-2</v>
      </c>
      <c r="I48" s="60">
        <f t="shared" si="15"/>
        <v>-1.6779124998720363E-2</v>
      </c>
      <c r="P48" s="78">
        <f t="shared" si="9"/>
        <v>1.9541720135690943E-3</v>
      </c>
      <c r="Q48" s="85">
        <f t="shared" si="6"/>
        <v>19757.845000000001</v>
      </c>
      <c r="R48" s="100">
        <f t="shared" si="7"/>
        <v>3.5093641695065308E-4</v>
      </c>
      <c r="S48" s="60">
        <v>0.1</v>
      </c>
      <c r="T48" s="100">
        <f t="shared" si="10"/>
        <v>3.5093641695065307E-5</v>
      </c>
      <c r="V48" s="100">
        <f t="shared" si="11"/>
        <v>-1.8733297012289457E-2</v>
      </c>
      <c r="W48" s="60">
        <f t="shared" si="12"/>
        <v>-7.5864249863797492E-3</v>
      </c>
      <c r="X48" s="60">
        <f t="shared" si="13"/>
        <v>1.2425275596200838E-5</v>
      </c>
      <c r="Y48" s="60">
        <f t="shared" si="14"/>
        <v>-9.1927000123406127E-3</v>
      </c>
    </row>
    <row r="49" spans="1:25" ht="12.95" customHeight="1" x14ac:dyDescent="0.2">
      <c r="A49" s="87" t="s">
        <v>142</v>
      </c>
      <c r="C49" s="83">
        <v>34780.315000000002</v>
      </c>
      <c r="D49" s="83"/>
      <c r="E49" s="84">
        <f t="shared" si="3"/>
        <v>-51402.525773155561</v>
      </c>
      <c r="F49" s="60">
        <f t="shared" si="4"/>
        <v>-51402.5</v>
      </c>
      <c r="G49" s="60">
        <f t="shared" si="5"/>
        <v>-1.0215025002253242E-2</v>
      </c>
      <c r="I49" s="60">
        <f t="shared" si="15"/>
        <v>-1.0215025002253242E-2</v>
      </c>
      <c r="P49" s="78">
        <f t="shared" si="9"/>
        <v>1.982069121902269E-3</v>
      </c>
      <c r="Q49" s="85">
        <f t="shared" si="6"/>
        <v>19761.815000000002</v>
      </c>
      <c r="R49" s="100">
        <f t="shared" si="7"/>
        <v>1.4876910507350888E-4</v>
      </c>
      <c r="S49" s="60">
        <v>0.1</v>
      </c>
      <c r="T49" s="100">
        <f t="shared" si="10"/>
        <v>1.4876910507350889E-5</v>
      </c>
      <c r="V49" s="100">
        <f t="shared" si="11"/>
        <v>-1.2197094124155511E-2</v>
      </c>
      <c r="W49" s="60">
        <f t="shared" si="12"/>
        <v>-7.5996559430600019E-3</v>
      </c>
      <c r="X49" s="60">
        <f t="shared" si="13"/>
        <v>2.1136437828994784E-6</v>
      </c>
      <c r="Y49" s="60">
        <f t="shared" si="14"/>
        <v>-2.6153690591932399E-3</v>
      </c>
    </row>
    <row r="50" spans="1:25" ht="12.95" customHeight="1" x14ac:dyDescent="0.2">
      <c r="A50" s="87" t="s">
        <v>142</v>
      </c>
      <c r="C50" s="83">
        <v>35129.495000000003</v>
      </c>
      <c r="D50" s="83"/>
      <c r="E50" s="84">
        <f t="shared" si="3"/>
        <v>-50521.522500212501</v>
      </c>
      <c r="F50" s="60">
        <f t="shared" si="4"/>
        <v>-50521.5</v>
      </c>
      <c r="G50" s="60">
        <f t="shared" si="5"/>
        <v>-8.9178150010411628E-3</v>
      </c>
      <c r="I50" s="60">
        <f t="shared" si="15"/>
        <v>-8.9178150010411628E-3</v>
      </c>
      <c r="P50" s="78">
        <f t="shared" si="9"/>
        <v>4.3911471666572555E-3</v>
      </c>
      <c r="Q50" s="85">
        <f t="shared" si="6"/>
        <v>20110.995000000003</v>
      </c>
      <c r="R50" s="100">
        <f t="shared" si="7"/>
        <v>1.7712847398122778E-4</v>
      </c>
      <c r="S50" s="60">
        <v>0.1</v>
      </c>
      <c r="T50" s="100">
        <f t="shared" si="10"/>
        <v>1.7712847398122778E-5</v>
      </c>
      <c r="V50" s="100">
        <f t="shared" si="11"/>
        <v>-1.3308962167698418E-2</v>
      </c>
      <c r="W50" s="60">
        <f t="shared" si="12"/>
        <v>-8.7181748247214998E-3</v>
      </c>
      <c r="X50" s="60">
        <f t="shared" si="13"/>
        <v>2.1075328428437076E-6</v>
      </c>
      <c r="Y50" s="60">
        <f t="shared" si="14"/>
        <v>-1.9964017631966292E-4</v>
      </c>
    </row>
    <row r="51" spans="1:25" ht="12.95" customHeight="1" x14ac:dyDescent="0.2">
      <c r="A51" s="87" t="s">
        <v>142</v>
      </c>
      <c r="C51" s="83">
        <v>35131.480000000003</v>
      </c>
      <c r="D51" s="83"/>
      <c r="E51" s="84">
        <f t="shared" si="3"/>
        <v>-50516.514219392317</v>
      </c>
      <c r="F51" s="60">
        <f t="shared" si="4"/>
        <v>-50516.5</v>
      </c>
      <c r="G51" s="60">
        <f t="shared" si="5"/>
        <v>-5.6357649955316447E-3</v>
      </c>
      <c r="I51" s="60">
        <f t="shared" si="15"/>
        <v>-5.6357649955316447E-3</v>
      </c>
      <c r="P51" s="78">
        <f t="shared" si="9"/>
        <v>4.4045449753611077E-3</v>
      </c>
      <c r="Q51" s="85">
        <f t="shared" si="6"/>
        <v>20112.980000000003</v>
      </c>
      <c r="R51" s="100">
        <f t="shared" si="7"/>
        <v>1.0080782431160842E-4</v>
      </c>
      <c r="S51" s="60">
        <v>0.1</v>
      </c>
      <c r="T51" s="100">
        <f t="shared" si="10"/>
        <v>1.0080782431160842E-5</v>
      </c>
      <c r="V51" s="100">
        <f t="shared" si="11"/>
        <v>-1.0040309970892752E-2</v>
      </c>
      <c r="W51" s="60">
        <f t="shared" si="12"/>
        <v>-8.7242305858103268E-3</v>
      </c>
      <c r="X51" s="60">
        <f t="shared" si="13"/>
        <v>1.7320649478389354E-7</v>
      </c>
      <c r="Y51" s="60">
        <f t="shared" si="14"/>
        <v>3.0884655902786821E-3</v>
      </c>
    </row>
    <row r="52" spans="1:25" ht="12.95" customHeight="1" x14ac:dyDescent="0.2">
      <c r="A52" s="87" t="s">
        <v>142</v>
      </c>
      <c r="C52" s="83">
        <v>35160.415000000001</v>
      </c>
      <c r="D52" s="83"/>
      <c r="E52" s="84">
        <f t="shared" si="3"/>
        <v>-50443.509380333366</v>
      </c>
      <c r="F52" s="60">
        <f t="shared" si="4"/>
        <v>-50443.5</v>
      </c>
      <c r="G52" s="60">
        <f t="shared" si="5"/>
        <v>-3.7178349957684986E-3</v>
      </c>
      <c r="I52" s="60">
        <f t="shared" si="15"/>
        <v>-3.7178349957684986E-3</v>
      </c>
      <c r="P52" s="78">
        <f t="shared" si="9"/>
        <v>4.5998000342472312E-3</v>
      </c>
      <c r="Q52" s="85">
        <f t="shared" si="6"/>
        <v>20141.915000000001</v>
      </c>
      <c r="R52" s="100">
        <f t="shared" si="7"/>
        <v>6.9183052492544767E-5</v>
      </c>
      <c r="S52" s="60">
        <v>0.1</v>
      </c>
      <c r="T52" s="100">
        <f t="shared" si="10"/>
        <v>6.9183052492544768E-6</v>
      </c>
      <c r="V52" s="100">
        <f t="shared" si="11"/>
        <v>-8.3176350300157298E-3</v>
      </c>
      <c r="W52" s="60">
        <f t="shared" si="12"/>
        <v>-8.8122336651118086E-3</v>
      </c>
      <c r="X52" s="60">
        <f t="shared" si="13"/>
        <v>2.4462780983890408E-8</v>
      </c>
      <c r="Y52" s="60">
        <f t="shared" si="14"/>
        <v>5.0943986693433099E-3</v>
      </c>
    </row>
    <row r="53" spans="1:25" ht="12.95" customHeight="1" x14ac:dyDescent="0.2">
      <c r="A53" s="87" t="s">
        <v>142</v>
      </c>
      <c r="C53" s="83">
        <v>35161.404999999999</v>
      </c>
      <c r="D53" s="83"/>
      <c r="E53" s="84">
        <f t="shared" ref="E53:E84" si="16">+(C53-C$7)/C$8</f>
        <v>-50441.011547581744</v>
      </c>
      <c r="F53" s="60">
        <f t="shared" ref="F53:F84" si="17">ROUND(2*E53,0)/2</f>
        <v>-50441</v>
      </c>
      <c r="G53" s="60">
        <f t="shared" ref="G53:G84" si="18">+C53-(C$7+F53*C$8)</f>
        <v>-4.5768100026180036E-3</v>
      </c>
      <c r="I53" s="60">
        <f t="shared" si="15"/>
        <v>-4.5768100026180036E-3</v>
      </c>
      <c r="P53" s="78">
        <f t="shared" si="9"/>
        <v>4.6064751514779956E-3</v>
      </c>
      <c r="Q53" s="85">
        <f t="shared" ref="Q53:Q84" si="19">+C53-15018.5</f>
        <v>20142.904999999999</v>
      </c>
      <c r="R53" s="100">
        <f t="shared" ref="R53:R84" si="20">+(P53-G53)^2</f>
        <v>8.4332726221439977E-5</v>
      </c>
      <c r="S53" s="60">
        <v>0.1</v>
      </c>
      <c r="T53" s="100">
        <f t="shared" si="10"/>
        <v>8.4332726221439984E-6</v>
      </c>
      <c r="V53" s="100">
        <f t="shared" si="11"/>
        <v>-9.1832851540959992E-3</v>
      </c>
      <c r="W53" s="60">
        <f t="shared" si="12"/>
        <v>-8.8152337475868488E-3</v>
      </c>
      <c r="X53" s="60">
        <f t="shared" si="13"/>
        <v>1.3546183783336392E-8</v>
      </c>
      <c r="Y53" s="60">
        <f t="shared" si="14"/>
        <v>4.2384237449688451E-3</v>
      </c>
    </row>
    <row r="54" spans="1:25" ht="12.95" customHeight="1" x14ac:dyDescent="0.2">
      <c r="A54" s="87" t="s">
        <v>142</v>
      </c>
      <c r="C54" s="83">
        <v>35163.385000000002</v>
      </c>
      <c r="D54" s="83"/>
      <c r="E54" s="84">
        <f t="shared" si="16"/>
        <v>-50436.015882078478</v>
      </c>
      <c r="F54" s="60">
        <f t="shared" si="17"/>
        <v>-50436</v>
      </c>
      <c r="G54" s="60">
        <f t="shared" si="18"/>
        <v>-6.2947600017650984E-3</v>
      </c>
      <c r="I54" s="60">
        <f t="shared" si="15"/>
        <v>-6.2947600017650984E-3</v>
      </c>
      <c r="P54" s="78">
        <f t="shared" si="9"/>
        <v>4.6198230614651614E-3</v>
      </c>
      <c r="Q54" s="85">
        <f t="shared" si="19"/>
        <v>20144.885000000002</v>
      </c>
      <c r="R54" s="100">
        <f t="shared" si="20"/>
        <v>1.1912812344415284E-4</v>
      </c>
      <c r="S54" s="60">
        <v>0.1</v>
      </c>
      <c r="T54" s="100">
        <f t="shared" si="10"/>
        <v>1.1912812344415284E-5</v>
      </c>
      <c r="V54" s="100">
        <f t="shared" si="11"/>
        <v>-1.091458306323026E-2</v>
      </c>
      <c r="W54" s="60">
        <f t="shared" si="12"/>
        <v>-8.8212311672932961E-3</v>
      </c>
      <c r="X54" s="60">
        <f t="shared" si="13"/>
        <v>4.3821221602228808E-7</v>
      </c>
      <c r="Y54" s="60">
        <f t="shared" si="14"/>
        <v>2.5264711655281977E-3</v>
      </c>
    </row>
    <row r="55" spans="1:25" ht="12.95" customHeight="1" x14ac:dyDescent="0.2">
      <c r="A55" s="87" t="s">
        <v>142</v>
      </c>
      <c r="C55" s="83">
        <v>35164.39</v>
      </c>
      <c r="D55" s="83"/>
      <c r="E55" s="84">
        <f t="shared" si="16"/>
        <v>-50433.480203376072</v>
      </c>
      <c r="F55" s="60">
        <f t="shared" si="17"/>
        <v>-50433.5</v>
      </c>
      <c r="G55" s="60">
        <f t="shared" si="18"/>
        <v>7.8462649980792776E-3</v>
      </c>
      <c r="I55" s="60">
        <f t="shared" si="15"/>
        <v>7.8462649980792776E-3</v>
      </c>
      <c r="P55" s="78">
        <f t="shared" si="9"/>
        <v>4.6264958542215351E-3</v>
      </c>
      <c r="Q55" s="85">
        <f t="shared" si="19"/>
        <v>20145.89</v>
      </c>
      <c r="R55" s="100">
        <f t="shared" si="20"/>
        <v>1.036691333973842E-5</v>
      </c>
      <c r="S55" s="60">
        <v>0.1</v>
      </c>
      <c r="T55" s="100">
        <f t="shared" si="10"/>
        <v>1.036691333973842E-6</v>
      </c>
      <c r="V55" s="100">
        <f t="shared" si="11"/>
        <v>3.2197691438577425E-3</v>
      </c>
      <c r="W55" s="60">
        <f t="shared" si="12"/>
        <v>-8.824228503341091E-3</v>
      </c>
      <c r="X55" s="60">
        <f t="shared" si="13"/>
        <v>1.4505787932573106E-5</v>
      </c>
      <c r="Y55" s="60">
        <f t="shared" si="14"/>
        <v>1.6670493501420369E-2</v>
      </c>
    </row>
    <row r="56" spans="1:25" ht="12.95" customHeight="1" x14ac:dyDescent="0.2">
      <c r="A56" s="87" t="s">
        <v>142</v>
      </c>
      <c r="C56" s="83">
        <v>35165.364999999998</v>
      </c>
      <c r="D56" s="83"/>
      <c r="E56" s="84">
        <f t="shared" si="16"/>
        <v>-50431.020216575227</v>
      </c>
      <c r="F56" s="60">
        <f t="shared" si="17"/>
        <v>-50431</v>
      </c>
      <c r="G56" s="60">
        <f t="shared" si="18"/>
        <v>-8.0127100009121932E-3</v>
      </c>
      <c r="I56" s="60">
        <f t="shared" si="15"/>
        <v>-8.0127100009121932E-3</v>
      </c>
      <c r="P56" s="78">
        <f t="shared" si="9"/>
        <v>4.6331678721531488E-3</v>
      </c>
      <c r="Q56" s="85">
        <f t="shared" si="19"/>
        <v>20146.864999999998</v>
      </c>
      <c r="R56" s="100">
        <f t="shared" si="20"/>
        <v>1.5991822718048362E-4</v>
      </c>
      <c r="S56" s="60">
        <v>0.1</v>
      </c>
      <c r="T56" s="100">
        <f t="shared" si="10"/>
        <v>1.5991822718048364E-5</v>
      </c>
      <c r="V56" s="100">
        <f t="shared" si="11"/>
        <v>-1.2645877873065342E-2</v>
      </c>
      <c r="W56" s="60">
        <f t="shared" si="12"/>
        <v>-8.8272249227297692E-3</v>
      </c>
      <c r="X56" s="60">
        <f t="shared" si="13"/>
        <v>1.4582110355106577E-6</v>
      </c>
      <c r="Y56" s="60">
        <f t="shared" si="14"/>
        <v>8.1451492181757595E-4</v>
      </c>
    </row>
    <row r="57" spans="1:25" ht="12.95" customHeight="1" x14ac:dyDescent="0.2">
      <c r="A57" s="87" t="s">
        <v>142</v>
      </c>
      <c r="C57" s="83">
        <v>35184.39</v>
      </c>
      <c r="D57" s="83"/>
      <c r="E57" s="84">
        <f t="shared" si="16"/>
        <v>-50383.018935666405</v>
      </c>
      <c r="F57" s="60">
        <f t="shared" si="17"/>
        <v>-50383</v>
      </c>
      <c r="G57" s="60">
        <f t="shared" si="18"/>
        <v>-7.5050300074508414E-3</v>
      </c>
      <c r="I57" s="60">
        <f t="shared" si="15"/>
        <v>-7.5050300074508414E-3</v>
      </c>
      <c r="P57" s="78">
        <f t="shared" si="9"/>
        <v>4.7611203624159937E-3</v>
      </c>
      <c r="Q57" s="85">
        <f t="shared" si="19"/>
        <v>20165.89</v>
      </c>
      <c r="R57" s="100">
        <f t="shared" si="20"/>
        <v>1.5045844489618431E-4</v>
      </c>
      <c r="S57" s="60">
        <v>0.1</v>
      </c>
      <c r="T57" s="100">
        <f t="shared" si="10"/>
        <v>1.5045844489618431E-5</v>
      </c>
      <c r="V57" s="100">
        <f t="shared" si="11"/>
        <v>-1.2266150369866835E-2</v>
      </c>
      <c r="W57" s="60">
        <f t="shared" si="12"/>
        <v>-8.8845776069090728E-3</v>
      </c>
      <c r="X57" s="60">
        <f t="shared" si="13"/>
        <v>1.1435034351177795E-6</v>
      </c>
      <c r="Y57" s="60">
        <f t="shared" si="14"/>
        <v>1.3795475994582314E-3</v>
      </c>
    </row>
    <row r="58" spans="1:25" ht="12.95" customHeight="1" x14ac:dyDescent="0.2">
      <c r="A58" s="87" t="s">
        <v>142</v>
      </c>
      <c r="C58" s="83">
        <v>35185.375</v>
      </c>
      <c r="D58" s="83"/>
      <c r="E58" s="84">
        <f t="shared" si="16"/>
        <v>-50380.533718231702</v>
      </c>
      <c r="F58" s="60">
        <f t="shared" si="17"/>
        <v>-50380.5</v>
      </c>
      <c r="G58" s="60">
        <f t="shared" si="18"/>
        <v>-1.3364005004405044E-2</v>
      </c>
      <c r="I58" s="60">
        <f t="shared" si="15"/>
        <v>-1.3364005004405044E-2</v>
      </c>
      <c r="P58" s="78">
        <f t="shared" si="9"/>
        <v>4.7677767288867856E-3</v>
      </c>
      <c r="Q58" s="85">
        <f t="shared" si="19"/>
        <v>20166.875</v>
      </c>
      <c r="R58" s="100">
        <f t="shared" si="20"/>
        <v>3.2876150882373527E-4</v>
      </c>
      <c r="S58" s="60">
        <v>0.1</v>
      </c>
      <c r="T58" s="100">
        <f t="shared" si="10"/>
        <v>3.2876150882373525E-5</v>
      </c>
      <c r="V58" s="100">
        <f t="shared" si="11"/>
        <v>-1.813178173329183E-2</v>
      </c>
      <c r="W58" s="60">
        <f t="shared" si="12"/>
        <v>-8.8875553833512068E-3</v>
      </c>
      <c r="X58" s="60">
        <f t="shared" si="13"/>
        <v>8.545572080893654E-6</v>
      </c>
      <c r="Y58" s="60">
        <f t="shared" si="14"/>
        <v>-4.4764496210538372E-3</v>
      </c>
    </row>
    <row r="59" spans="1:25" ht="12.95" customHeight="1" x14ac:dyDescent="0.2">
      <c r="A59" s="87" t="s">
        <v>142</v>
      </c>
      <c r="C59" s="83">
        <v>35186.370000000003</v>
      </c>
      <c r="D59" s="83"/>
      <c r="E59" s="84">
        <f t="shared" si="16"/>
        <v>-50378.023270163139</v>
      </c>
      <c r="F59" s="60">
        <f t="shared" si="17"/>
        <v>-50378</v>
      </c>
      <c r="G59" s="60">
        <f t="shared" si="18"/>
        <v>-9.2229799993219785E-3</v>
      </c>
      <c r="I59" s="60">
        <f t="shared" si="15"/>
        <v>-9.2229799993219785E-3</v>
      </c>
      <c r="P59" s="78">
        <f t="shared" si="9"/>
        <v>4.7744323205327621E-3</v>
      </c>
      <c r="Q59" s="85">
        <f t="shared" si="19"/>
        <v>20167.870000000003</v>
      </c>
      <c r="R59" s="100">
        <f t="shared" si="20"/>
        <v>1.9592755165202127E-4</v>
      </c>
      <c r="S59" s="60">
        <v>0.1</v>
      </c>
      <c r="T59" s="100">
        <f t="shared" si="10"/>
        <v>1.9592755165202128E-5</v>
      </c>
      <c r="V59" s="100">
        <f t="shared" si="11"/>
        <v>-1.3997412319854741E-2</v>
      </c>
      <c r="W59" s="60">
        <f t="shared" si="12"/>
        <v>-8.8905322306279434E-3</v>
      </c>
      <c r="X59" s="60">
        <f t="shared" si="13"/>
        <v>2.6080224245741103E-6</v>
      </c>
      <c r="Y59" s="60">
        <f t="shared" si="14"/>
        <v>-3.3244776869403511E-4</v>
      </c>
    </row>
    <row r="60" spans="1:25" ht="12.95" customHeight="1" x14ac:dyDescent="0.2">
      <c r="A60" s="87" t="s">
        <v>142</v>
      </c>
      <c r="C60" s="83">
        <v>35399.595000000001</v>
      </c>
      <c r="D60" s="83"/>
      <c r="E60" s="84">
        <f t="shared" si="16"/>
        <v>-49840.043079793468</v>
      </c>
      <c r="F60" s="60">
        <f t="shared" si="17"/>
        <v>-49840</v>
      </c>
      <c r="G60" s="60">
        <f t="shared" si="18"/>
        <v>-1.7074400006094947E-2</v>
      </c>
      <c r="I60" s="60">
        <f t="shared" si="15"/>
        <v>-1.7074400006094947E-2</v>
      </c>
      <c r="P60" s="78">
        <f t="shared" si="9"/>
        <v>6.1886908006140717E-3</v>
      </c>
      <c r="Q60" s="85">
        <f t="shared" si="19"/>
        <v>20381.095000000001</v>
      </c>
      <c r="R60" s="100">
        <f t="shared" si="20"/>
        <v>5.4117139388118972E-4</v>
      </c>
      <c r="S60" s="60">
        <v>0.1</v>
      </c>
      <c r="T60" s="100">
        <f t="shared" si="10"/>
        <v>5.4117139388118978E-5</v>
      </c>
      <c r="V60" s="100">
        <f t="shared" si="11"/>
        <v>-2.3263090806709019E-2</v>
      </c>
      <c r="W60" s="60">
        <f t="shared" si="12"/>
        <v>-9.5085577402646247E-3</v>
      </c>
      <c r="X60" s="60">
        <f t="shared" si="13"/>
        <v>1.8918717987591226E-5</v>
      </c>
      <c r="Y60" s="60">
        <f t="shared" si="14"/>
        <v>-7.5658422658303227E-3</v>
      </c>
    </row>
    <row r="61" spans="1:25" ht="12.95" customHeight="1" x14ac:dyDescent="0.2">
      <c r="A61" s="87" t="s">
        <v>142</v>
      </c>
      <c r="C61" s="83">
        <v>35459.46</v>
      </c>
      <c r="D61" s="83"/>
      <c r="E61" s="84">
        <f t="shared" si="16"/>
        <v>-49688.999890221523</v>
      </c>
      <c r="F61" s="60">
        <f t="shared" si="17"/>
        <v>-49689</v>
      </c>
      <c r="G61" s="60">
        <f t="shared" si="18"/>
        <v>4.3510000978130847E-5</v>
      </c>
      <c r="I61" s="60">
        <f t="shared" si="15"/>
        <v>4.3510000978130847E-5</v>
      </c>
      <c r="P61" s="78">
        <f t="shared" si="9"/>
        <v>6.579180559271175E-3</v>
      </c>
      <c r="Q61" s="85">
        <f t="shared" si="19"/>
        <v>20440.96</v>
      </c>
      <c r="R61" s="100">
        <f t="shared" si="20"/>
        <v>4.2714989646538511E-5</v>
      </c>
      <c r="S61" s="60">
        <v>0.1</v>
      </c>
      <c r="T61" s="100">
        <f t="shared" si="10"/>
        <v>4.2714989646538516E-6</v>
      </c>
      <c r="V61" s="100">
        <f t="shared" si="11"/>
        <v>-6.5356705582930441E-3</v>
      </c>
      <c r="W61" s="60">
        <f t="shared" si="12"/>
        <v>-9.6734989385602321E-3</v>
      </c>
      <c r="X61" s="60">
        <f t="shared" si="13"/>
        <v>9.8459669440102048E-7</v>
      </c>
      <c r="Y61" s="60">
        <f t="shared" si="14"/>
        <v>9.717008939538363E-3</v>
      </c>
    </row>
    <row r="62" spans="1:25" ht="12.95" customHeight="1" x14ac:dyDescent="0.2">
      <c r="A62" s="87" t="s">
        <v>142</v>
      </c>
      <c r="C62" s="83">
        <v>36214.474999999999</v>
      </c>
      <c r="D62" s="83"/>
      <c r="E62" s="84">
        <f t="shared" si="16"/>
        <v>-47784.049188230856</v>
      </c>
      <c r="F62" s="60">
        <f t="shared" si="17"/>
        <v>-47784</v>
      </c>
      <c r="G62" s="60">
        <f t="shared" si="18"/>
        <v>-1.9495439999445807E-2</v>
      </c>
      <c r="I62" s="60">
        <f t="shared" si="15"/>
        <v>-1.9495439999445807E-2</v>
      </c>
      <c r="P62" s="78">
        <f t="shared" si="9"/>
        <v>1.1262778716511657E-2</v>
      </c>
      <c r="Q62" s="85">
        <f t="shared" si="19"/>
        <v>21195.974999999999</v>
      </c>
      <c r="R62" s="100">
        <f t="shared" si="20"/>
        <v>9.4606801857867603E-4</v>
      </c>
      <c r="S62" s="60">
        <v>0.1</v>
      </c>
      <c r="T62" s="100">
        <f t="shared" si="10"/>
        <v>9.4606801857867603E-5</v>
      </c>
      <c r="V62" s="100">
        <f t="shared" si="11"/>
        <v>-3.0758218715957464E-2</v>
      </c>
      <c r="W62" s="60">
        <f t="shared" si="12"/>
        <v>-1.1377050123744691E-2</v>
      </c>
      <c r="X62" s="60">
        <f t="shared" si="13"/>
        <v>3.7562969599977487E-5</v>
      </c>
      <c r="Y62" s="60">
        <f t="shared" si="14"/>
        <v>-8.1183898757011159E-3</v>
      </c>
    </row>
    <row r="63" spans="1:25" ht="12.95" customHeight="1" x14ac:dyDescent="0.2">
      <c r="A63" s="87" t="s">
        <v>142</v>
      </c>
      <c r="C63" s="83">
        <v>36983.415000000001</v>
      </c>
      <c r="D63" s="83"/>
      <c r="E63" s="84">
        <f t="shared" si="16"/>
        <v>-45843.964828597331</v>
      </c>
      <c r="F63" s="60">
        <f t="shared" si="17"/>
        <v>-45844</v>
      </c>
      <c r="G63" s="60">
        <f t="shared" si="18"/>
        <v>1.3939959993876982E-2</v>
      </c>
      <c r="I63" s="60">
        <f t="shared" si="15"/>
        <v>1.3939959993876982E-2</v>
      </c>
      <c r="P63" s="78">
        <f t="shared" si="9"/>
        <v>1.5570055187399706E-2</v>
      </c>
      <c r="Q63" s="85">
        <f t="shared" si="19"/>
        <v>21964.915000000001</v>
      </c>
      <c r="R63" s="100">
        <f t="shared" si="20"/>
        <v>2.657210339945886E-6</v>
      </c>
      <c r="S63" s="60">
        <v>0.1</v>
      </c>
      <c r="T63" s="100">
        <f t="shared" si="10"/>
        <v>2.6572103399458859E-7</v>
      </c>
      <c r="V63" s="100">
        <f t="shared" si="11"/>
        <v>-1.6300951935227237E-3</v>
      </c>
      <c r="W63" s="60">
        <f t="shared" si="12"/>
        <v>-1.2257175104106073E-2</v>
      </c>
      <c r="X63" s="60">
        <f t="shared" si="13"/>
        <v>1.1293482742592421E-5</v>
      </c>
      <c r="Y63" s="60">
        <f t="shared" si="14"/>
        <v>2.6197135097983056E-2</v>
      </c>
    </row>
    <row r="64" spans="1:25" ht="12.95" customHeight="1" x14ac:dyDescent="0.2">
      <c r="A64" s="87" t="s">
        <v>142</v>
      </c>
      <c r="C64" s="83">
        <v>37693.455000000002</v>
      </c>
      <c r="D64" s="83"/>
      <c r="E64" s="84">
        <f t="shared" si="16"/>
        <v>-44052.488902368779</v>
      </c>
      <c r="F64" s="60">
        <f t="shared" si="17"/>
        <v>-44052.5</v>
      </c>
      <c r="G64" s="60">
        <f t="shared" si="18"/>
        <v>4.3984750009258278E-3</v>
      </c>
      <c r="I64" s="60">
        <f t="shared" si="15"/>
        <v>4.3984750009258278E-3</v>
      </c>
      <c r="P64" s="78">
        <f t="shared" si="9"/>
        <v>1.9133249987184603E-2</v>
      </c>
      <c r="Q64" s="85">
        <f t="shared" si="19"/>
        <v>22674.955000000002</v>
      </c>
      <c r="R64" s="100">
        <f t="shared" si="20"/>
        <v>2.171135938956773E-4</v>
      </c>
      <c r="S64" s="60">
        <v>0.1</v>
      </c>
      <c r="T64" s="100">
        <f t="shared" si="10"/>
        <v>2.171135938956773E-5</v>
      </c>
      <c r="V64" s="100">
        <f t="shared" si="11"/>
        <v>-1.4734774986258775E-2</v>
      </c>
      <c r="W64" s="60">
        <f t="shared" si="12"/>
        <v>-1.2187787252603029E-2</v>
      </c>
      <c r="X64" s="60">
        <f t="shared" si="13"/>
        <v>6.4871465153928346E-7</v>
      </c>
      <c r="Y64" s="60">
        <f t="shared" si="14"/>
        <v>1.6586262253528855E-2</v>
      </c>
    </row>
    <row r="65" spans="1:25" ht="12.95" customHeight="1" x14ac:dyDescent="0.2">
      <c r="A65" s="87" t="s">
        <v>142</v>
      </c>
      <c r="C65" s="83">
        <v>37694.44</v>
      </c>
      <c r="D65" s="83"/>
      <c r="E65" s="84">
        <f t="shared" si="16"/>
        <v>-44050.003684934076</v>
      </c>
      <c r="F65" s="60">
        <f t="shared" si="17"/>
        <v>-44050</v>
      </c>
      <c r="G65" s="60">
        <f t="shared" si="18"/>
        <v>-1.4605000033043325E-3</v>
      </c>
      <c r="I65" s="60">
        <f t="shared" si="15"/>
        <v>-1.4605000033043325E-3</v>
      </c>
      <c r="P65" s="78">
        <f t="shared" si="9"/>
        <v>1.9137944342314861E-2</v>
      </c>
      <c r="Q65" s="85">
        <f t="shared" si="19"/>
        <v>22675.940000000002</v>
      </c>
      <c r="R65" s="100">
        <f t="shared" si="20"/>
        <v>4.2429590945957133E-4</v>
      </c>
      <c r="S65" s="60">
        <v>0.1</v>
      </c>
      <c r="T65" s="100">
        <f t="shared" si="10"/>
        <v>4.2429590945957136E-5</v>
      </c>
      <c r="V65" s="100">
        <f t="shared" si="11"/>
        <v>-2.0598444345619193E-2</v>
      </c>
      <c r="W65" s="60">
        <f t="shared" si="12"/>
        <v>-1.2187073401401962E-2</v>
      </c>
      <c r="X65" s="60">
        <f t="shared" si="13"/>
        <v>7.0751161161221894E-6</v>
      </c>
      <c r="Y65" s="60">
        <f t="shared" si="14"/>
        <v>1.0726573398097629E-2</v>
      </c>
    </row>
    <row r="66" spans="1:25" ht="12.95" customHeight="1" thickBot="1" x14ac:dyDescent="0.25">
      <c r="A66" s="110" t="s">
        <v>142</v>
      </c>
      <c r="B66" s="111"/>
      <c r="C66" s="112">
        <v>37695.434999999998</v>
      </c>
      <c r="D66" s="112"/>
      <c r="E66" s="113">
        <f t="shared" si="16"/>
        <v>-44047.493236865528</v>
      </c>
      <c r="F66" s="111">
        <f t="shared" si="17"/>
        <v>-44047.5</v>
      </c>
      <c r="G66" s="111">
        <f t="shared" si="18"/>
        <v>2.6805249945027754E-3</v>
      </c>
      <c r="H66" s="111"/>
      <c r="I66" s="60">
        <f t="shared" si="15"/>
        <v>2.6805249945027754E-3</v>
      </c>
      <c r="P66" s="78">
        <f t="shared" si="9"/>
        <v>1.9142637922620359E-2</v>
      </c>
      <c r="Q66" s="85">
        <f t="shared" si="19"/>
        <v>22676.934999999998</v>
      </c>
      <c r="R66" s="100">
        <f t="shared" si="20"/>
        <v>2.710011620580961E-4</v>
      </c>
      <c r="S66" s="60">
        <v>0.1</v>
      </c>
      <c r="T66" s="100">
        <f t="shared" si="10"/>
        <v>2.7100116205809611E-5</v>
      </c>
      <c r="V66" s="100">
        <f t="shared" si="11"/>
        <v>-1.6462112928117584E-2</v>
      </c>
      <c r="W66" s="60">
        <f t="shared" si="12"/>
        <v>-1.2186357821497608E-2</v>
      </c>
      <c r="X66" s="60">
        <f t="shared" si="13"/>
        <v>1.8282081731786801E-6</v>
      </c>
      <c r="Y66" s="60">
        <f t="shared" si="14"/>
        <v>1.4866882816000383E-2</v>
      </c>
    </row>
    <row r="67" spans="1:25" ht="12.95" customHeight="1" x14ac:dyDescent="0.2">
      <c r="A67" s="6" t="s">
        <v>136</v>
      </c>
      <c r="B67" s="5" t="s">
        <v>137</v>
      </c>
      <c r="C67" s="10">
        <v>45022.476000000002</v>
      </c>
      <c r="D67" s="10"/>
      <c r="E67" s="89">
        <f t="shared" si="16"/>
        <v>-25560.904365830669</v>
      </c>
      <c r="F67" s="60">
        <f t="shared" si="17"/>
        <v>-25561</v>
      </c>
      <c r="G67" s="60">
        <f t="shared" si="18"/>
        <v>3.7903989999904297E-2</v>
      </c>
      <c r="J67" s="60">
        <f>G67</f>
        <v>3.7903989999904297E-2</v>
      </c>
      <c r="O67" s="60">
        <f t="shared" ref="O67:O98" ca="1" si="21">+C$11+C$12*F67</f>
        <v>5.5919858824905383E-2</v>
      </c>
      <c r="P67" s="78">
        <f t="shared" si="9"/>
        <v>3.2663169962816388E-2</v>
      </c>
      <c r="Q67" s="85">
        <f t="shared" si="19"/>
        <v>30003.976000000002</v>
      </c>
      <c r="R67" s="100">
        <f t="shared" si="20"/>
        <v>2.7466194661142116E-5</v>
      </c>
      <c r="S67" s="60">
        <v>1</v>
      </c>
      <c r="T67" s="100">
        <f t="shared" si="10"/>
        <v>2.7466194661142116E-5</v>
      </c>
      <c r="V67" s="100">
        <f t="shared" si="11"/>
        <v>5.2408200370879093E-3</v>
      </c>
      <c r="W67" s="60">
        <f t="shared" si="12"/>
        <v>1.365592763566373E-2</v>
      </c>
      <c r="X67" s="60">
        <f t="shared" si="13"/>
        <v>7.081403589560851E-5</v>
      </c>
      <c r="Y67" s="60">
        <f t="shared" si="14"/>
        <v>2.4248062364240569E-2</v>
      </c>
    </row>
    <row r="68" spans="1:25" ht="12.95" customHeight="1" x14ac:dyDescent="0.2">
      <c r="A68" s="87" t="s">
        <v>105</v>
      </c>
      <c r="C68" s="83">
        <v>46004.631999999998</v>
      </c>
      <c r="D68" s="83">
        <v>0.01</v>
      </c>
      <c r="E68" s="84">
        <f t="shared" si="16"/>
        <v>-23082.862523397955</v>
      </c>
      <c r="F68" s="60">
        <f t="shared" si="17"/>
        <v>-23083</v>
      </c>
      <c r="G68" s="60">
        <f t="shared" si="18"/>
        <v>5.4487969995534513E-2</v>
      </c>
      <c r="I68" s="60">
        <f t="shared" ref="I68:I96" si="22">G68</f>
        <v>5.4487969995534513E-2</v>
      </c>
      <c r="O68" s="60">
        <f t="shared" ca="1" si="21"/>
        <v>4.8831447196004102E-2</v>
      </c>
      <c r="P68" s="78">
        <f t="shared" si="9"/>
        <v>3.1255339176446496E-2</v>
      </c>
      <c r="Q68" s="85">
        <f t="shared" si="19"/>
        <v>30986.131999999998</v>
      </c>
      <c r="R68" s="100">
        <f t="shared" si="20"/>
        <v>5.3975513477603836E-4</v>
      </c>
      <c r="S68" s="60">
        <v>0.1</v>
      </c>
      <c r="T68" s="100">
        <f t="shared" si="10"/>
        <v>5.3975513477603838E-5</v>
      </c>
      <c r="V68" s="100">
        <f t="shared" si="11"/>
        <v>2.3232630819088017E-2</v>
      </c>
      <c r="W68" s="60">
        <f t="shared" si="12"/>
        <v>1.4031045409210989E-2</v>
      </c>
      <c r="X68" s="60">
        <f t="shared" si="13"/>
        <v>8.46691740552618E-6</v>
      </c>
      <c r="Y68" s="60">
        <f t="shared" si="14"/>
        <v>4.0456924586323523E-2</v>
      </c>
    </row>
    <row r="69" spans="1:25" ht="12.95" customHeight="1" x14ac:dyDescent="0.2">
      <c r="A69" s="87" t="s">
        <v>106</v>
      </c>
      <c r="C69" s="83">
        <v>46039.502999999997</v>
      </c>
      <c r="D69" s="83">
        <v>0.01</v>
      </c>
      <c r="E69" s="84">
        <f t="shared" si="16"/>
        <v>-22994.880780082771</v>
      </c>
      <c r="F69" s="60">
        <f t="shared" si="17"/>
        <v>-22995</v>
      </c>
      <c r="G69" s="60">
        <f t="shared" si="18"/>
        <v>4.725204998976551E-2</v>
      </c>
      <c r="I69" s="60">
        <f t="shared" si="22"/>
        <v>4.725204998976551E-2</v>
      </c>
      <c r="O69" s="60">
        <f t="shared" ca="1" si="21"/>
        <v>4.8579719906519311E-2</v>
      </c>
      <c r="P69" s="78">
        <f t="shared" si="9"/>
        <v>3.1191346640495929E-2</v>
      </c>
      <c r="Q69" s="85">
        <f t="shared" si="19"/>
        <v>31021.002999999997</v>
      </c>
      <c r="R69" s="100">
        <f t="shared" si="20"/>
        <v>2.5794619207323915E-4</v>
      </c>
      <c r="S69" s="60">
        <v>0.1</v>
      </c>
      <c r="T69" s="100">
        <f t="shared" si="10"/>
        <v>2.5794619207323915E-5</v>
      </c>
      <c r="V69" s="100">
        <f t="shared" si="11"/>
        <v>1.6060703349269581E-2</v>
      </c>
      <c r="W69" s="60">
        <f t="shared" si="12"/>
        <v>1.4013547751767289E-2</v>
      </c>
      <c r="X69" s="60">
        <f t="shared" si="13"/>
        <v>4.190846040384969E-7</v>
      </c>
      <c r="Y69" s="60">
        <f t="shared" si="14"/>
        <v>3.3238502237998221E-2</v>
      </c>
    </row>
    <row r="70" spans="1:25" ht="12.95" customHeight="1" x14ac:dyDescent="0.2">
      <c r="A70" s="87" t="s">
        <v>107</v>
      </c>
      <c r="C70" s="83">
        <v>46350.642999999996</v>
      </c>
      <c r="D70" s="83">
        <v>0.01</v>
      </c>
      <c r="E70" s="84">
        <f t="shared" si="16"/>
        <v>-22209.854838323503</v>
      </c>
      <c r="F70" s="60">
        <f t="shared" si="17"/>
        <v>-22210</v>
      </c>
      <c r="G70" s="60">
        <f t="shared" si="18"/>
        <v>5.7533899991540238E-2</v>
      </c>
      <c r="I70" s="60">
        <f t="shared" si="22"/>
        <v>5.7533899991540238E-2</v>
      </c>
      <c r="O70" s="60">
        <f t="shared" ca="1" si="21"/>
        <v>4.6334198062819743E-2</v>
      </c>
      <c r="P70" s="78">
        <f t="shared" si="9"/>
        <v>3.0578024827926542E-2</v>
      </c>
      <c r="Q70" s="85">
        <f t="shared" si="19"/>
        <v>31332.142999999996</v>
      </c>
      <c r="R70" s="100">
        <f t="shared" si="20"/>
        <v>7.266192058363257E-4</v>
      </c>
      <c r="S70" s="60">
        <v>0.1</v>
      </c>
      <c r="T70" s="100">
        <f t="shared" si="10"/>
        <v>7.2661920583632573E-5</v>
      </c>
      <c r="V70" s="100">
        <f t="shared" si="11"/>
        <v>2.6955875163613696E-2</v>
      </c>
      <c r="W70" s="60">
        <f t="shared" si="12"/>
        <v>1.3767300527529329E-2</v>
      </c>
      <c r="X70" s="60">
        <f t="shared" si="13"/>
        <v>1.7393850093156791E-5</v>
      </c>
      <c r="Y70" s="60">
        <f t="shared" si="14"/>
        <v>4.3766599464010909E-2</v>
      </c>
    </row>
    <row r="71" spans="1:25" ht="12.95" customHeight="1" x14ac:dyDescent="0.2">
      <c r="A71" s="60" t="s">
        <v>221</v>
      </c>
      <c r="B71" s="69" t="s">
        <v>138</v>
      </c>
      <c r="C71" s="83">
        <v>46406.512000000002</v>
      </c>
      <c r="D71" s="60" t="s">
        <v>175</v>
      </c>
      <c r="E71" s="84">
        <f t="shared" si="16"/>
        <v>-22068.893810039921</v>
      </c>
      <c r="F71" s="60">
        <f t="shared" si="17"/>
        <v>-22069</v>
      </c>
      <c r="G71" s="60">
        <f t="shared" si="18"/>
        <v>4.2087709996849298E-2</v>
      </c>
      <c r="I71" s="60">
        <f t="shared" si="22"/>
        <v>4.2087709996849298E-2</v>
      </c>
      <c r="O71" s="60">
        <f t="shared" ca="1" si="21"/>
        <v>4.5930862292167973E-2</v>
      </c>
      <c r="P71" s="78">
        <f t="shared" si="9"/>
        <v>3.0459768030253194E-2</v>
      </c>
      <c r="Q71" s="85">
        <f t="shared" si="19"/>
        <v>31388.012000000002</v>
      </c>
      <c r="R71" s="100">
        <f t="shared" si="20"/>
        <v>1.3520903437852689E-4</v>
      </c>
      <c r="S71" s="60">
        <v>0.1</v>
      </c>
      <c r="T71" s="100">
        <f t="shared" si="10"/>
        <v>1.352090343785269E-5</v>
      </c>
      <c r="V71" s="100">
        <f t="shared" si="11"/>
        <v>1.1627941966596105E-2</v>
      </c>
      <c r="W71" s="60">
        <f t="shared" si="12"/>
        <v>1.3706221251355316E-2</v>
      </c>
      <c r="X71" s="60">
        <f t="shared" si="13"/>
        <v>4.3192447854592598E-7</v>
      </c>
      <c r="Y71" s="60">
        <f t="shared" si="14"/>
        <v>2.8381488745493982E-2</v>
      </c>
    </row>
    <row r="72" spans="1:25" ht="12.95" customHeight="1" x14ac:dyDescent="0.2">
      <c r="A72" s="87" t="s">
        <v>108</v>
      </c>
      <c r="C72" s="83">
        <v>46412.451000000001</v>
      </c>
      <c r="D72" s="83">
        <v>0.01</v>
      </c>
      <c r="E72" s="84">
        <f t="shared" si="16"/>
        <v>-22053.909336593541</v>
      </c>
      <c r="F72" s="60">
        <f t="shared" si="17"/>
        <v>-22054</v>
      </c>
      <c r="G72" s="60">
        <f t="shared" si="18"/>
        <v>3.5933859995566308E-2</v>
      </c>
      <c r="I72" s="60">
        <f t="shared" si="22"/>
        <v>3.5933859995566308E-2</v>
      </c>
      <c r="O72" s="60">
        <f t="shared" ca="1" si="21"/>
        <v>4.5887954231460346E-2</v>
      </c>
      <c r="P72" s="78">
        <f t="shared" si="9"/>
        <v>3.0447042472661192E-2</v>
      </c>
      <c r="Q72" s="85">
        <f t="shared" si="19"/>
        <v>31393.951000000001</v>
      </c>
      <c r="R72" s="100">
        <f t="shared" si="20"/>
        <v>3.0105166529658638E-5</v>
      </c>
      <c r="S72" s="60">
        <v>0.1</v>
      </c>
      <c r="T72" s="100">
        <f t="shared" si="10"/>
        <v>3.0105166529658641E-6</v>
      </c>
      <c r="V72" s="100">
        <f t="shared" si="11"/>
        <v>5.4868175229051165E-3</v>
      </c>
      <c r="W72" s="60">
        <f t="shared" si="12"/>
        <v>1.3699427593895863E-2</v>
      </c>
      <c r="X72" s="60">
        <f t="shared" si="13"/>
        <v>6.744696417813864E-6</v>
      </c>
      <c r="Y72" s="60">
        <f t="shared" si="14"/>
        <v>2.2234432401670445E-2</v>
      </c>
    </row>
    <row r="73" spans="1:25" ht="12.95" customHeight="1" x14ac:dyDescent="0.2">
      <c r="A73" s="87" t="s">
        <v>109</v>
      </c>
      <c r="C73" s="83">
        <v>46744.593999999997</v>
      </c>
      <c r="D73" s="83">
        <v>0.01</v>
      </c>
      <c r="E73" s="84">
        <f t="shared" si="16"/>
        <v>-21215.891494548974</v>
      </c>
      <c r="F73" s="60">
        <f t="shared" si="17"/>
        <v>-21216</v>
      </c>
      <c r="G73" s="60">
        <f t="shared" si="18"/>
        <v>4.300543999124784E-2</v>
      </c>
      <c r="I73" s="60">
        <f t="shared" si="22"/>
        <v>4.300543999124784E-2</v>
      </c>
      <c r="O73" s="60">
        <f t="shared" ca="1" si="21"/>
        <v>4.3490823906593812E-2</v>
      </c>
      <c r="P73" s="78">
        <f t="shared" si="9"/>
        <v>2.9691799539761803E-2</v>
      </c>
      <c r="Q73" s="85">
        <f t="shared" si="19"/>
        <v>31726.093999999997</v>
      </c>
      <c r="R73" s="100">
        <f t="shared" si="20"/>
        <v>1.7725302207144536E-4</v>
      </c>
      <c r="S73" s="60">
        <v>0.1</v>
      </c>
      <c r="T73" s="100">
        <f t="shared" si="10"/>
        <v>1.7725302207144536E-5</v>
      </c>
      <c r="V73" s="100">
        <f t="shared" si="11"/>
        <v>1.3313640451486038E-2</v>
      </c>
      <c r="W73" s="60">
        <f t="shared" si="12"/>
        <v>1.3231825769306517E-2</v>
      </c>
      <c r="X73" s="60">
        <f t="shared" si="13"/>
        <v>6.6936422201359836E-10</v>
      </c>
      <c r="Y73" s="60">
        <f t="shared" si="14"/>
        <v>2.9773614221941323E-2</v>
      </c>
    </row>
    <row r="74" spans="1:25" ht="12.95" customHeight="1" x14ac:dyDescent="0.2">
      <c r="A74" s="87" t="s">
        <v>110</v>
      </c>
      <c r="C74" s="83">
        <v>46877.37</v>
      </c>
      <c r="D74" s="83"/>
      <c r="E74" s="84">
        <f t="shared" si="16"/>
        <v>-20880.889230478031</v>
      </c>
      <c r="F74" s="60">
        <f t="shared" si="17"/>
        <v>-20881</v>
      </c>
      <c r="G74" s="60">
        <f t="shared" si="18"/>
        <v>4.3902789999265224E-2</v>
      </c>
      <c r="I74" s="60">
        <f t="shared" si="22"/>
        <v>4.3902789999265224E-2</v>
      </c>
      <c r="O74" s="60">
        <f t="shared" ca="1" si="21"/>
        <v>4.2532543884123294E-2</v>
      </c>
      <c r="P74" s="78">
        <f t="shared" si="9"/>
        <v>2.9365524913393441E-2</v>
      </c>
      <c r="Q74" s="85">
        <f t="shared" si="19"/>
        <v>31858.870000000003</v>
      </c>
      <c r="R74" s="100">
        <f t="shared" si="20"/>
        <v>2.1133207617690672E-4</v>
      </c>
      <c r="S74" s="60">
        <v>0.1</v>
      </c>
      <c r="T74" s="100">
        <f t="shared" si="10"/>
        <v>2.1133207617690674E-5</v>
      </c>
      <c r="V74" s="100">
        <f t="shared" si="11"/>
        <v>1.4537265085871783E-2</v>
      </c>
      <c r="W74" s="60">
        <f t="shared" si="12"/>
        <v>1.2998172065580193E-2</v>
      </c>
      <c r="X74" s="60">
        <f t="shared" si="13"/>
        <v>2.3688073251102874E-7</v>
      </c>
      <c r="Y74" s="60">
        <f t="shared" si="14"/>
        <v>3.0904617933685031E-2</v>
      </c>
    </row>
    <row r="75" spans="1:25" ht="12.95" customHeight="1" x14ac:dyDescent="0.2">
      <c r="A75" s="87" t="s">
        <v>111</v>
      </c>
      <c r="C75" s="83">
        <v>47068.603999999999</v>
      </c>
      <c r="D75" s="83"/>
      <c r="E75" s="84">
        <f t="shared" si="16"/>
        <v>-20398.393727018527</v>
      </c>
      <c r="F75" s="60">
        <f t="shared" si="17"/>
        <v>-20398.5</v>
      </c>
      <c r="G75" s="60">
        <f t="shared" si="18"/>
        <v>4.2120614998566452E-2</v>
      </c>
      <c r="I75" s="60">
        <f t="shared" si="22"/>
        <v>4.2120614998566452E-2</v>
      </c>
      <c r="O75" s="60">
        <f t="shared" ca="1" si="21"/>
        <v>4.1152334598027709E-2</v>
      </c>
      <c r="P75" s="78">
        <f t="shared" si="9"/>
        <v>2.8871142072260741E-2</v>
      </c>
      <c r="Q75" s="85">
        <f t="shared" si="19"/>
        <v>32050.103999999999</v>
      </c>
      <c r="R75" s="100">
        <f t="shared" si="20"/>
        <v>1.7554853282490801E-4</v>
      </c>
      <c r="S75" s="60">
        <v>0.1</v>
      </c>
      <c r="T75" s="100">
        <f t="shared" si="10"/>
        <v>1.7554853282490802E-5</v>
      </c>
      <c r="V75" s="100">
        <f t="shared" si="11"/>
        <v>1.3249472926305711E-2</v>
      </c>
      <c r="W75" s="60">
        <f t="shared" si="12"/>
        <v>1.2617377986646985E-2</v>
      </c>
      <c r="X75" s="60">
        <f t="shared" si="13"/>
        <v>3.9954401274216792E-8</v>
      </c>
      <c r="Y75" s="60">
        <f t="shared" si="14"/>
        <v>2.9503237011919467E-2</v>
      </c>
    </row>
    <row r="76" spans="1:25" ht="12.95" customHeight="1" x14ac:dyDescent="0.2">
      <c r="A76" s="87" t="s">
        <v>112</v>
      </c>
      <c r="C76" s="83">
        <v>47170.464999999997</v>
      </c>
      <c r="D76" s="83"/>
      <c r="E76" s="84">
        <f t="shared" si="16"/>
        <v>-20141.391967509822</v>
      </c>
      <c r="F76" s="60">
        <f t="shared" si="17"/>
        <v>-20141.5</v>
      </c>
      <c r="G76" s="60">
        <f t="shared" si="18"/>
        <v>4.2817984991415869E-2</v>
      </c>
      <c r="I76" s="60">
        <f t="shared" si="22"/>
        <v>4.2817984991415869E-2</v>
      </c>
      <c r="O76" s="60">
        <f t="shared" ca="1" si="21"/>
        <v>4.0417176491236897E-2</v>
      </c>
      <c r="P76" s="78">
        <f t="shared" si="9"/>
        <v>2.8596032237076855E-2</v>
      </c>
      <c r="Q76" s="85">
        <f t="shared" si="19"/>
        <v>32151.964999999997</v>
      </c>
      <c r="R76" s="100">
        <f t="shared" si="20"/>
        <v>2.0226394014665107E-4</v>
      </c>
      <c r="S76" s="60">
        <v>0.1</v>
      </c>
      <c r="T76" s="100">
        <f t="shared" si="10"/>
        <v>2.0226394014665109E-5</v>
      </c>
      <c r="V76" s="100">
        <f t="shared" si="11"/>
        <v>1.4221952754339014E-2</v>
      </c>
      <c r="W76" s="60">
        <f t="shared" si="12"/>
        <v>1.2394145406236456E-2</v>
      </c>
      <c r="X76" s="60">
        <f t="shared" si="13"/>
        <v>3.3408797017777055E-7</v>
      </c>
      <c r="Y76" s="60">
        <f t="shared" si="14"/>
        <v>3.0423839585179413E-2</v>
      </c>
    </row>
    <row r="77" spans="1:25" ht="12.95" customHeight="1" x14ac:dyDescent="0.2">
      <c r="A77" s="87" t="s">
        <v>113</v>
      </c>
      <c r="C77" s="83">
        <v>47531.334999999999</v>
      </c>
      <c r="D77" s="83"/>
      <c r="E77" s="84">
        <f t="shared" si="16"/>
        <v>-19230.894083590461</v>
      </c>
      <c r="F77" s="60">
        <f t="shared" si="17"/>
        <v>-19231</v>
      </c>
      <c r="G77" s="60">
        <f t="shared" si="18"/>
        <v>4.1979289999289904E-2</v>
      </c>
      <c r="I77" s="60">
        <f t="shared" si="22"/>
        <v>4.1979289999289904E-2</v>
      </c>
      <c r="O77" s="60">
        <f t="shared" ca="1" si="21"/>
        <v>3.7812657206283455E-2</v>
      </c>
      <c r="P77" s="78">
        <f t="shared" si="9"/>
        <v>2.755548104203781E-2</v>
      </c>
      <c r="Q77" s="85">
        <f t="shared" si="19"/>
        <v>32512.834999999999</v>
      </c>
      <c r="R77" s="100">
        <f t="shared" si="20"/>
        <v>2.0804626483530571E-4</v>
      </c>
      <c r="S77" s="60">
        <v>0.1</v>
      </c>
      <c r="T77" s="100">
        <f t="shared" si="10"/>
        <v>2.0804626483530572E-5</v>
      </c>
      <c r="V77" s="100">
        <f t="shared" si="11"/>
        <v>1.4423808957252093E-2</v>
      </c>
      <c r="W77" s="60">
        <f t="shared" si="12"/>
        <v>1.1497857372402446E-2</v>
      </c>
      <c r="X77" s="60">
        <f t="shared" si="13"/>
        <v>8.5611926768841645E-7</v>
      </c>
      <c r="Y77" s="60">
        <f t="shared" si="14"/>
        <v>3.0481432626887458E-2</v>
      </c>
    </row>
    <row r="78" spans="1:25" ht="12.95" customHeight="1" x14ac:dyDescent="0.2">
      <c r="A78" s="87" t="s">
        <v>114</v>
      </c>
      <c r="C78" s="83">
        <v>47562.42</v>
      </c>
      <c r="D78" s="83"/>
      <c r="E78" s="84">
        <f t="shared" si="16"/>
        <v>-19152.464658252717</v>
      </c>
      <c r="F78" s="60">
        <f t="shared" si="17"/>
        <v>-19152.5</v>
      </c>
      <c r="G78" s="60">
        <f t="shared" si="18"/>
        <v>1.4007474994286895E-2</v>
      </c>
      <c r="I78" s="60">
        <f t="shared" si="22"/>
        <v>1.4007474994286895E-2</v>
      </c>
      <c r="O78" s="60">
        <f t="shared" ca="1" si="21"/>
        <v>3.7588105021913502E-2</v>
      </c>
      <c r="P78" s="78">
        <f t="shared" si="9"/>
        <v>2.7460956125982601E-2</v>
      </c>
      <c r="Q78" s="85">
        <f t="shared" si="19"/>
        <v>32543.919999999998</v>
      </c>
      <c r="R78" s="100">
        <f t="shared" si="20"/>
        <v>1.8099615456089238E-4</v>
      </c>
      <c r="S78" s="60">
        <v>0.1</v>
      </c>
      <c r="T78" s="100">
        <f t="shared" si="10"/>
        <v>1.8099615456089237E-5</v>
      </c>
      <c r="V78" s="100">
        <f t="shared" si="11"/>
        <v>-1.3453481131695706E-2</v>
      </c>
      <c r="W78" s="60">
        <f t="shared" si="12"/>
        <v>1.141340020405136E-2</v>
      </c>
      <c r="X78" s="60">
        <f t="shared" si="13"/>
        <v>6.1836178736612583E-5</v>
      </c>
      <c r="Y78" s="60">
        <f t="shared" si="14"/>
        <v>2.594074790235535E-3</v>
      </c>
    </row>
    <row r="79" spans="1:25" ht="12.95" customHeight="1" x14ac:dyDescent="0.2">
      <c r="A79" s="60" t="s">
        <v>213</v>
      </c>
      <c r="B79" s="69" t="s">
        <v>138</v>
      </c>
      <c r="C79" s="83">
        <v>47565.411999999997</v>
      </c>
      <c r="D79" s="60" t="s">
        <v>175</v>
      </c>
      <c r="E79" s="84">
        <f t="shared" si="16"/>
        <v>-19144.915652603355</v>
      </c>
      <c r="F79" s="60">
        <f t="shared" si="17"/>
        <v>-19145</v>
      </c>
      <c r="G79" s="60">
        <f t="shared" si="18"/>
        <v>3.3430549992772285E-2</v>
      </c>
      <c r="I79" s="60">
        <f t="shared" si="22"/>
        <v>3.3430549992772285E-2</v>
      </c>
      <c r="O79" s="60">
        <f t="shared" ca="1" si="21"/>
        <v>3.7566650991559682E-2</v>
      </c>
      <c r="P79" s="78">
        <f t="shared" si="9"/>
        <v>2.7451885102088062E-2</v>
      </c>
      <c r="Q79" s="85">
        <f t="shared" si="19"/>
        <v>32546.911999999997</v>
      </c>
      <c r="R79" s="100">
        <f t="shared" si="20"/>
        <v>3.5744433875100183E-5</v>
      </c>
      <c r="S79" s="60">
        <v>0.1</v>
      </c>
      <c r="T79" s="100">
        <f t="shared" si="10"/>
        <v>3.5744433875100184E-6</v>
      </c>
      <c r="V79" s="100">
        <f t="shared" si="11"/>
        <v>5.9786648906842224E-3</v>
      </c>
      <c r="W79" s="60">
        <f t="shared" si="12"/>
        <v>1.1405274974812432E-2</v>
      </c>
      <c r="X79" s="60">
        <f t="shared" si="13"/>
        <v>2.9448097005161977E-6</v>
      </c>
      <c r="Y79" s="60">
        <f t="shared" si="14"/>
        <v>2.2025275017959853E-2</v>
      </c>
    </row>
    <row r="80" spans="1:25" ht="12.95" customHeight="1" x14ac:dyDescent="0.2">
      <c r="A80" s="60" t="s">
        <v>213</v>
      </c>
      <c r="B80" s="69" t="s">
        <v>138</v>
      </c>
      <c r="C80" s="83">
        <v>47565.413999999997</v>
      </c>
      <c r="D80" s="60" t="s">
        <v>175</v>
      </c>
      <c r="E80" s="84">
        <f t="shared" si="16"/>
        <v>-19144.910606476584</v>
      </c>
      <c r="F80" s="60">
        <f t="shared" si="17"/>
        <v>-19145</v>
      </c>
      <c r="G80" s="60">
        <f t="shared" si="18"/>
        <v>3.5430549993179739E-2</v>
      </c>
      <c r="I80" s="60">
        <f t="shared" si="22"/>
        <v>3.5430549993179739E-2</v>
      </c>
      <c r="O80" s="60">
        <f t="shared" ca="1" si="21"/>
        <v>3.7566650991559682E-2</v>
      </c>
      <c r="P80" s="78">
        <f t="shared" si="9"/>
        <v>2.7451885102088062E-2</v>
      </c>
      <c r="Q80" s="85">
        <f t="shared" si="19"/>
        <v>32546.913999999997</v>
      </c>
      <c r="R80" s="100">
        <f t="shared" si="20"/>
        <v>6.3659093444338945E-5</v>
      </c>
      <c r="S80" s="60">
        <v>0.1</v>
      </c>
      <c r="T80" s="100">
        <f t="shared" si="10"/>
        <v>6.3659093444338947E-6</v>
      </c>
      <c r="V80" s="100">
        <f t="shared" si="11"/>
        <v>7.978664891091676E-3</v>
      </c>
      <c r="W80" s="60">
        <f t="shared" si="12"/>
        <v>1.1405274974812432E-2</v>
      </c>
      <c r="X80" s="60">
        <f t="shared" si="13"/>
        <v>1.1741656665856768E-6</v>
      </c>
      <c r="Y80" s="60">
        <f t="shared" si="14"/>
        <v>2.4025275018367306E-2</v>
      </c>
    </row>
    <row r="81" spans="1:25" ht="12.95" customHeight="1" x14ac:dyDescent="0.2">
      <c r="A81" s="87" t="s">
        <v>115</v>
      </c>
      <c r="C81" s="83">
        <v>47801.635000000002</v>
      </c>
      <c r="D81" s="83"/>
      <c r="E81" s="84">
        <f t="shared" si="16"/>
        <v>-18548.910050494324</v>
      </c>
      <c r="F81" s="60">
        <f t="shared" si="17"/>
        <v>-18549</v>
      </c>
      <c r="G81" s="60">
        <f t="shared" si="18"/>
        <v>3.5650910002004821E-2</v>
      </c>
      <c r="I81" s="60">
        <f t="shared" si="22"/>
        <v>3.5650910002004821E-2</v>
      </c>
      <c r="O81" s="60">
        <f t="shared" ca="1" si="21"/>
        <v>3.5861770712776325E-2</v>
      </c>
      <c r="P81" s="78">
        <f t="shared" si="9"/>
        <v>2.6708745579500703E-2</v>
      </c>
      <c r="Q81" s="85">
        <f t="shared" si="19"/>
        <v>32783.135000000002</v>
      </c>
      <c r="R81" s="100">
        <f t="shared" si="20"/>
        <v>7.9962304559098391E-5</v>
      </c>
      <c r="S81" s="60">
        <v>0.1</v>
      </c>
      <c r="T81" s="100">
        <f t="shared" si="10"/>
        <v>7.9962304559098394E-6</v>
      </c>
      <c r="V81" s="100">
        <f t="shared" si="11"/>
        <v>8.9421644225041175E-3</v>
      </c>
      <c r="W81" s="60">
        <f t="shared" si="12"/>
        <v>1.072976889881961E-2</v>
      </c>
      <c r="X81" s="60">
        <f t="shared" si="13"/>
        <v>3.1955297637431855E-7</v>
      </c>
      <c r="Y81" s="60">
        <f t="shared" si="14"/>
        <v>2.4921141103185211E-2</v>
      </c>
    </row>
    <row r="82" spans="1:25" ht="12.95" customHeight="1" x14ac:dyDescent="0.2">
      <c r="A82" s="87" t="s">
        <v>116</v>
      </c>
      <c r="C82" s="83">
        <v>47838.701000000001</v>
      </c>
      <c r="D82" s="83"/>
      <c r="E82" s="84">
        <f t="shared" si="16"/>
        <v>-18455.390183048003</v>
      </c>
      <c r="F82" s="60">
        <f t="shared" si="17"/>
        <v>-18455.5</v>
      </c>
      <c r="G82" s="60">
        <f t="shared" si="18"/>
        <v>4.352524499699939E-2</v>
      </c>
      <c r="I82" s="60">
        <f t="shared" si="22"/>
        <v>4.352524499699939E-2</v>
      </c>
      <c r="O82" s="60">
        <f t="shared" ca="1" si="21"/>
        <v>3.5594310467698731E-2</v>
      </c>
      <c r="P82" s="78">
        <f t="shared" si="9"/>
        <v>2.6588166321822596E-2</v>
      </c>
      <c r="Q82" s="85">
        <f t="shared" si="19"/>
        <v>32820.201000000001</v>
      </c>
      <c r="R82" s="100">
        <f t="shared" si="20"/>
        <v>2.8686463404912853E-4</v>
      </c>
      <c r="S82" s="60">
        <v>0.1</v>
      </c>
      <c r="T82" s="100">
        <f t="shared" si="10"/>
        <v>2.8686463404912855E-5</v>
      </c>
      <c r="V82" s="100">
        <f t="shared" si="11"/>
        <v>1.6937078675176794E-2</v>
      </c>
      <c r="W82" s="60">
        <f t="shared" si="12"/>
        <v>1.0618722523637349E-2</v>
      </c>
      <c r="X82" s="60">
        <f t="shared" si="13"/>
        <v>3.992162445769635E-6</v>
      </c>
      <c r="Y82" s="60">
        <f t="shared" si="14"/>
        <v>3.2906522473362038E-2</v>
      </c>
    </row>
    <row r="83" spans="1:25" ht="12.95" customHeight="1" x14ac:dyDescent="0.2">
      <c r="A83" s="87" t="s">
        <v>116</v>
      </c>
      <c r="C83" s="83">
        <v>47840.667000000001</v>
      </c>
      <c r="D83" s="83"/>
      <c r="E83" s="84">
        <f t="shared" si="16"/>
        <v>-18450.429840432142</v>
      </c>
      <c r="F83" s="60">
        <f t="shared" si="17"/>
        <v>-18450.5</v>
      </c>
      <c r="G83" s="60">
        <f t="shared" si="18"/>
        <v>2.7807295002276078E-2</v>
      </c>
      <c r="I83" s="60">
        <f t="shared" si="22"/>
        <v>2.7807295002276078E-2</v>
      </c>
      <c r="O83" s="60">
        <f t="shared" ca="1" si="21"/>
        <v>3.5580007780796188E-2</v>
      </c>
      <c r="P83" s="78">
        <f t="shared" si="9"/>
        <v>2.6581687705079876E-2</v>
      </c>
      <c r="Q83" s="85">
        <f t="shared" si="19"/>
        <v>32822.167000000001</v>
      </c>
      <c r="R83" s="100">
        <f t="shared" si="20"/>
        <v>1.5021132469405788E-6</v>
      </c>
      <c r="S83" s="60">
        <v>0.1</v>
      </c>
      <c r="T83" s="100">
        <f t="shared" si="10"/>
        <v>1.502113246940579E-7</v>
      </c>
      <c r="V83" s="100">
        <f t="shared" si="11"/>
        <v>1.2256072971962018E-3</v>
      </c>
      <c r="W83" s="60">
        <f t="shared" si="12"/>
        <v>1.0612747563788019E-2</v>
      </c>
      <c r="X83" s="60">
        <f t="shared" si="13"/>
        <v>8.8118402384669495E-6</v>
      </c>
      <c r="Y83" s="60">
        <f t="shared" si="14"/>
        <v>1.7194547438488059E-2</v>
      </c>
    </row>
    <row r="84" spans="1:25" ht="12.95" customHeight="1" x14ac:dyDescent="0.2">
      <c r="A84" s="87" t="s">
        <v>116</v>
      </c>
      <c r="C84" s="83">
        <v>47842.661</v>
      </c>
      <c r="D84" s="83"/>
      <c r="E84" s="84">
        <f t="shared" si="16"/>
        <v>-18445.39885204149</v>
      </c>
      <c r="F84" s="60">
        <f t="shared" si="17"/>
        <v>-18445.5</v>
      </c>
      <c r="G84" s="60">
        <f t="shared" si="18"/>
        <v>4.0089344998705201E-2</v>
      </c>
      <c r="I84" s="60">
        <f t="shared" si="22"/>
        <v>4.0089344998705201E-2</v>
      </c>
      <c r="O84" s="60">
        <f t="shared" ca="1" si="21"/>
        <v>3.5565705093893646E-2</v>
      </c>
      <c r="P84" s="78">
        <f t="shared" si="9"/>
        <v>2.6575205989037967E-2</v>
      </c>
      <c r="Q84" s="85">
        <f t="shared" si="19"/>
        <v>32824.161</v>
      </c>
      <c r="R84" s="100">
        <f t="shared" si="20"/>
        <v>1.8263195317260968E-4</v>
      </c>
      <c r="S84" s="60">
        <v>0.1</v>
      </c>
      <c r="T84" s="100">
        <f t="shared" si="10"/>
        <v>1.8263195317260969E-5</v>
      </c>
      <c r="V84" s="100">
        <f t="shared" si="11"/>
        <v>1.3514139009667234E-2</v>
      </c>
      <c r="W84" s="60">
        <f t="shared" si="12"/>
        <v>1.0606768915516384E-2</v>
      </c>
      <c r="X84" s="60">
        <f t="shared" si="13"/>
        <v>8.4528008643627211E-7</v>
      </c>
      <c r="Y84" s="60">
        <f t="shared" si="14"/>
        <v>2.9482576083188817E-2</v>
      </c>
    </row>
    <row r="85" spans="1:25" ht="12.95" customHeight="1" x14ac:dyDescent="0.2">
      <c r="A85" s="87" t="s">
        <v>116</v>
      </c>
      <c r="C85" s="83">
        <v>47859.502999999997</v>
      </c>
      <c r="D85" s="83"/>
      <c r="E85" s="84">
        <f t="shared" ref="E85:E116" si="23">+(C85-C$7)/C$8</f>
        <v>-18402.905418503189</v>
      </c>
      <c r="F85" s="60">
        <f t="shared" ref="F85:F116" si="24">ROUND(2*E85,0)/2</f>
        <v>-18403</v>
      </c>
      <c r="G85" s="60">
        <f t="shared" ref="G85:G116" si="25">+C85-(C$7+F85*C$8)</f>
        <v>3.7486769993847702E-2</v>
      </c>
      <c r="I85" s="60">
        <f t="shared" si="22"/>
        <v>3.7486769993847702E-2</v>
      </c>
      <c r="O85" s="60">
        <f t="shared" ca="1" si="21"/>
        <v>3.5444132255222013E-2</v>
      </c>
      <c r="P85" s="78">
        <f t="shared" si="9"/>
        <v>2.6519986268477777E-2</v>
      </c>
      <c r="Q85" s="85">
        <f t="shared" ref="Q85:Q116" si="26">+C85-15018.5</f>
        <v>32841.002999999997</v>
      </c>
      <c r="R85" s="100">
        <f t="shared" ref="R85:R116" si="27">+(P85-G85)^2</f>
        <v>1.2027034527903865E-4</v>
      </c>
      <c r="S85" s="60">
        <v>0.1</v>
      </c>
      <c r="T85" s="100">
        <f t="shared" si="10"/>
        <v>1.2027034527903865E-5</v>
      </c>
      <c r="V85" s="100">
        <f t="shared" si="11"/>
        <v>1.0966783725369925E-2</v>
      </c>
      <c r="W85" s="60">
        <f t="shared" si="12"/>
        <v>1.0555802153101219E-2</v>
      </c>
      <c r="X85" s="60">
        <f t="shared" si="13"/>
        <v>1.6890585274445751E-8</v>
      </c>
      <c r="Y85" s="60">
        <f t="shared" si="14"/>
        <v>2.6930967840746483E-2</v>
      </c>
    </row>
    <row r="86" spans="1:25" ht="12.95" customHeight="1" x14ac:dyDescent="0.2">
      <c r="A86" s="87" t="s">
        <v>116</v>
      </c>
      <c r="C86" s="83">
        <v>47880.504999999997</v>
      </c>
      <c r="D86" s="83"/>
      <c r="E86" s="84">
        <f t="shared" si="23"/>
        <v>-18349.916041281267</v>
      </c>
      <c r="F86" s="60">
        <f t="shared" si="24"/>
        <v>-18350</v>
      </c>
      <c r="G86" s="60">
        <f t="shared" si="25"/>
        <v>3.3276499998464715E-2</v>
      </c>
      <c r="I86" s="60">
        <f t="shared" si="22"/>
        <v>3.3276499998464715E-2</v>
      </c>
      <c r="O86" s="60">
        <f t="shared" ca="1" si="21"/>
        <v>3.5292523774055035E-2</v>
      </c>
      <c r="P86" s="78">
        <f t="shared" ref="P86:P146" si="28">+D$11+D$12*F86+D$13*F86^2</f>
        <v>2.6450810286665242E-2</v>
      </c>
      <c r="Q86" s="85">
        <f t="shared" si="26"/>
        <v>32862.004999999997</v>
      </c>
      <c r="R86" s="100">
        <f t="shared" si="27"/>
        <v>4.6590040041765171E-5</v>
      </c>
      <c r="S86" s="60">
        <v>0.1</v>
      </c>
      <c r="T86" s="100">
        <f t="shared" ref="T86:T146" si="29">+S86*R86</f>
        <v>4.6590040041765178E-6</v>
      </c>
      <c r="V86" s="100">
        <f t="shared" ref="V86:V146" si="30">+G86-P86</f>
        <v>6.8256897117994729E-3</v>
      </c>
      <c r="W86" s="60">
        <f t="shared" ref="W86:W143" si="31">+Z$4*SIN(RADIANS(Z$5*F86+Z$6))+Z$2+Z$3*F86</f>
        <v>1.0491875112414624E-2</v>
      </c>
      <c r="X86" s="60">
        <f t="shared" ref="X86:X146" si="32">S86*(V86-W86)^2</f>
        <v>1.3440915391683676E-6</v>
      </c>
      <c r="Y86" s="60">
        <f t="shared" ref="Y86:Y146" si="33">G86-W86</f>
        <v>2.2784624886050091E-2</v>
      </c>
    </row>
    <row r="87" spans="1:25" ht="12.95" customHeight="1" x14ac:dyDescent="0.2">
      <c r="A87" s="87" t="s">
        <v>116</v>
      </c>
      <c r="C87" s="83">
        <v>47885.464</v>
      </c>
      <c r="D87" s="83"/>
      <c r="E87" s="84">
        <f t="shared" si="23"/>
        <v>-18337.40416995265</v>
      </c>
      <c r="F87" s="60">
        <f t="shared" si="24"/>
        <v>-18337.5</v>
      </c>
      <c r="G87" s="60">
        <f t="shared" si="25"/>
        <v>3.798162499879254E-2</v>
      </c>
      <c r="I87" s="60">
        <f t="shared" si="22"/>
        <v>3.798162499879254E-2</v>
      </c>
      <c r="O87" s="60">
        <f t="shared" ca="1" si="21"/>
        <v>3.5256767056798671E-2</v>
      </c>
      <c r="P87" s="78">
        <f t="shared" si="28"/>
        <v>2.6434444445591173E-2</v>
      </c>
      <c r="Q87" s="85">
        <f t="shared" si="26"/>
        <v>32866.964</v>
      </c>
      <c r="R87" s="100">
        <f t="shared" si="27"/>
        <v>1.3333737872823183E-4</v>
      </c>
      <c r="S87" s="60">
        <v>0.1</v>
      </c>
      <c r="T87" s="100">
        <f t="shared" si="29"/>
        <v>1.3333737872823183E-5</v>
      </c>
      <c r="V87" s="100">
        <f t="shared" si="30"/>
        <v>1.1547180553201367E-2</v>
      </c>
      <c r="W87" s="60">
        <f t="shared" si="31"/>
        <v>1.0476738933461589E-2</v>
      </c>
      <c r="X87" s="60">
        <f t="shared" si="32"/>
        <v>1.1458452612711209E-7</v>
      </c>
      <c r="Y87" s="60">
        <f t="shared" si="33"/>
        <v>2.7504886065330952E-2</v>
      </c>
    </row>
    <row r="88" spans="1:25" ht="12.95" customHeight="1" x14ac:dyDescent="0.2">
      <c r="A88" s="60" t="s">
        <v>176</v>
      </c>
      <c r="B88" s="69" t="s">
        <v>138</v>
      </c>
      <c r="C88" s="83">
        <v>47946.298000000003</v>
      </c>
      <c r="D88" s="60" t="s">
        <v>175</v>
      </c>
      <c r="E88" s="84">
        <f t="shared" si="23"/>
        <v>-18183.916131960152</v>
      </c>
      <c r="F88" s="60">
        <f t="shared" si="24"/>
        <v>-18184</v>
      </c>
      <c r="G88" s="60">
        <f t="shared" si="25"/>
        <v>3.3240559998375829E-2</v>
      </c>
      <c r="I88" s="60">
        <f t="shared" si="22"/>
        <v>3.3240559998375829E-2</v>
      </c>
      <c r="O88" s="60">
        <f t="shared" ca="1" si="21"/>
        <v>3.4817674568890539E-2</v>
      </c>
      <c r="P88" s="78">
        <f t="shared" si="28"/>
        <v>2.6231892452357939E-2</v>
      </c>
      <c r="Q88" s="85">
        <f t="shared" si="26"/>
        <v>32927.798000000003</v>
      </c>
      <c r="R88" s="100">
        <f t="shared" si="27"/>
        <v>4.9121420770604434E-5</v>
      </c>
      <c r="S88" s="60">
        <v>0.1</v>
      </c>
      <c r="T88" s="100">
        <f t="shared" si="29"/>
        <v>4.9121420770604434E-6</v>
      </c>
      <c r="V88" s="100">
        <f t="shared" si="30"/>
        <v>7.0086675460178903E-3</v>
      </c>
      <c r="W88" s="60">
        <f t="shared" si="31"/>
        <v>1.0289064603256029E-2</v>
      </c>
      <c r="X88" s="60">
        <f t="shared" si="32"/>
        <v>1.076100485313664E-6</v>
      </c>
      <c r="Y88" s="60">
        <f t="shared" si="33"/>
        <v>2.29514953951198E-2</v>
      </c>
    </row>
    <row r="89" spans="1:25" ht="12.95" customHeight="1" x14ac:dyDescent="0.2">
      <c r="A89" s="60" t="s">
        <v>176</v>
      </c>
      <c r="B89" s="69" t="s">
        <v>137</v>
      </c>
      <c r="C89" s="83">
        <v>47947.288</v>
      </c>
      <c r="D89" s="60" t="s">
        <v>175</v>
      </c>
      <c r="E89" s="84">
        <f t="shared" si="23"/>
        <v>-18181.41829920853</v>
      </c>
      <c r="F89" s="60">
        <f t="shared" si="24"/>
        <v>-18181.5</v>
      </c>
      <c r="G89" s="60">
        <f t="shared" si="25"/>
        <v>3.2381584998802282E-2</v>
      </c>
      <c r="I89" s="60">
        <f t="shared" si="22"/>
        <v>3.2381584998802282E-2</v>
      </c>
      <c r="O89" s="60">
        <f t="shared" ca="1" si="21"/>
        <v>3.4810523225439267E-2</v>
      </c>
      <c r="P89" s="78">
        <f t="shared" si="28"/>
        <v>2.6228569385426462E-2</v>
      </c>
      <c r="Q89" s="85">
        <f t="shared" si="26"/>
        <v>32928.788</v>
      </c>
      <c r="R89" s="100">
        <f t="shared" si="27"/>
        <v>3.7859601138446622E-5</v>
      </c>
      <c r="S89" s="60">
        <v>0.1</v>
      </c>
      <c r="T89" s="100">
        <f t="shared" si="29"/>
        <v>3.7859601138446624E-6</v>
      </c>
      <c r="V89" s="100">
        <f t="shared" si="30"/>
        <v>6.1530156133758201E-3</v>
      </c>
      <c r="W89" s="60">
        <f t="shared" si="31"/>
        <v>1.0285980858057807E-2</v>
      </c>
      <c r="X89" s="60">
        <f t="shared" si="32"/>
        <v>1.7081401713749238E-6</v>
      </c>
      <c r="Y89" s="60">
        <f t="shared" si="33"/>
        <v>2.2095604140744476E-2</v>
      </c>
    </row>
    <row r="90" spans="1:25" ht="12.95" customHeight="1" x14ac:dyDescent="0.2">
      <c r="A90" s="87" t="s">
        <v>117</v>
      </c>
      <c r="C90" s="83">
        <v>47947.294999999998</v>
      </c>
      <c r="D90" s="83"/>
      <c r="E90" s="84">
        <f t="shared" si="23"/>
        <v>-18181.400637764837</v>
      </c>
      <c r="F90" s="60">
        <f t="shared" si="24"/>
        <v>-18181.5</v>
      </c>
      <c r="G90" s="60">
        <f t="shared" si="25"/>
        <v>3.9381584996590391E-2</v>
      </c>
      <c r="I90" s="60">
        <f t="shared" si="22"/>
        <v>3.9381584996590391E-2</v>
      </c>
      <c r="O90" s="60">
        <f t="shared" ca="1" si="21"/>
        <v>3.4810523225439267E-2</v>
      </c>
      <c r="P90" s="78">
        <f t="shared" si="28"/>
        <v>2.6228569385426462E-2</v>
      </c>
      <c r="Q90" s="85">
        <f t="shared" si="26"/>
        <v>32928.794999999998</v>
      </c>
      <c r="R90" s="100">
        <f t="shared" si="27"/>
        <v>1.7300181966752203E-4</v>
      </c>
      <c r="S90" s="60">
        <v>0.1</v>
      </c>
      <c r="T90" s="100">
        <f t="shared" si="29"/>
        <v>1.7300181966752203E-5</v>
      </c>
      <c r="V90" s="100">
        <f t="shared" si="30"/>
        <v>1.3153015611163929E-2</v>
      </c>
      <c r="W90" s="60">
        <f t="shared" si="31"/>
        <v>1.0285980858057807E-2</v>
      </c>
      <c r="X90" s="60">
        <f t="shared" si="32"/>
        <v>8.2198882755182815E-7</v>
      </c>
      <c r="Y90" s="60">
        <f t="shared" si="33"/>
        <v>2.9095604138532585E-2</v>
      </c>
    </row>
    <row r="91" spans="1:25" ht="12.95" customHeight="1" x14ac:dyDescent="0.2">
      <c r="A91" s="60" t="s">
        <v>176</v>
      </c>
      <c r="B91" s="69" t="s">
        <v>138</v>
      </c>
      <c r="C91" s="83">
        <v>47947.483999999997</v>
      </c>
      <c r="D91" s="60" t="s">
        <v>175</v>
      </c>
      <c r="E91" s="84">
        <f t="shared" si="23"/>
        <v>-18180.923778784982</v>
      </c>
      <c r="F91" s="60">
        <f t="shared" si="24"/>
        <v>-18181</v>
      </c>
      <c r="G91" s="60">
        <f t="shared" si="25"/>
        <v>3.0209789991204161E-2</v>
      </c>
      <c r="I91" s="60">
        <f t="shared" si="22"/>
        <v>3.0209789991204161E-2</v>
      </c>
      <c r="O91" s="60">
        <f t="shared" ca="1" si="21"/>
        <v>3.4809092956749013E-2</v>
      </c>
      <c r="P91" s="78">
        <f t="shared" si="28"/>
        <v>2.6227904679061186E-2</v>
      </c>
      <c r="Q91" s="85">
        <f t="shared" si="26"/>
        <v>32928.983999999997</v>
      </c>
      <c r="R91" s="100">
        <f t="shared" si="27"/>
        <v>1.5855410639059963E-5</v>
      </c>
      <c r="S91" s="60">
        <v>0.1</v>
      </c>
      <c r="T91" s="100">
        <f t="shared" si="29"/>
        <v>1.5855410639059965E-6</v>
      </c>
      <c r="V91" s="100">
        <f t="shared" si="30"/>
        <v>3.9818853121429756E-3</v>
      </c>
      <c r="W91" s="60">
        <f t="shared" si="31"/>
        <v>1.0285364006067717E-2</v>
      </c>
      <c r="X91" s="60">
        <f t="shared" si="32"/>
        <v>3.9733843644763167E-6</v>
      </c>
      <c r="Y91" s="60">
        <f t="shared" si="33"/>
        <v>1.9924425985136444E-2</v>
      </c>
    </row>
    <row r="92" spans="1:25" ht="12.95" customHeight="1" x14ac:dyDescent="0.2">
      <c r="A92" s="87" t="s">
        <v>118</v>
      </c>
      <c r="B92" s="87"/>
      <c r="C92" s="6">
        <v>48153.587</v>
      </c>
      <c r="D92" s="6"/>
      <c r="E92" s="90">
        <f t="shared" si="23"/>
        <v>-17660.912845846713</v>
      </c>
      <c r="F92" s="87">
        <f t="shared" si="24"/>
        <v>-17661</v>
      </c>
      <c r="G92" s="87">
        <f t="shared" si="25"/>
        <v>3.454298999713501E-2</v>
      </c>
      <c r="H92" s="87"/>
      <c r="I92" s="60">
        <f t="shared" si="22"/>
        <v>3.454298999713501E-2</v>
      </c>
      <c r="O92" s="60">
        <f t="shared" ca="1" si="21"/>
        <v>3.3321613518884338E-2</v>
      </c>
      <c r="P92" s="78">
        <f t="shared" si="28"/>
        <v>2.5519832932905575E-2</v>
      </c>
      <c r="Q92" s="85">
        <f t="shared" si="26"/>
        <v>33135.087</v>
      </c>
      <c r="R92" s="100">
        <f t="shared" si="27"/>
        <v>8.1417363405753552E-5</v>
      </c>
      <c r="S92" s="60">
        <v>0.1</v>
      </c>
      <c r="T92" s="100">
        <f t="shared" si="29"/>
        <v>8.1417363405753552E-6</v>
      </c>
      <c r="V92" s="100">
        <f t="shared" si="30"/>
        <v>9.0231570642294347E-3</v>
      </c>
      <c r="W92" s="60">
        <f t="shared" si="31"/>
        <v>9.626186755352463E-3</v>
      </c>
      <c r="X92" s="60">
        <f t="shared" si="32"/>
        <v>3.6364480837593494E-8</v>
      </c>
      <c r="Y92" s="60">
        <f t="shared" si="33"/>
        <v>2.4916803241782547E-2</v>
      </c>
    </row>
    <row r="93" spans="1:25" ht="12.95" customHeight="1" x14ac:dyDescent="0.2">
      <c r="A93" s="87" t="s">
        <v>119</v>
      </c>
      <c r="B93" s="87"/>
      <c r="C93" s="6">
        <v>48265.366000000002</v>
      </c>
      <c r="D93" s="6"/>
      <c r="E93" s="90">
        <f t="shared" si="23"/>
        <v>-17378.887343680773</v>
      </c>
      <c r="F93" s="87">
        <f t="shared" si="24"/>
        <v>-17379</v>
      </c>
      <c r="G93" s="87">
        <f t="shared" si="25"/>
        <v>4.4650609997916035E-2</v>
      </c>
      <c r="H93" s="87"/>
      <c r="I93" s="60">
        <f t="shared" si="22"/>
        <v>4.4650609997916035E-2</v>
      </c>
      <c r="O93" s="60">
        <f t="shared" ca="1" si="21"/>
        <v>3.25149419775808E-2</v>
      </c>
      <c r="P93" s="78">
        <f t="shared" si="28"/>
        <v>2.5121821180303261E-2</v>
      </c>
      <c r="Q93" s="85">
        <f t="shared" si="26"/>
        <v>33246.866000000002</v>
      </c>
      <c r="R93" s="100">
        <f t="shared" si="27"/>
        <v>3.8137359268291773E-4</v>
      </c>
      <c r="S93" s="60">
        <v>0.1</v>
      </c>
      <c r="T93" s="100">
        <f t="shared" si="29"/>
        <v>3.8137359268291777E-5</v>
      </c>
      <c r="V93" s="100">
        <f t="shared" si="30"/>
        <v>1.9528788817612774E-2</v>
      </c>
      <c r="W93" s="60">
        <f t="shared" si="31"/>
        <v>9.2551668699065066E-3</v>
      </c>
      <c r="X93" s="60">
        <f t="shared" si="32"/>
        <v>1.0554730792439193E-5</v>
      </c>
      <c r="Y93" s="60">
        <f t="shared" si="33"/>
        <v>3.5395443128009532E-2</v>
      </c>
    </row>
    <row r="94" spans="1:25" ht="12.95" customHeight="1" x14ac:dyDescent="0.2">
      <c r="A94" s="87" t="s">
        <v>120</v>
      </c>
      <c r="B94" s="87"/>
      <c r="C94" s="6">
        <v>48934.593000000001</v>
      </c>
      <c r="D94" s="6"/>
      <c r="E94" s="90">
        <f t="shared" si="23"/>
        <v>-15690.38520340395</v>
      </c>
      <c r="F94" s="87">
        <f t="shared" si="24"/>
        <v>-15690.5</v>
      </c>
      <c r="G94" s="87">
        <f t="shared" si="25"/>
        <v>4.5498895000491757E-2</v>
      </c>
      <c r="H94" s="87"/>
      <c r="I94" s="60">
        <f t="shared" si="22"/>
        <v>4.5498895000491757E-2</v>
      </c>
      <c r="O94" s="60">
        <f t="shared" ca="1" si="21"/>
        <v>2.7684924610591369E-2</v>
      </c>
      <c r="P94" s="78">
        <f t="shared" si="28"/>
        <v>2.2532451429149301E-2</v>
      </c>
      <c r="Q94" s="85">
        <f t="shared" si="26"/>
        <v>33916.093000000001</v>
      </c>
      <c r="R94" s="100">
        <f t="shared" si="27"/>
        <v>5.2745753031565722E-4</v>
      </c>
      <c r="S94" s="60">
        <v>0.1</v>
      </c>
      <c r="T94" s="100">
        <f t="shared" si="29"/>
        <v>5.2745753031565723E-5</v>
      </c>
      <c r="V94" s="100">
        <f t="shared" si="30"/>
        <v>2.2966443571342456E-2</v>
      </c>
      <c r="W94" s="60">
        <f t="shared" si="31"/>
        <v>6.8918798993245012E-3</v>
      </c>
      <c r="X94" s="60">
        <f t="shared" si="32"/>
        <v>2.583915972457594E-5</v>
      </c>
      <c r="Y94" s="60">
        <f t="shared" si="33"/>
        <v>3.8607015101167257E-2</v>
      </c>
    </row>
    <row r="95" spans="1:25" ht="12.95" customHeight="1" x14ac:dyDescent="0.2">
      <c r="A95" s="60" t="s">
        <v>181</v>
      </c>
      <c r="B95" s="69" t="s">
        <v>137</v>
      </c>
      <c r="C95" s="83">
        <v>49009.491999999998</v>
      </c>
      <c r="D95" s="60" t="s">
        <v>175</v>
      </c>
      <c r="E95" s="84">
        <f t="shared" si="23"/>
        <v>-15501.410278894644</v>
      </c>
      <c r="F95" s="60">
        <f t="shared" si="24"/>
        <v>-15501.5</v>
      </c>
      <c r="G95" s="60">
        <f t="shared" si="25"/>
        <v>3.5560384996642824E-2</v>
      </c>
      <c r="I95" s="60">
        <f t="shared" si="22"/>
        <v>3.5560384996642824E-2</v>
      </c>
      <c r="O95" s="60">
        <f t="shared" ca="1" si="21"/>
        <v>2.714428304567517E-2</v>
      </c>
      <c r="P95" s="78">
        <f t="shared" si="28"/>
        <v>2.2220618201413293E-2</v>
      </c>
      <c r="Q95" s="85">
        <f t="shared" si="26"/>
        <v>33990.991999999998</v>
      </c>
      <c r="R95" s="100">
        <f t="shared" si="27"/>
        <v>1.7794937815110835E-4</v>
      </c>
      <c r="S95" s="60">
        <v>0.1</v>
      </c>
      <c r="T95" s="100">
        <f t="shared" si="29"/>
        <v>1.7794937815110836E-5</v>
      </c>
      <c r="V95" s="100">
        <f t="shared" si="30"/>
        <v>1.3339766795229531E-2</v>
      </c>
      <c r="W95" s="60">
        <f t="shared" si="31"/>
        <v>6.6177296954821026E-3</v>
      </c>
      <c r="X95" s="60">
        <f t="shared" si="32"/>
        <v>4.5185782770380819E-6</v>
      </c>
      <c r="Y95" s="60">
        <f t="shared" si="33"/>
        <v>2.8942655301160723E-2</v>
      </c>
    </row>
    <row r="96" spans="1:25" ht="12.95" customHeight="1" x14ac:dyDescent="0.2">
      <c r="A96" s="87" t="s">
        <v>121</v>
      </c>
      <c r="B96" s="87"/>
      <c r="C96" s="6">
        <v>49009.493000000002</v>
      </c>
      <c r="D96" s="6"/>
      <c r="E96" s="90">
        <f t="shared" si="23"/>
        <v>-15501.407755831249</v>
      </c>
      <c r="F96" s="87">
        <f t="shared" si="24"/>
        <v>-15501.5</v>
      </c>
      <c r="G96" s="87">
        <f t="shared" si="25"/>
        <v>3.656038500048453E-2</v>
      </c>
      <c r="H96" s="87"/>
      <c r="I96" s="60">
        <f t="shared" si="22"/>
        <v>3.656038500048453E-2</v>
      </c>
      <c r="O96" s="60">
        <f t="shared" ca="1" si="21"/>
        <v>2.714428304567517E-2</v>
      </c>
      <c r="P96" s="78">
        <f t="shared" si="28"/>
        <v>2.2220618201413293E-2</v>
      </c>
      <c r="Q96" s="85">
        <f t="shared" si="26"/>
        <v>33990.993000000002</v>
      </c>
      <c r="R96" s="100">
        <f t="shared" si="27"/>
        <v>2.0562891185174574E-4</v>
      </c>
      <c r="S96" s="60">
        <v>0.1</v>
      </c>
      <c r="T96" s="100">
        <f t="shared" si="29"/>
        <v>2.0562891185174577E-5</v>
      </c>
      <c r="V96" s="100">
        <f t="shared" si="30"/>
        <v>1.4339766799071237E-2</v>
      </c>
      <c r="W96" s="60">
        <f t="shared" si="31"/>
        <v>6.6177296954821026E-3</v>
      </c>
      <c r="X96" s="60">
        <f t="shared" si="32"/>
        <v>5.962985702920726E-6</v>
      </c>
      <c r="Y96" s="60">
        <f t="shared" si="33"/>
        <v>2.9942655305002428E-2</v>
      </c>
    </row>
    <row r="97" spans="1:25" ht="12.95" customHeight="1" x14ac:dyDescent="0.2">
      <c r="A97" s="6" t="s">
        <v>134</v>
      </c>
      <c r="B97" s="12" t="s">
        <v>137</v>
      </c>
      <c r="C97" s="6">
        <v>50832.257299999997</v>
      </c>
      <c r="D97" s="6">
        <v>2.8E-3</v>
      </c>
      <c r="E97" s="90">
        <f t="shared" si="23"/>
        <v>-10902.457890135187</v>
      </c>
      <c r="F97" s="87">
        <f t="shared" si="24"/>
        <v>-10902.5</v>
      </c>
      <c r="G97" s="87">
        <f t="shared" si="25"/>
        <v>1.6689974996552337E-2</v>
      </c>
      <c r="H97" s="87"/>
      <c r="I97" s="87"/>
      <c r="K97" s="60">
        <f>G97</f>
        <v>1.6689974996552337E-2</v>
      </c>
      <c r="O97" s="60">
        <f t="shared" ca="1" si="21"/>
        <v>1.3988671632714309E-2</v>
      </c>
      <c r="P97" s="78">
        <f t="shared" si="28"/>
        <v>1.3267744227551288E-2</v>
      </c>
      <c r="Q97" s="85">
        <f t="shared" si="26"/>
        <v>35813.757299999997</v>
      </c>
      <c r="R97" s="100">
        <f t="shared" si="27"/>
        <v>1.1711663436297508E-5</v>
      </c>
      <c r="S97" s="60">
        <v>1</v>
      </c>
      <c r="T97" s="100">
        <f t="shared" si="29"/>
        <v>1.1711663436297508E-5</v>
      </c>
      <c r="V97" s="100">
        <f t="shared" si="30"/>
        <v>3.4222307690010487E-3</v>
      </c>
      <c r="W97" s="60">
        <f t="shared" si="31"/>
        <v>3.9510067649682406E-4</v>
      </c>
      <c r="X97" s="60">
        <f t="shared" si="32"/>
        <v>9.1635165969446349E-6</v>
      </c>
      <c r="Y97" s="60">
        <f t="shared" si="33"/>
        <v>1.6294874320055514E-2</v>
      </c>
    </row>
    <row r="98" spans="1:25" ht="12.95" customHeight="1" x14ac:dyDescent="0.2">
      <c r="A98" s="6" t="s">
        <v>134</v>
      </c>
      <c r="B98" s="12" t="s">
        <v>137</v>
      </c>
      <c r="C98" s="6">
        <v>50841.373599999999</v>
      </c>
      <c r="D98" s="6">
        <v>3.5000000000000001E-3</v>
      </c>
      <c r="E98" s="90">
        <f t="shared" si="23"/>
        <v>-10879.456887394103</v>
      </c>
      <c r="F98" s="87">
        <f t="shared" si="24"/>
        <v>-10879.5</v>
      </c>
      <c r="G98" s="87">
        <f t="shared" si="25"/>
        <v>1.7087404994526878E-2</v>
      </c>
      <c r="H98" s="87"/>
      <c r="I98" s="87"/>
      <c r="K98" s="60">
        <f>G98</f>
        <v>1.7087404994526878E-2</v>
      </c>
      <c r="O98" s="60">
        <f t="shared" ca="1" si="21"/>
        <v>1.39228792729626E-2</v>
      </c>
      <c r="P98" s="78">
        <f t="shared" si="28"/>
        <v>1.3216380642226775E-2</v>
      </c>
      <c r="Q98" s="85">
        <f t="shared" si="26"/>
        <v>35822.873599999999</v>
      </c>
      <c r="R98" s="100">
        <f t="shared" si="27"/>
        <v>1.4984829536100432E-5</v>
      </c>
      <c r="S98" s="60">
        <v>1</v>
      </c>
      <c r="T98" s="100">
        <f t="shared" si="29"/>
        <v>1.4984829536100432E-5</v>
      </c>
      <c r="V98" s="100">
        <f t="shared" si="30"/>
        <v>3.871024352300103E-3</v>
      </c>
      <c r="W98" s="60">
        <f t="shared" si="31"/>
        <v>3.697525754531852E-4</v>
      </c>
      <c r="X98" s="60">
        <f t="shared" si="32"/>
        <v>1.2258904055344773E-5</v>
      </c>
      <c r="Y98" s="60">
        <f t="shared" si="33"/>
        <v>1.6717652419073692E-2</v>
      </c>
    </row>
    <row r="99" spans="1:25" ht="12.95" customHeight="1" x14ac:dyDescent="0.2">
      <c r="A99" s="87" t="s">
        <v>122</v>
      </c>
      <c r="B99" s="87"/>
      <c r="C99" s="6">
        <v>50852.660199999998</v>
      </c>
      <c r="D99" s="6"/>
      <c r="E99" s="90">
        <f t="shared" si="23"/>
        <v>-10850.980080187508</v>
      </c>
      <c r="F99" s="87">
        <f t="shared" si="24"/>
        <v>-10851</v>
      </c>
      <c r="G99" s="87">
        <f t="shared" si="25"/>
        <v>7.8950899915071204E-3</v>
      </c>
      <c r="H99" s="87"/>
      <c r="I99" s="60">
        <f>G99</f>
        <v>7.8950899915071204E-3</v>
      </c>
      <c r="O99" s="60">
        <f t="shared" ref="O99:O130" ca="1" si="34">+C$11+C$12*F99</f>
        <v>1.3841353957618093E-2</v>
      </c>
      <c r="P99" s="78">
        <f t="shared" si="28"/>
        <v>1.3152643480484441E-2</v>
      </c>
      <c r="Q99" s="85">
        <f t="shared" si="26"/>
        <v>35834.160199999998</v>
      </c>
      <c r="R99" s="100">
        <f t="shared" si="27"/>
        <v>2.7641868689457595E-5</v>
      </c>
      <c r="S99" s="60">
        <v>0.1</v>
      </c>
      <c r="T99" s="100">
        <f t="shared" si="29"/>
        <v>2.7641868689457597E-6</v>
      </c>
      <c r="V99" s="100">
        <f t="shared" si="30"/>
        <v>-5.2575534889773203E-3</v>
      </c>
      <c r="W99" s="60">
        <f t="shared" si="31"/>
        <v>3.3846739587801294E-4</v>
      </c>
      <c r="X99" s="60">
        <f t="shared" si="32"/>
        <v>3.1315449743737066E-6</v>
      </c>
      <c r="Y99" s="60">
        <f t="shared" si="33"/>
        <v>7.5566225956291075E-3</v>
      </c>
    </row>
    <row r="100" spans="1:25" ht="12.95" customHeight="1" x14ac:dyDescent="0.2">
      <c r="A100" s="60" t="s">
        <v>185</v>
      </c>
      <c r="B100" s="69" t="s">
        <v>137</v>
      </c>
      <c r="C100" s="83">
        <v>50872.296699999999</v>
      </c>
      <c r="D100" s="60" t="s">
        <v>175</v>
      </c>
      <c r="E100" s="84">
        <f t="shared" si="23"/>
        <v>-10801.435946018464</v>
      </c>
      <c r="F100" s="60">
        <f t="shared" si="24"/>
        <v>-10801.5</v>
      </c>
      <c r="G100" s="60">
        <f t="shared" si="25"/>
        <v>2.5387384994246531E-2</v>
      </c>
      <c r="I100" s="60">
        <f>G100</f>
        <v>2.5387384994246531E-2</v>
      </c>
      <c r="O100" s="60">
        <f t="shared" ca="1" si="34"/>
        <v>1.3699757357282898E-2</v>
      </c>
      <c r="P100" s="78">
        <f t="shared" si="28"/>
        <v>1.3041702766418356E-2</v>
      </c>
      <c r="Q100" s="85">
        <f t="shared" si="26"/>
        <v>35853.796699999999</v>
      </c>
      <c r="R100" s="100">
        <f t="shared" si="27"/>
        <v>1.5241586967051245E-4</v>
      </c>
      <c r="S100" s="60">
        <v>0.1</v>
      </c>
      <c r="T100" s="100">
        <f t="shared" si="29"/>
        <v>1.5241586967051246E-5</v>
      </c>
      <c r="V100" s="100">
        <f t="shared" si="30"/>
        <v>1.2345682227828175E-2</v>
      </c>
      <c r="W100" s="60">
        <f t="shared" si="31"/>
        <v>2.8445957033918813E-4</v>
      </c>
      <c r="X100" s="60">
        <f t="shared" si="32"/>
        <v>1.454730919935257E-5</v>
      </c>
      <c r="Y100" s="60">
        <f t="shared" si="33"/>
        <v>2.5102925423907345E-2</v>
      </c>
    </row>
    <row r="101" spans="1:25" ht="12.95" customHeight="1" x14ac:dyDescent="0.2">
      <c r="A101" s="6" t="s">
        <v>134</v>
      </c>
      <c r="B101" s="12" t="s">
        <v>137</v>
      </c>
      <c r="C101" s="6">
        <v>51129.511700000003</v>
      </c>
      <c r="D101" s="6">
        <v>2.3E-3</v>
      </c>
      <c r="E101" s="90">
        <f t="shared" si="23"/>
        <v>-10152.46619732137</v>
      </c>
      <c r="F101" s="87">
        <f t="shared" si="24"/>
        <v>-10152.5</v>
      </c>
      <c r="G101" s="87">
        <f t="shared" si="25"/>
        <v>1.3397474998782855E-2</v>
      </c>
      <c r="H101" s="87"/>
      <c r="I101" s="87"/>
      <c r="K101" s="60">
        <f t="shared" ref="K101:K119" si="35">G101</f>
        <v>1.3397474998782855E-2</v>
      </c>
      <c r="O101" s="60">
        <f t="shared" ca="1" si="34"/>
        <v>1.1843268597332562E-2</v>
      </c>
      <c r="P101" s="78">
        <f t="shared" si="28"/>
        <v>1.1559046848634735E-2</v>
      </c>
      <c r="Q101" s="85">
        <f t="shared" si="26"/>
        <v>36111.011700000003</v>
      </c>
      <c r="R101" s="100">
        <f t="shared" si="27"/>
        <v>3.3798180632570358E-6</v>
      </c>
      <c r="S101" s="60">
        <v>1</v>
      </c>
      <c r="T101" s="100">
        <f t="shared" si="29"/>
        <v>3.3798180632570358E-6</v>
      </c>
      <c r="V101" s="100">
        <f t="shared" si="30"/>
        <v>1.8384281501481192E-3</v>
      </c>
      <c r="W101" s="60">
        <f t="shared" si="31"/>
        <v>-3.8305887909942816E-4</v>
      </c>
      <c r="X101" s="60">
        <f t="shared" si="32"/>
        <v>4.935004621115093E-6</v>
      </c>
      <c r="Y101" s="60">
        <f t="shared" si="33"/>
        <v>1.3780533877882282E-2</v>
      </c>
    </row>
    <row r="102" spans="1:25" ht="12.95" customHeight="1" x14ac:dyDescent="0.2">
      <c r="A102" s="87" t="s">
        <v>123</v>
      </c>
      <c r="B102" s="87"/>
      <c r="C102" s="6">
        <v>51199.071199999998</v>
      </c>
      <c r="D102" s="6"/>
      <c r="E102" s="90">
        <f t="shared" si="23"/>
        <v>-9976.9631697588557</v>
      </c>
      <c r="F102" s="87">
        <f t="shared" si="24"/>
        <v>-9977</v>
      </c>
      <c r="G102" s="87">
        <f t="shared" si="25"/>
        <v>1.4597429995774291E-2</v>
      </c>
      <c r="H102" s="87"/>
      <c r="I102" s="87"/>
      <c r="K102" s="60">
        <f t="shared" si="35"/>
        <v>1.4597429995774291E-2</v>
      </c>
      <c r="O102" s="60">
        <f t="shared" ca="1" si="34"/>
        <v>1.1341244287053236E-2</v>
      </c>
      <c r="P102" s="78">
        <f t="shared" si="28"/>
        <v>1.1149143573113206E-2</v>
      </c>
      <c r="Q102" s="85">
        <f t="shared" si="26"/>
        <v>36180.571199999998</v>
      </c>
      <c r="R102" s="100">
        <f t="shared" si="27"/>
        <v>1.1890679252708784E-5</v>
      </c>
      <c r="S102" s="60">
        <v>1</v>
      </c>
      <c r="T102" s="100">
        <f t="shared" si="29"/>
        <v>1.1890679252708784E-5</v>
      </c>
      <c r="V102" s="100">
        <f t="shared" si="30"/>
        <v>3.448286422661085E-3</v>
      </c>
      <c r="W102" s="60">
        <f t="shared" si="31"/>
        <v>-5.4991093719046306E-4</v>
      </c>
      <c r="X102" s="60">
        <f t="shared" si="32"/>
        <v>1.5985582128323888E-5</v>
      </c>
      <c r="Y102" s="60">
        <f t="shared" si="33"/>
        <v>1.5147340932964755E-2</v>
      </c>
    </row>
    <row r="103" spans="1:25" ht="12.95" customHeight="1" x14ac:dyDescent="0.2">
      <c r="A103" s="87" t="s">
        <v>123</v>
      </c>
      <c r="B103" s="87"/>
      <c r="C103" s="6">
        <v>51199.268900000003</v>
      </c>
      <c r="D103" s="6"/>
      <c r="E103" s="90">
        <f t="shared" si="23"/>
        <v>-9976.4643601275347</v>
      </c>
      <c r="F103" s="87">
        <f t="shared" si="24"/>
        <v>-9976.5</v>
      </c>
      <c r="G103" s="87">
        <f t="shared" si="25"/>
        <v>1.4125634996162262E-2</v>
      </c>
      <c r="H103" s="87"/>
      <c r="I103" s="87"/>
      <c r="K103" s="60">
        <f t="shared" si="35"/>
        <v>1.4125634996162262E-2</v>
      </c>
      <c r="O103" s="60">
        <f t="shared" ca="1" si="34"/>
        <v>1.1339814018362981E-2</v>
      </c>
      <c r="P103" s="78">
        <f t="shared" si="28"/>
        <v>1.1147970302746883E-2</v>
      </c>
      <c r="Q103" s="85">
        <f t="shared" si="26"/>
        <v>36180.768900000003</v>
      </c>
      <c r="R103" s="100">
        <f t="shared" si="27"/>
        <v>8.8664870264124998E-6</v>
      </c>
      <c r="S103" s="60">
        <v>1</v>
      </c>
      <c r="T103" s="100">
        <f t="shared" si="29"/>
        <v>8.8664870264124998E-6</v>
      </c>
      <c r="V103" s="100">
        <f t="shared" si="30"/>
        <v>2.9776646934153786E-3</v>
      </c>
      <c r="W103" s="60">
        <f t="shared" si="31"/>
        <v>-5.5037760472515743E-4</v>
      </c>
      <c r="X103" s="60">
        <f t="shared" si="32"/>
        <v>1.2447082457468755E-5</v>
      </c>
      <c r="Y103" s="60">
        <f t="shared" si="33"/>
        <v>1.4676012600887418E-2</v>
      </c>
    </row>
    <row r="104" spans="1:25" ht="12.95" customHeight="1" x14ac:dyDescent="0.2">
      <c r="A104" s="87" t="s">
        <v>123</v>
      </c>
      <c r="B104" s="87"/>
      <c r="C104" s="6">
        <v>51200.061800000003</v>
      </c>
      <c r="D104" s="6"/>
      <c r="E104" s="90">
        <f t="shared" si="23"/>
        <v>-9974.4638231691843</v>
      </c>
      <c r="F104" s="87">
        <f t="shared" si="24"/>
        <v>-9974.5</v>
      </c>
      <c r="G104" s="87">
        <f t="shared" si="25"/>
        <v>1.4338455002871342E-2</v>
      </c>
      <c r="H104" s="87"/>
      <c r="I104" s="87"/>
      <c r="K104" s="60">
        <f t="shared" si="35"/>
        <v>1.4338455002871342E-2</v>
      </c>
      <c r="O104" s="60">
        <f t="shared" ca="1" si="34"/>
        <v>1.1334092943601961E-2</v>
      </c>
      <c r="P104" s="78">
        <f t="shared" si="28"/>
        <v>1.11432769113517E-2</v>
      </c>
      <c r="Q104" s="85">
        <f t="shared" si="26"/>
        <v>36181.561800000003</v>
      </c>
      <c r="R104" s="100">
        <f t="shared" si="27"/>
        <v>1.0209163036527104E-5</v>
      </c>
      <c r="S104" s="60">
        <v>1</v>
      </c>
      <c r="T104" s="100">
        <f t="shared" si="29"/>
        <v>1.0209163036527104E-5</v>
      </c>
      <c r="V104" s="100">
        <f t="shared" si="30"/>
        <v>3.1951780915196425E-3</v>
      </c>
      <c r="W104" s="60">
        <f t="shared" si="31"/>
        <v>-5.5224377623776461E-4</v>
      </c>
      <c r="X104" s="60">
        <f t="shared" si="32"/>
        <v>1.4043170654946413E-5</v>
      </c>
      <c r="Y104" s="60">
        <f t="shared" si="33"/>
        <v>1.4890698779109106E-2</v>
      </c>
    </row>
    <row r="105" spans="1:25" ht="12.95" customHeight="1" x14ac:dyDescent="0.2">
      <c r="A105" s="87" t="s">
        <v>123</v>
      </c>
      <c r="B105" s="87"/>
      <c r="C105" s="6">
        <v>51200.259599999998</v>
      </c>
      <c r="D105" s="6"/>
      <c r="E105" s="90">
        <f t="shared" si="23"/>
        <v>-9973.9647612315493</v>
      </c>
      <c r="F105" s="87">
        <f t="shared" si="24"/>
        <v>-9974</v>
      </c>
      <c r="G105" s="87">
        <f t="shared" si="25"/>
        <v>1.3966659993457142E-2</v>
      </c>
      <c r="H105" s="87"/>
      <c r="I105" s="87"/>
      <c r="K105" s="60">
        <f t="shared" si="35"/>
        <v>1.3966659993457142E-2</v>
      </c>
      <c r="O105" s="60">
        <f t="shared" ca="1" si="34"/>
        <v>1.1332662674911707E-2</v>
      </c>
      <c r="P105" s="78">
        <f t="shared" si="28"/>
        <v>1.1142103486020419E-2</v>
      </c>
      <c r="Q105" s="85">
        <f t="shared" si="26"/>
        <v>36181.759599999998</v>
      </c>
      <c r="R105" s="100">
        <f t="shared" si="27"/>
        <v>7.9781194637031414E-6</v>
      </c>
      <c r="S105" s="60">
        <v>1</v>
      </c>
      <c r="T105" s="100">
        <f t="shared" si="29"/>
        <v>7.9781194637031414E-6</v>
      </c>
      <c r="V105" s="100">
        <f t="shared" si="30"/>
        <v>2.8245565074367235E-3</v>
      </c>
      <c r="W105" s="60">
        <f t="shared" si="31"/>
        <v>-5.5271019444003448E-4</v>
      </c>
      <c r="X105" s="60">
        <f t="shared" si="32"/>
        <v>1.1405930375605514E-5</v>
      </c>
      <c r="Y105" s="60">
        <f t="shared" si="33"/>
        <v>1.4519370187897177E-2</v>
      </c>
    </row>
    <row r="106" spans="1:25" ht="12.95" customHeight="1" x14ac:dyDescent="0.2">
      <c r="A106" s="87" t="s">
        <v>123</v>
      </c>
      <c r="B106" s="87"/>
      <c r="C106" s="6">
        <v>51201.250699999997</v>
      </c>
      <c r="D106" s="6"/>
      <c r="E106" s="90">
        <f t="shared" si="23"/>
        <v>-9971.4641531101988</v>
      </c>
      <c r="F106" s="87">
        <f t="shared" si="24"/>
        <v>-9971.5</v>
      </c>
      <c r="G106" s="87">
        <f t="shared" si="25"/>
        <v>1.4207684995199088E-2</v>
      </c>
      <c r="H106" s="87"/>
      <c r="I106" s="87"/>
      <c r="K106" s="60">
        <f t="shared" si="35"/>
        <v>1.4207684995199088E-2</v>
      </c>
      <c r="O106" s="60">
        <f t="shared" ca="1" si="34"/>
        <v>1.1325511331460435E-2</v>
      </c>
      <c r="P106" s="78">
        <f t="shared" si="28"/>
        <v>1.1136235894469163E-2</v>
      </c>
      <c r="Q106" s="85">
        <f t="shared" si="26"/>
        <v>36182.750699999997</v>
      </c>
      <c r="R106" s="100">
        <f t="shared" si="27"/>
        <v>9.433799578374664E-6</v>
      </c>
      <c r="S106" s="60">
        <v>1</v>
      </c>
      <c r="T106" s="100">
        <f t="shared" si="29"/>
        <v>9.433799578374664E-6</v>
      </c>
      <c r="V106" s="100">
        <f t="shared" si="30"/>
        <v>3.0714491007299248E-3</v>
      </c>
      <c r="W106" s="60">
        <f t="shared" si="31"/>
        <v>-5.550415372027797E-4</v>
      </c>
      <c r="X106" s="60">
        <f t="shared" si="32"/>
        <v>1.3151434347013554E-5</v>
      </c>
      <c r="Y106" s="60">
        <f t="shared" si="33"/>
        <v>1.4762726532401868E-2</v>
      </c>
    </row>
    <row r="107" spans="1:25" ht="12.95" customHeight="1" x14ac:dyDescent="0.2">
      <c r="A107" s="60" t="s">
        <v>188</v>
      </c>
      <c r="B107" s="69" t="s">
        <v>138</v>
      </c>
      <c r="C107" s="83">
        <v>51455.892</v>
      </c>
      <c r="D107" s="60" t="s">
        <v>182</v>
      </c>
      <c r="E107" s="84">
        <f t="shared" si="23"/>
        <v>-9328.9880126483258</v>
      </c>
      <c r="F107" s="60">
        <f t="shared" si="24"/>
        <v>-9329</v>
      </c>
      <c r="G107" s="60">
        <f t="shared" si="25"/>
        <v>4.7511099983239546E-3</v>
      </c>
      <c r="K107" s="60">
        <f t="shared" si="35"/>
        <v>4.7511099983239546E-3</v>
      </c>
      <c r="O107" s="60">
        <f t="shared" ca="1" si="34"/>
        <v>9.4876160644834055E-3</v>
      </c>
      <c r="P107" s="78">
        <f t="shared" si="28"/>
        <v>9.6025770994373517E-3</v>
      </c>
      <c r="Q107" s="85">
        <f t="shared" si="26"/>
        <v>36437.392</v>
      </c>
      <c r="R107" s="100">
        <f t="shared" si="27"/>
        <v>2.3536733033185627E-5</v>
      </c>
      <c r="S107" s="60">
        <v>1</v>
      </c>
      <c r="T107" s="100">
        <f t="shared" si="29"/>
        <v>2.3536733033185627E-5</v>
      </c>
      <c r="V107" s="100">
        <f t="shared" si="30"/>
        <v>-4.8514671011133971E-3</v>
      </c>
      <c r="W107" s="60">
        <f t="shared" si="31"/>
        <v>-1.1115114443612014E-3</v>
      </c>
      <c r="X107" s="60">
        <f t="shared" si="32"/>
        <v>1.3987268314472747E-5</v>
      </c>
      <c r="Y107" s="60">
        <f t="shared" si="33"/>
        <v>5.862621442685156E-3</v>
      </c>
    </row>
    <row r="108" spans="1:25" ht="12.95" customHeight="1" x14ac:dyDescent="0.2">
      <c r="A108" s="6" t="s">
        <v>131</v>
      </c>
      <c r="B108" s="13" t="s">
        <v>138</v>
      </c>
      <c r="C108" s="7">
        <v>51841.535400000001</v>
      </c>
      <c r="D108" s="7">
        <v>7.7999999999999996E-3</v>
      </c>
      <c r="E108" s="90">
        <f t="shared" si="23"/>
        <v>-8355.9852702550397</v>
      </c>
      <c r="F108" s="87">
        <f t="shared" si="24"/>
        <v>-8356</v>
      </c>
      <c r="G108" s="87">
        <f t="shared" si="25"/>
        <v>5.8380400005262345E-3</v>
      </c>
      <c r="H108" s="87"/>
      <c r="I108" s="87"/>
      <c r="K108" s="60">
        <f t="shared" si="35"/>
        <v>5.8380400005262345E-3</v>
      </c>
      <c r="O108" s="60">
        <f t="shared" ca="1" si="34"/>
        <v>6.704313193248157E-3</v>
      </c>
      <c r="P108" s="78">
        <f t="shared" si="28"/>
        <v>7.182574373663984E-3</v>
      </c>
      <c r="Q108" s="85">
        <f t="shared" si="26"/>
        <v>36823.035400000001</v>
      </c>
      <c r="R108" s="100">
        <f t="shared" si="27"/>
        <v>1.8077726805489211E-6</v>
      </c>
      <c r="S108" s="60">
        <v>1</v>
      </c>
      <c r="T108" s="100">
        <f t="shared" si="29"/>
        <v>1.8077726805489211E-6</v>
      </c>
      <c r="V108" s="100">
        <f t="shared" si="30"/>
        <v>-1.3445343731377495E-3</v>
      </c>
      <c r="W108" s="60">
        <f t="shared" si="31"/>
        <v>-1.780525118879992E-3</v>
      </c>
      <c r="X108" s="60">
        <f t="shared" si="32"/>
        <v>1.9008793037287675E-7</v>
      </c>
      <c r="Y108" s="60">
        <f t="shared" si="33"/>
        <v>7.618565119406227E-3</v>
      </c>
    </row>
    <row r="109" spans="1:25" ht="12.95" customHeight="1" x14ac:dyDescent="0.2">
      <c r="A109" s="7" t="s">
        <v>139</v>
      </c>
      <c r="B109" s="13" t="s">
        <v>137</v>
      </c>
      <c r="C109" s="7">
        <v>51876.616900000001</v>
      </c>
      <c r="D109" s="7">
        <v>4.1000000000000003E-3</v>
      </c>
      <c r="E109" s="90">
        <f t="shared" si="23"/>
        <v>-8267.4724220972057</v>
      </c>
      <c r="F109" s="87">
        <f t="shared" si="24"/>
        <v>-8267.5</v>
      </c>
      <c r="G109" s="87">
        <f t="shared" si="25"/>
        <v>1.0930324999208096E-2</v>
      </c>
      <c r="H109" s="87"/>
      <c r="I109" s="87"/>
      <c r="K109" s="60">
        <f t="shared" si="35"/>
        <v>1.0930324999208096E-2</v>
      </c>
      <c r="O109" s="60">
        <f t="shared" ca="1" si="34"/>
        <v>6.4511556350731122E-3</v>
      </c>
      <c r="P109" s="78">
        <f t="shared" si="28"/>
        <v>6.9566379395790212E-3</v>
      </c>
      <c r="Q109" s="85">
        <f t="shared" si="26"/>
        <v>36858.116900000001</v>
      </c>
      <c r="R109" s="100">
        <f t="shared" si="27"/>
        <v>1.5790188847863565E-5</v>
      </c>
      <c r="S109" s="60">
        <v>1</v>
      </c>
      <c r="T109" s="100">
        <f t="shared" si="29"/>
        <v>1.5790188847863565E-5</v>
      </c>
      <c r="V109" s="100">
        <f t="shared" si="30"/>
        <v>3.9736870596290752E-3</v>
      </c>
      <c r="W109" s="60">
        <f t="shared" si="31"/>
        <v>-1.8303179290265459E-3</v>
      </c>
      <c r="X109" s="60">
        <f t="shared" si="32"/>
        <v>3.3686473908339331E-5</v>
      </c>
      <c r="Y109" s="60">
        <f t="shared" si="33"/>
        <v>1.2760642928234643E-2</v>
      </c>
    </row>
    <row r="110" spans="1:25" ht="12.95" customHeight="1" x14ac:dyDescent="0.2">
      <c r="A110" s="87" t="s">
        <v>143</v>
      </c>
      <c r="B110" s="87"/>
      <c r="C110" s="6">
        <v>51952.510699999999</v>
      </c>
      <c r="D110" s="6"/>
      <c r="E110" s="90">
        <f t="shared" si="23"/>
        <v>-8075.9875541320198</v>
      </c>
      <c r="F110" s="87">
        <f t="shared" si="24"/>
        <v>-8076</v>
      </c>
      <c r="G110" s="87">
        <f t="shared" si="25"/>
        <v>4.9328399982186966E-3</v>
      </c>
      <c r="H110" s="87"/>
      <c r="I110" s="87"/>
      <c r="K110" s="60">
        <f t="shared" si="35"/>
        <v>4.9328399982186966E-3</v>
      </c>
      <c r="O110" s="60">
        <f t="shared" ca="1" si="34"/>
        <v>5.9033627267056389E-3</v>
      </c>
      <c r="P110" s="78">
        <f t="shared" si="28"/>
        <v>6.4644235491444742E-3</v>
      </c>
      <c r="Q110" s="85">
        <f t="shared" si="26"/>
        <v>36934.010699999999</v>
      </c>
      <c r="R110" s="100">
        <f t="shared" si="27"/>
        <v>2.345748173466414E-6</v>
      </c>
      <c r="S110" s="60">
        <v>1</v>
      </c>
      <c r="T110" s="100">
        <f t="shared" si="29"/>
        <v>2.345748173466414E-6</v>
      </c>
      <c r="V110" s="100">
        <f t="shared" si="30"/>
        <v>-1.5315835509257776E-3</v>
      </c>
      <c r="W110" s="60">
        <f t="shared" si="31"/>
        <v>-1.9314982147521833E-3</v>
      </c>
      <c r="X110" s="60">
        <f t="shared" si="32"/>
        <v>1.5993173834338703E-7</v>
      </c>
      <c r="Y110" s="60">
        <f t="shared" si="33"/>
        <v>6.8643382129708799E-3</v>
      </c>
    </row>
    <row r="111" spans="1:25" ht="12.95" customHeight="1" x14ac:dyDescent="0.2">
      <c r="A111" s="6" t="s">
        <v>160</v>
      </c>
      <c r="B111" s="12" t="s">
        <v>137</v>
      </c>
      <c r="C111" s="6">
        <v>52209.537499999999</v>
      </c>
      <c r="D111" s="6" t="s">
        <v>161</v>
      </c>
      <c r="E111" s="84">
        <f t="shared" si="23"/>
        <v>-7427.4926459640856</v>
      </c>
      <c r="F111" s="60">
        <f t="shared" si="24"/>
        <v>-7427.5</v>
      </c>
      <c r="G111" s="60">
        <f t="shared" si="25"/>
        <v>2.9147249952075072E-3</v>
      </c>
      <c r="K111" s="60">
        <f t="shared" si="35"/>
        <v>2.9147249952075072E-3</v>
      </c>
      <c r="O111" s="60">
        <f t="shared" ca="1" si="34"/>
        <v>4.048304235445558E-3</v>
      </c>
      <c r="P111" s="78">
        <f t="shared" si="28"/>
        <v>4.7638111833988696E-3</v>
      </c>
      <c r="Q111" s="85">
        <f t="shared" si="26"/>
        <v>37191.037499999999</v>
      </c>
      <c r="R111" s="100">
        <f t="shared" si="27"/>
        <v>3.4191197313600628E-6</v>
      </c>
      <c r="S111" s="60">
        <v>1</v>
      </c>
      <c r="T111" s="100">
        <f t="shared" si="29"/>
        <v>3.4191197313600628E-6</v>
      </c>
      <c r="V111" s="100">
        <f t="shared" si="30"/>
        <v>-1.8490861881913625E-3</v>
      </c>
      <c r="W111" s="60">
        <f t="shared" si="31"/>
        <v>-2.205814699511146E-3</v>
      </c>
      <c r="X111" s="60">
        <f t="shared" si="32"/>
        <v>1.2725523078842893E-7</v>
      </c>
      <c r="Y111" s="60">
        <f t="shared" si="33"/>
        <v>5.1205396947186527E-3</v>
      </c>
    </row>
    <row r="112" spans="1:25" ht="12.95" customHeight="1" x14ac:dyDescent="0.2">
      <c r="A112" s="60" t="s">
        <v>192</v>
      </c>
      <c r="B112" s="69" t="s">
        <v>137</v>
      </c>
      <c r="C112" s="83">
        <v>52321.305899999999</v>
      </c>
      <c r="D112" s="60" t="s">
        <v>182</v>
      </c>
      <c r="E112" s="84">
        <f t="shared" si="23"/>
        <v>-7145.4938882700326</v>
      </c>
      <c r="F112" s="60">
        <f t="shared" si="24"/>
        <v>-7145.5</v>
      </c>
      <c r="G112" s="60">
        <f t="shared" si="25"/>
        <v>2.4223449945566244E-3</v>
      </c>
      <c r="K112" s="60">
        <f t="shared" si="35"/>
        <v>2.4223449945566244E-3</v>
      </c>
      <c r="O112" s="60">
        <f t="shared" ca="1" si="34"/>
        <v>3.2416326941420194E-3</v>
      </c>
      <c r="P112" s="78">
        <f t="shared" si="28"/>
        <v>4.0080353021516007E-3</v>
      </c>
      <c r="Q112" s="85">
        <f t="shared" si="26"/>
        <v>37302.805899999999</v>
      </c>
      <c r="R112" s="100">
        <f t="shared" si="27"/>
        <v>2.5144137516006506E-6</v>
      </c>
      <c r="S112" s="60">
        <v>1</v>
      </c>
      <c r="T112" s="100">
        <f t="shared" si="29"/>
        <v>2.5144137516006506E-6</v>
      </c>
      <c r="V112" s="100">
        <f t="shared" si="30"/>
        <v>-1.5856903075949762E-3</v>
      </c>
      <c r="W112" s="60">
        <f t="shared" si="31"/>
        <v>-2.291331458895764E-3</v>
      </c>
      <c r="X112" s="60">
        <f t="shared" si="32"/>
        <v>4.9792943440910132E-7</v>
      </c>
      <c r="Y112" s="60">
        <f t="shared" si="33"/>
        <v>4.7136764534523885E-3</v>
      </c>
    </row>
    <row r="113" spans="1:25" ht="12.95" customHeight="1" x14ac:dyDescent="0.2">
      <c r="A113" s="6" t="s">
        <v>160</v>
      </c>
      <c r="B113" s="12" t="s">
        <v>137</v>
      </c>
      <c r="C113" s="6">
        <v>52321.305939999998</v>
      </c>
      <c r="D113" s="6" t="s">
        <v>162</v>
      </c>
      <c r="E113" s="84">
        <f t="shared" si="23"/>
        <v>-7145.4937873475001</v>
      </c>
      <c r="F113" s="60">
        <f t="shared" si="24"/>
        <v>-7145.5</v>
      </c>
      <c r="G113" s="60">
        <f t="shared" si="25"/>
        <v>2.4623449935461394E-3</v>
      </c>
      <c r="K113" s="60">
        <f t="shared" si="35"/>
        <v>2.4623449935461394E-3</v>
      </c>
      <c r="O113" s="60">
        <f t="shared" ca="1" si="34"/>
        <v>3.2416326941420194E-3</v>
      </c>
      <c r="P113" s="78">
        <f t="shared" si="28"/>
        <v>4.0080353021516007E-3</v>
      </c>
      <c r="Q113" s="85">
        <f t="shared" si="26"/>
        <v>37302.805939999998</v>
      </c>
      <c r="R113" s="100">
        <f t="shared" si="27"/>
        <v>2.3891585301168461E-6</v>
      </c>
      <c r="S113" s="60">
        <v>1</v>
      </c>
      <c r="T113" s="100">
        <f t="shared" si="29"/>
        <v>2.3891585301168461E-6</v>
      </c>
      <c r="V113" s="100">
        <f t="shared" si="30"/>
        <v>-1.5456903086054612E-3</v>
      </c>
      <c r="W113" s="60">
        <f t="shared" si="31"/>
        <v>-2.291331458895764E-3</v>
      </c>
      <c r="X113" s="60">
        <f t="shared" si="32"/>
        <v>5.5598072500624593E-7</v>
      </c>
      <c r="Y113" s="60">
        <f t="shared" si="33"/>
        <v>4.7536764524419035E-3</v>
      </c>
    </row>
    <row r="114" spans="1:25" ht="12.95" customHeight="1" x14ac:dyDescent="0.2">
      <c r="A114" s="87" t="s">
        <v>144</v>
      </c>
      <c r="B114" s="87"/>
      <c r="C114" s="6">
        <v>52338.347900000001</v>
      </c>
      <c r="D114" s="6"/>
      <c r="E114" s="90">
        <f t="shared" si="23"/>
        <v>-7102.4958420546236</v>
      </c>
      <c r="F114" s="87">
        <f t="shared" si="24"/>
        <v>-7102.5</v>
      </c>
      <c r="G114" s="87">
        <f t="shared" si="25"/>
        <v>1.6479749974678271E-3</v>
      </c>
      <c r="H114" s="87"/>
      <c r="I114" s="87"/>
      <c r="K114" s="60">
        <f t="shared" si="35"/>
        <v>1.6479749974678271E-3</v>
      </c>
      <c r="O114" s="60">
        <f t="shared" ca="1" si="34"/>
        <v>3.1186295867801327E-3</v>
      </c>
      <c r="P114" s="78">
        <f t="shared" si="28"/>
        <v>3.8919266264245481E-3</v>
      </c>
      <c r="Q114" s="85">
        <f t="shared" si="26"/>
        <v>37319.847900000001</v>
      </c>
      <c r="R114" s="100">
        <f t="shared" si="27"/>
        <v>5.0353189130975216E-6</v>
      </c>
      <c r="S114" s="60">
        <v>1</v>
      </c>
      <c r="T114" s="100">
        <f t="shared" si="29"/>
        <v>5.0353189130975216E-6</v>
      </c>
      <c r="V114" s="100">
        <f t="shared" si="30"/>
        <v>-2.243951628956721E-3</v>
      </c>
      <c r="W114" s="60">
        <f t="shared" si="31"/>
        <v>-2.3025374729242409E-3</v>
      </c>
      <c r="X114" s="60">
        <f t="shared" si="32"/>
        <v>3.4323011133865866E-9</v>
      </c>
      <c r="Y114" s="60">
        <f t="shared" si="33"/>
        <v>3.950512470392068E-3</v>
      </c>
    </row>
    <row r="115" spans="1:25" ht="12.95" customHeight="1" x14ac:dyDescent="0.2">
      <c r="A115" s="6" t="s">
        <v>132</v>
      </c>
      <c r="B115" s="13" t="s">
        <v>138</v>
      </c>
      <c r="C115" s="7">
        <v>52602.905599999998</v>
      </c>
      <c r="D115" s="7">
        <v>2.0000000000000001E-4</v>
      </c>
      <c r="E115" s="90">
        <f t="shared" si="23"/>
        <v>-6434.9999958369581</v>
      </c>
      <c r="F115" s="87">
        <f t="shared" si="24"/>
        <v>-6435</v>
      </c>
      <c r="G115" s="87">
        <f t="shared" si="25"/>
        <v>1.6499980119988322E-6</v>
      </c>
      <c r="H115" s="87"/>
      <c r="I115" s="87"/>
      <c r="K115" s="60">
        <f t="shared" si="35"/>
        <v>1.6499980119988322E-6</v>
      </c>
      <c r="O115" s="60">
        <f t="shared" ca="1" si="34"/>
        <v>1.2092208852903796E-3</v>
      </c>
      <c r="P115" s="78">
        <f t="shared" si="28"/>
        <v>2.0601445558752381E-3</v>
      </c>
      <c r="Q115" s="85">
        <f t="shared" si="26"/>
        <v>37584.405599999998</v>
      </c>
      <c r="R115" s="100">
        <f t="shared" si="27"/>
        <v>4.2373998447525728E-6</v>
      </c>
      <c r="S115" s="60">
        <v>1</v>
      </c>
      <c r="T115" s="100">
        <f t="shared" si="29"/>
        <v>4.2373998447525728E-6</v>
      </c>
      <c r="V115" s="100">
        <f t="shared" si="30"/>
        <v>-2.0584945578632392E-3</v>
      </c>
      <c r="W115" s="60">
        <f t="shared" si="31"/>
        <v>-2.4132595251611889E-3</v>
      </c>
      <c r="X115" s="60">
        <f t="shared" si="32"/>
        <v>1.258581820219153E-7</v>
      </c>
      <c r="Y115" s="60">
        <f t="shared" si="33"/>
        <v>2.4149095231731877E-3</v>
      </c>
    </row>
    <row r="116" spans="1:25" ht="12.95" customHeight="1" x14ac:dyDescent="0.2">
      <c r="A116" s="87" t="s">
        <v>133</v>
      </c>
      <c r="B116" s="87"/>
      <c r="C116" s="6">
        <v>52689.3079</v>
      </c>
      <c r="D116" s="6">
        <v>1.5E-3</v>
      </c>
      <c r="E116" s="90">
        <f t="shared" si="23"/>
        <v>-6217.0015162854115</v>
      </c>
      <c r="F116" s="87">
        <f t="shared" si="24"/>
        <v>-6217</v>
      </c>
      <c r="G116" s="87">
        <f t="shared" si="25"/>
        <v>-6.009700009599328E-4</v>
      </c>
      <c r="H116" s="87"/>
      <c r="I116" s="87"/>
      <c r="K116" s="60">
        <f t="shared" si="35"/>
        <v>-6.009700009599328E-4</v>
      </c>
      <c r="O116" s="60">
        <f t="shared" ca="1" si="34"/>
        <v>5.8562373633942039E-4</v>
      </c>
      <c r="P116" s="78">
        <f t="shared" si="28"/>
        <v>1.4499339127139721E-3</v>
      </c>
      <c r="Q116" s="85">
        <f t="shared" si="26"/>
        <v>37670.8079</v>
      </c>
      <c r="R116" s="100">
        <f t="shared" si="27"/>
        <v>4.2062068631229406E-6</v>
      </c>
      <c r="S116" s="60">
        <v>1</v>
      </c>
      <c r="T116" s="100">
        <f t="shared" si="29"/>
        <v>4.2062068631229406E-6</v>
      </c>
      <c r="V116" s="100">
        <f t="shared" si="30"/>
        <v>-2.050903913673905E-3</v>
      </c>
      <c r="W116" s="60">
        <f t="shared" si="31"/>
        <v>-2.4233649578542888E-3</v>
      </c>
      <c r="X116" s="60">
        <f t="shared" si="32"/>
        <v>1.3872722943194189E-7</v>
      </c>
      <c r="Y116" s="60">
        <f t="shared" si="33"/>
        <v>1.822394956894356E-3</v>
      </c>
    </row>
    <row r="117" spans="1:25" ht="12.95" customHeight="1" x14ac:dyDescent="0.2">
      <c r="A117" s="60" t="s">
        <v>226</v>
      </c>
      <c r="B117" s="69" t="s">
        <v>138</v>
      </c>
      <c r="C117" s="83">
        <v>52705.158100000001</v>
      </c>
      <c r="D117" s="60" t="s">
        <v>182</v>
      </c>
      <c r="E117" s="84">
        <f t="shared" ref="E117:E146" si="36">+(C117-C$7)/C$8</f>
        <v>-6177.0104570128224</v>
      </c>
      <c r="F117" s="60">
        <f t="shared" ref="F117:F146" si="37">ROUND(2*E117,0)/2</f>
        <v>-6177</v>
      </c>
      <c r="G117" s="60">
        <f t="shared" ref="G117:G143" si="38">+C117-(C$7+F117*C$8)</f>
        <v>-4.1445700044278055E-3</v>
      </c>
      <c r="K117" s="60">
        <f t="shared" si="35"/>
        <v>-4.1445700044278055E-3</v>
      </c>
      <c r="O117" s="60">
        <f t="shared" ca="1" si="34"/>
        <v>4.7120224111905917E-4</v>
      </c>
      <c r="P117" s="78">
        <f t="shared" si="28"/>
        <v>1.3373289617390578E-3</v>
      </c>
      <c r="Q117" s="85">
        <f t="shared" ref="Q117:Q146" si="39">+C117-15018.5</f>
        <v>37686.658100000001</v>
      </c>
      <c r="R117" s="100">
        <f t="shared" ref="R117:R143" si="40">+(P117-G117)^2</f>
        <v>3.0051216275261325E-5</v>
      </c>
      <c r="S117" s="60">
        <v>1</v>
      </c>
      <c r="T117" s="100">
        <f t="shared" si="29"/>
        <v>3.0051216275261325E-5</v>
      </c>
      <c r="V117" s="100">
        <f t="shared" si="30"/>
        <v>-5.4818989661668633E-3</v>
      </c>
      <c r="W117" s="60">
        <f t="shared" si="31"/>
        <v>-2.4238119805411358E-3</v>
      </c>
      <c r="X117" s="60">
        <f t="shared" si="32"/>
        <v>9.3518960116534489E-6</v>
      </c>
      <c r="Y117" s="60">
        <f t="shared" si="33"/>
        <v>-1.7207580238866697E-3</v>
      </c>
    </row>
    <row r="118" spans="1:25" ht="12.95" customHeight="1" x14ac:dyDescent="0.2">
      <c r="A118" s="60" t="s">
        <v>226</v>
      </c>
      <c r="B118" s="69" t="s">
        <v>137</v>
      </c>
      <c r="C118" s="83">
        <v>52944.351300000002</v>
      </c>
      <c r="D118" s="60" t="s">
        <v>182</v>
      </c>
      <c r="E118" s="84">
        <f t="shared" si="36"/>
        <v>-5573.5108520362373</v>
      </c>
      <c r="F118" s="60">
        <f t="shared" si="37"/>
        <v>-5573.5</v>
      </c>
      <c r="G118" s="60">
        <f t="shared" si="38"/>
        <v>-4.3011349989683367E-3</v>
      </c>
      <c r="K118" s="60">
        <f t="shared" si="35"/>
        <v>-4.3011349989683367E-3</v>
      </c>
      <c r="O118" s="60">
        <f t="shared" ca="1" si="34"/>
        <v>-1.255132068018118E-3</v>
      </c>
      <c r="P118" s="78">
        <f t="shared" si="28"/>
        <v>-3.856706322283225E-4</v>
      </c>
      <c r="Q118" s="85">
        <f t="shared" si="39"/>
        <v>37925.851300000002</v>
      </c>
      <c r="R118" s="100">
        <f t="shared" si="40"/>
        <v>1.5330861207210777E-5</v>
      </c>
      <c r="S118" s="60">
        <v>1</v>
      </c>
      <c r="T118" s="100">
        <f t="shared" si="29"/>
        <v>1.5330861207210777E-5</v>
      </c>
      <c r="V118" s="100">
        <f t="shared" si="30"/>
        <v>-3.9154643667400138E-3</v>
      </c>
      <c r="W118" s="60">
        <f t="shared" si="31"/>
        <v>-2.37725499034352E-3</v>
      </c>
      <c r="X118" s="60">
        <f t="shared" si="32"/>
        <v>2.3660880856340905E-6</v>
      </c>
      <c r="Y118" s="60">
        <f t="shared" si="33"/>
        <v>-1.9238800086248168E-3</v>
      </c>
    </row>
    <row r="119" spans="1:25" ht="12.95" customHeight="1" x14ac:dyDescent="0.2">
      <c r="A119" s="60" t="s">
        <v>226</v>
      </c>
      <c r="B119" s="69" t="s">
        <v>138</v>
      </c>
      <c r="C119" s="83">
        <v>52945.340199999999</v>
      </c>
      <c r="D119" s="60" t="s">
        <v>182</v>
      </c>
      <c r="E119" s="84">
        <f t="shared" si="36"/>
        <v>-5571.0157946543413</v>
      </c>
      <c r="F119" s="60">
        <f t="shared" si="37"/>
        <v>-5571</v>
      </c>
      <c r="G119" s="60">
        <f t="shared" si="38"/>
        <v>-6.2601100071333349E-3</v>
      </c>
      <c r="K119" s="60">
        <f t="shared" si="35"/>
        <v>-6.2601100071333349E-3</v>
      </c>
      <c r="O119" s="60">
        <f t="shared" ca="1" si="34"/>
        <v>-1.2622834114693893E-3</v>
      </c>
      <c r="P119" s="78">
        <f t="shared" si="28"/>
        <v>-3.9290207037999359E-4</v>
      </c>
      <c r="Q119" s="85">
        <f t="shared" si="39"/>
        <v>37926.840199999999</v>
      </c>
      <c r="R119" s="100">
        <f t="shared" si="40"/>
        <v>3.4424128973101392E-5</v>
      </c>
      <c r="S119" s="60">
        <v>1</v>
      </c>
      <c r="T119" s="100">
        <f t="shared" si="29"/>
        <v>3.4424128973101392E-5</v>
      </c>
      <c r="V119" s="100">
        <f t="shared" si="30"/>
        <v>-5.8672079367533408E-3</v>
      </c>
      <c r="W119" s="60">
        <f t="shared" si="31"/>
        <v>-2.3768534288106753E-3</v>
      </c>
      <c r="X119" s="60">
        <f t="shared" si="32"/>
        <v>1.2182574591115688E-5</v>
      </c>
      <c r="Y119" s="60">
        <f t="shared" si="33"/>
        <v>-3.8832565783226596E-3</v>
      </c>
    </row>
    <row r="120" spans="1:25" ht="12.95" customHeight="1" x14ac:dyDescent="0.2">
      <c r="A120" s="91" t="s">
        <v>129</v>
      </c>
      <c r="B120" s="87"/>
      <c r="C120" s="92">
        <v>52973.878299999997</v>
      </c>
      <c r="D120" s="6">
        <v>1E-4</v>
      </c>
      <c r="E120" s="90">
        <f t="shared" si="36"/>
        <v>-5499.012359453086</v>
      </c>
      <c r="F120" s="87">
        <f t="shared" si="37"/>
        <v>-5499</v>
      </c>
      <c r="G120" s="87">
        <f t="shared" si="38"/>
        <v>-4.8985900066327304E-3</v>
      </c>
      <c r="H120" s="87"/>
      <c r="I120" s="87"/>
      <c r="L120" s="60">
        <f>G120</f>
        <v>-4.8985900066327304E-3</v>
      </c>
      <c r="O120" s="60">
        <f t="shared" ca="1" si="34"/>
        <v>-1.4682421028660367E-3</v>
      </c>
      <c r="P120" s="78">
        <f t="shared" si="28"/>
        <v>-6.0149998196322094E-4</v>
      </c>
      <c r="Q120" s="85">
        <f t="shared" si="39"/>
        <v>37955.378299999997</v>
      </c>
      <c r="R120" s="100">
        <f t="shared" si="40"/>
        <v>1.8464982680114206E-5</v>
      </c>
      <c r="S120" s="60">
        <v>1</v>
      </c>
      <c r="T120" s="100">
        <f t="shared" si="29"/>
        <v>1.8464982680114206E-5</v>
      </c>
      <c r="V120" s="100">
        <f t="shared" si="30"/>
        <v>-4.2970900246695094E-3</v>
      </c>
      <c r="W120" s="60">
        <f t="shared" si="31"/>
        <v>-2.3645474757024018E-3</v>
      </c>
      <c r="X120" s="60">
        <f t="shared" si="32"/>
        <v>3.7347207035682857E-6</v>
      </c>
      <c r="Y120" s="60">
        <f t="shared" si="33"/>
        <v>-2.5340425309303286E-3</v>
      </c>
    </row>
    <row r="121" spans="1:25" ht="12.95" customHeight="1" x14ac:dyDescent="0.2">
      <c r="A121" s="7" t="s">
        <v>156</v>
      </c>
      <c r="B121" s="13" t="s">
        <v>138</v>
      </c>
      <c r="C121" s="7">
        <v>52981.409</v>
      </c>
      <c r="D121" s="7">
        <v>1E-4</v>
      </c>
      <c r="E121" s="84">
        <f t="shared" si="36"/>
        <v>-5480.0119260160191</v>
      </c>
      <c r="F121" s="60">
        <f t="shared" si="37"/>
        <v>-5480</v>
      </c>
      <c r="G121" s="60">
        <f t="shared" si="38"/>
        <v>-4.7268000053009018E-3</v>
      </c>
      <c r="K121" s="60">
        <f t="shared" ref="K121:K134" si="41">G121</f>
        <v>-4.7268000053009018E-3</v>
      </c>
      <c r="O121" s="60">
        <f t="shared" ca="1" si="34"/>
        <v>-1.5225923130957088E-3</v>
      </c>
      <c r="P121" s="78">
        <f t="shared" si="28"/>
        <v>-6.5665382684080903E-4</v>
      </c>
      <c r="Q121" s="85">
        <f t="shared" si="39"/>
        <v>37962.909</v>
      </c>
      <c r="R121" s="100">
        <f t="shared" si="40"/>
        <v>1.6566089914033294E-5</v>
      </c>
      <c r="S121" s="60">
        <v>1</v>
      </c>
      <c r="T121" s="100">
        <f t="shared" si="29"/>
        <v>1.6566089914033294E-5</v>
      </c>
      <c r="V121" s="100">
        <f t="shared" si="30"/>
        <v>-4.0701461784600924E-3</v>
      </c>
      <c r="W121" s="60">
        <f t="shared" si="31"/>
        <v>-2.3610611700732387E-3</v>
      </c>
      <c r="X121" s="60">
        <f t="shared" si="32"/>
        <v>2.9209715658926916E-6</v>
      </c>
      <c r="Y121" s="60">
        <f t="shared" si="33"/>
        <v>-2.3657388352276631E-3</v>
      </c>
    </row>
    <row r="122" spans="1:25" ht="12.95" customHeight="1" x14ac:dyDescent="0.2">
      <c r="A122" s="6" t="s">
        <v>140</v>
      </c>
      <c r="B122" s="13" t="s">
        <v>138</v>
      </c>
      <c r="C122" s="7">
        <v>53051.561099999999</v>
      </c>
      <c r="D122" s="6">
        <v>2.9999999999999997E-4</v>
      </c>
      <c r="E122" s="90">
        <f t="shared" si="36"/>
        <v>-5303.0137310912587</v>
      </c>
      <c r="F122" s="87">
        <f t="shared" si="37"/>
        <v>-5303</v>
      </c>
      <c r="G122" s="87">
        <f t="shared" si="38"/>
        <v>-5.442230001790449E-3</v>
      </c>
      <c r="H122" s="87"/>
      <c r="I122" s="87"/>
      <c r="K122" s="60">
        <f t="shared" si="41"/>
        <v>-5.442230001790449E-3</v>
      </c>
      <c r="O122" s="60">
        <f t="shared" ca="1" si="34"/>
        <v>-2.0289074294458E-3</v>
      </c>
      <c r="P122" s="78">
        <f t="shared" si="28"/>
        <v>-1.1726058521218164E-3</v>
      </c>
      <c r="Q122" s="85">
        <f t="shared" si="39"/>
        <v>38033.061099999999</v>
      </c>
      <c r="R122" s="100">
        <f t="shared" si="40"/>
        <v>1.8229690379433598E-5</v>
      </c>
      <c r="S122" s="60">
        <v>1</v>
      </c>
      <c r="T122" s="100">
        <f t="shared" si="29"/>
        <v>1.8229690379433598E-5</v>
      </c>
      <c r="V122" s="100">
        <f t="shared" si="30"/>
        <v>-4.269624149668633E-3</v>
      </c>
      <c r="W122" s="60">
        <f t="shared" si="31"/>
        <v>-2.3237874020043707E-3</v>
      </c>
      <c r="X122" s="60">
        <f t="shared" si="32"/>
        <v>3.7862806485606343E-6</v>
      </c>
      <c r="Y122" s="60">
        <f t="shared" si="33"/>
        <v>-3.1184425997860784E-3</v>
      </c>
    </row>
    <row r="123" spans="1:25" ht="12.95" customHeight="1" x14ac:dyDescent="0.2">
      <c r="A123" s="6" t="s">
        <v>141</v>
      </c>
      <c r="B123" s="13" t="s">
        <v>138</v>
      </c>
      <c r="C123" s="7">
        <v>53055.128199999999</v>
      </c>
      <c r="D123" s="7">
        <v>1E-4</v>
      </c>
      <c r="E123" s="90">
        <f t="shared" si="36"/>
        <v>-5294.0137116889009</v>
      </c>
      <c r="F123" s="87">
        <f t="shared" si="37"/>
        <v>-5294</v>
      </c>
      <c r="G123" s="87">
        <f t="shared" si="38"/>
        <v>-5.4345400058082305E-3</v>
      </c>
      <c r="H123" s="87"/>
      <c r="I123" s="87"/>
      <c r="K123" s="60">
        <f t="shared" si="41"/>
        <v>-5.4345400058082305E-3</v>
      </c>
      <c r="O123" s="60">
        <f t="shared" ca="1" si="34"/>
        <v>-2.0546522658703801E-3</v>
      </c>
      <c r="P123" s="78">
        <f t="shared" si="28"/>
        <v>-1.198944465401182E-3</v>
      </c>
      <c r="Q123" s="85">
        <f t="shared" si="39"/>
        <v>38036.628199999999</v>
      </c>
      <c r="R123" s="100">
        <f t="shared" si="40"/>
        <v>1.794026958191608E-5</v>
      </c>
      <c r="S123" s="60">
        <v>1</v>
      </c>
      <c r="T123" s="100">
        <f t="shared" si="29"/>
        <v>1.794026958191608E-5</v>
      </c>
      <c r="V123" s="100">
        <f t="shared" si="30"/>
        <v>-4.235595540407049E-3</v>
      </c>
      <c r="W123" s="60">
        <f t="shared" si="31"/>
        <v>-2.321660632935681E-3</v>
      </c>
      <c r="X123" s="60">
        <f t="shared" si="32"/>
        <v>3.6631468300374337E-6</v>
      </c>
      <c r="Y123" s="60">
        <f t="shared" si="33"/>
        <v>-3.1128793728725495E-3</v>
      </c>
    </row>
    <row r="124" spans="1:25" ht="12.95" customHeight="1" x14ac:dyDescent="0.2">
      <c r="A124" s="7" t="s">
        <v>139</v>
      </c>
      <c r="B124" s="13" t="s">
        <v>137</v>
      </c>
      <c r="C124" s="7">
        <v>53082.2785</v>
      </c>
      <c r="D124" s="7">
        <v>2.3E-3</v>
      </c>
      <c r="E124" s="90">
        <f t="shared" si="36"/>
        <v>-5225.5117838540109</v>
      </c>
      <c r="F124" s="87">
        <f t="shared" si="37"/>
        <v>-5225.5</v>
      </c>
      <c r="G124" s="87">
        <f t="shared" si="38"/>
        <v>-4.6704550040885806E-3</v>
      </c>
      <c r="H124" s="87"/>
      <c r="I124" s="87"/>
      <c r="K124" s="60">
        <f t="shared" si="41"/>
        <v>-4.6704550040885806E-3</v>
      </c>
      <c r="O124" s="60">
        <f t="shared" ca="1" si="34"/>
        <v>-2.250599076435246E-3</v>
      </c>
      <c r="P124" s="78">
        <f t="shared" si="28"/>
        <v>-1.3997396456725349E-3</v>
      </c>
      <c r="Q124" s="85">
        <f t="shared" si="39"/>
        <v>38063.7785</v>
      </c>
      <c r="R124" s="100">
        <f t="shared" si="40"/>
        <v>1.0697578955778602E-5</v>
      </c>
      <c r="S124" s="60">
        <v>1</v>
      </c>
      <c r="T124" s="100">
        <f t="shared" si="29"/>
        <v>1.0697578955778602E-5</v>
      </c>
      <c r="V124" s="100">
        <f t="shared" si="30"/>
        <v>-3.2707153584160455E-3</v>
      </c>
      <c r="W124" s="60">
        <f t="shared" si="31"/>
        <v>-2.3047392740151726E-3</v>
      </c>
      <c r="X124" s="60">
        <f t="shared" si="32"/>
        <v>9.3310979563444236E-7</v>
      </c>
      <c r="Y124" s="60">
        <f t="shared" si="33"/>
        <v>-2.365715730073408E-3</v>
      </c>
    </row>
    <row r="125" spans="1:25" ht="12.95" customHeight="1" x14ac:dyDescent="0.2">
      <c r="A125" s="6" t="s">
        <v>172</v>
      </c>
      <c r="B125" s="12" t="s">
        <v>138</v>
      </c>
      <c r="C125" s="6">
        <v>53375.567999999999</v>
      </c>
      <c r="D125" s="6">
        <v>2E-3</v>
      </c>
      <c r="E125" s="84">
        <f t="shared" si="36"/>
        <v>-4485.523785057313</v>
      </c>
      <c r="F125" s="60">
        <f t="shared" si="37"/>
        <v>-4485.5</v>
      </c>
      <c r="G125" s="60">
        <f t="shared" si="38"/>
        <v>-9.4270550034707412E-3</v>
      </c>
      <c r="K125" s="60">
        <f t="shared" si="41"/>
        <v>-9.4270550034707412E-3</v>
      </c>
      <c r="O125" s="60">
        <f t="shared" ca="1" si="34"/>
        <v>-4.3673967380119007E-3</v>
      </c>
      <c r="P125" s="78">
        <f t="shared" si="28"/>
        <v>-3.6059994499293233E-3</v>
      </c>
      <c r="Q125" s="85">
        <f t="shared" si="39"/>
        <v>38357.067999999999</v>
      </c>
      <c r="R125" s="100">
        <f t="shared" si="40"/>
        <v>3.3884687757415386E-5</v>
      </c>
      <c r="S125" s="60">
        <v>1</v>
      </c>
      <c r="T125" s="100">
        <f t="shared" si="29"/>
        <v>3.3884687757415386E-5</v>
      </c>
      <c r="V125" s="100">
        <f t="shared" si="30"/>
        <v>-5.8210555535414179E-3</v>
      </c>
      <c r="W125" s="60">
        <f t="shared" si="31"/>
        <v>-2.0392775757115547E-3</v>
      </c>
      <c r="X125" s="60">
        <f t="shared" si="32"/>
        <v>1.4301844673598929E-5</v>
      </c>
      <c r="Y125" s="60">
        <f t="shared" si="33"/>
        <v>-7.3877774277591865E-3</v>
      </c>
    </row>
    <row r="126" spans="1:25" ht="12.95" customHeight="1" x14ac:dyDescent="0.2">
      <c r="A126" s="60" t="s">
        <v>228</v>
      </c>
      <c r="B126" s="69" t="s">
        <v>138</v>
      </c>
      <c r="C126" s="83">
        <v>53407.475899999998</v>
      </c>
      <c r="D126" s="60" t="s">
        <v>182</v>
      </c>
      <c r="E126" s="84">
        <f t="shared" si="36"/>
        <v>-4405.0181308596548</v>
      </c>
      <c r="F126" s="60">
        <f t="shared" si="37"/>
        <v>-4405</v>
      </c>
      <c r="G126" s="60">
        <f t="shared" si="38"/>
        <v>-7.1860500029288232E-3</v>
      </c>
      <c r="K126" s="60">
        <f t="shared" si="41"/>
        <v>-7.1860500029288232E-3</v>
      </c>
      <c r="O126" s="60">
        <f t="shared" ca="1" si="34"/>
        <v>-4.5976699971428756E-3</v>
      </c>
      <c r="P126" s="78">
        <f t="shared" si="28"/>
        <v>-3.8500989291484706E-3</v>
      </c>
      <c r="Q126" s="85">
        <f t="shared" si="39"/>
        <v>38388.975899999998</v>
      </c>
      <c r="R126" s="100">
        <f t="shared" si="40"/>
        <v>1.1128569566656287E-5</v>
      </c>
      <c r="S126" s="60">
        <v>1</v>
      </c>
      <c r="T126" s="100">
        <f t="shared" si="29"/>
        <v>1.1128569566656287E-5</v>
      </c>
      <c r="V126" s="100">
        <f t="shared" si="30"/>
        <v>-3.3359510737803527E-3</v>
      </c>
      <c r="W126" s="60">
        <f t="shared" si="31"/>
        <v>-2.0013007031479926E-3</v>
      </c>
      <c r="X126" s="60">
        <f t="shared" si="32"/>
        <v>1.7812916118290959E-6</v>
      </c>
      <c r="Y126" s="60">
        <f t="shared" si="33"/>
        <v>-5.184749299780831E-3</v>
      </c>
    </row>
    <row r="127" spans="1:25" ht="12.95" customHeight="1" x14ac:dyDescent="0.2">
      <c r="A127" s="60" t="s">
        <v>228</v>
      </c>
      <c r="B127" s="69" t="s">
        <v>138</v>
      </c>
      <c r="C127" s="83">
        <v>53409.457600000002</v>
      </c>
      <c r="D127" s="60" t="s">
        <v>182</v>
      </c>
      <c r="E127" s="84">
        <f t="shared" si="36"/>
        <v>-4400.0181761486328</v>
      </c>
      <c r="F127" s="60">
        <f t="shared" si="37"/>
        <v>-4400</v>
      </c>
      <c r="G127" s="60">
        <f t="shared" si="38"/>
        <v>-7.2040000013657846E-3</v>
      </c>
      <c r="K127" s="60">
        <f t="shared" si="41"/>
        <v>-7.2040000013657846E-3</v>
      </c>
      <c r="O127" s="60">
        <f t="shared" ca="1" si="34"/>
        <v>-4.6119726840454199E-3</v>
      </c>
      <c r="P127" s="78">
        <f t="shared" si="28"/>
        <v>-3.8652868864929774E-3</v>
      </c>
      <c r="Q127" s="85">
        <f t="shared" si="39"/>
        <v>38390.957600000002</v>
      </c>
      <c r="R127" s="100">
        <f t="shared" si="40"/>
        <v>1.1147005263423683E-5</v>
      </c>
      <c r="S127" s="60">
        <v>1</v>
      </c>
      <c r="T127" s="100">
        <f t="shared" si="29"/>
        <v>1.1147005263423683E-5</v>
      </c>
      <c r="V127" s="100">
        <f t="shared" si="30"/>
        <v>-3.3387131148728071E-3</v>
      </c>
      <c r="W127" s="60">
        <f t="shared" si="31"/>
        <v>-1.9988832549534775E-3</v>
      </c>
      <c r="X127" s="60">
        <f t="shared" si="32"/>
        <v>1.7951440535314503E-6</v>
      </c>
      <c r="Y127" s="60">
        <f t="shared" si="33"/>
        <v>-5.205116746412307E-3</v>
      </c>
    </row>
    <row r="128" spans="1:25" ht="12.95" customHeight="1" x14ac:dyDescent="0.2">
      <c r="A128" s="6" t="s">
        <v>160</v>
      </c>
      <c r="B128" s="12" t="s">
        <v>138</v>
      </c>
      <c r="C128" s="6">
        <v>53632.595789999999</v>
      </c>
      <c r="D128" s="6">
        <v>2.9999999999999997E-4</v>
      </c>
      <c r="E128" s="84">
        <f t="shared" si="36"/>
        <v>-3837.0263790566255</v>
      </c>
      <c r="F128" s="60">
        <f t="shared" si="37"/>
        <v>-3837</v>
      </c>
      <c r="G128" s="60">
        <f t="shared" si="38"/>
        <v>-1.0455170006025583E-2</v>
      </c>
      <c r="K128" s="60">
        <f t="shared" si="41"/>
        <v>-1.0455170006025583E-2</v>
      </c>
      <c r="O128" s="60">
        <f t="shared" ca="1" si="34"/>
        <v>-6.2224552292719833E-3</v>
      </c>
      <c r="P128" s="78">
        <f t="shared" si="28"/>
        <v>-5.5952730092097766E-3</v>
      </c>
      <c r="Q128" s="85">
        <f t="shared" si="39"/>
        <v>38614.095789999999</v>
      </c>
      <c r="R128" s="100">
        <f t="shared" si="40"/>
        <v>2.3618598819659291E-5</v>
      </c>
      <c r="S128" s="60">
        <v>1</v>
      </c>
      <c r="T128" s="100">
        <f t="shared" si="29"/>
        <v>2.3618598819659291E-5</v>
      </c>
      <c r="V128" s="100">
        <f t="shared" si="30"/>
        <v>-4.8598969968158059E-3</v>
      </c>
      <c r="W128" s="60">
        <f t="shared" si="31"/>
        <v>-1.6830525402225997E-3</v>
      </c>
      <c r="X128" s="60">
        <f t="shared" si="32"/>
        <v>1.0092340701386983E-5</v>
      </c>
      <c r="Y128" s="60">
        <f t="shared" si="33"/>
        <v>-8.7721174658029824E-3</v>
      </c>
    </row>
    <row r="129" spans="1:25" ht="12.95" customHeight="1" x14ac:dyDescent="0.2">
      <c r="A129" s="60" t="s">
        <v>192</v>
      </c>
      <c r="B129" s="69" t="s">
        <v>138</v>
      </c>
      <c r="C129" s="83">
        <v>53632.595800000003</v>
      </c>
      <c r="D129" s="60" t="s">
        <v>182</v>
      </c>
      <c r="E129" s="84">
        <f t="shared" si="36"/>
        <v>-3837.0263538259833</v>
      </c>
      <c r="F129" s="60">
        <f t="shared" si="37"/>
        <v>-3837</v>
      </c>
      <c r="G129" s="60">
        <f t="shared" si="38"/>
        <v>-1.0445170002640225E-2</v>
      </c>
      <c r="K129" s="60">
        <f t="shared" si="41"/>
        <v>-1.0445170002640225E-2</v>
      </c>
      <c r="O129" s="60">
        <f t="shared" ca="1" si="34"/>
        <v>-6.2224552292719833E-3</v>
      </c>
      <c r="P129" s="78">
        <f t="shared" si="28"/>
        <v>-5.5952730092097766E-3</v>
      </c>
      <c r="Q129" s="85">
        <f t="shared" si="39"/>
        <v>38614.095800000003</v>
      </c>
      <c r="R129" s="100">
        <f t="shared" si="40"/>
        <v>2.3521500846885704E-5</v>
      </c>
      <c r="S129" s="60">
        <v>1</v>
      </c>
      <c r="T129" s="100">
        <f t="shared" si="29"/>
        <v>2.3521500846885704E-5</v>
      </c>
      <c r="V129" s="100">
        <f t="shared" si="30"/>
        <v>-4.8498969934304484E-3</v>
      </c>
      <c r="W129" s="60">
        <f t="shared" si="31"/>
        <v>-1.6830525402225997E-3</v>
      </c>
      <c r="X129" s="60">
        <f t="shared" si="32"/>
        <v>1.0028903790813319E-5</v>
      </c>
      <c r="Y129" s="60">
        <f t="shared" si="33"/>
        <v>-8.7621174624176248E-3</v>
      </c>
    </row>
    <row r="130" spans="1:25" ht="12.95" customHeight="1" x14ac:dyDescent="0.2">
      <c r="A130" s="87" t="s">
        <v>148</v>
      </c>
      <c r="B130" s="93"/>
      <c r="C130" s="6">
        <v>53672.626600000003</v>
      </c>
      <c r="D130" s="6">
        <v>1E-3</v>
      </c>
      <c r="E130" s="84">
        <f t="shared" si="36"/>
        <v>-3736.0261080543773</v>
      </c>
      <c r="F130" s="60">
        <f t="shared" si="37"/>
        <v>-3736</v>
      </c>
      <c r="G130" s="60">
        <f t="shared" si="38"/>
        <v>-1.0347759998694528E-2</v>
      </c>
      <c r="K130" s="60">
        <f t="shared" si="41"/>
        <v>-1.0347759998694528E-2</v>
      </c>
      <c r="O130" s="60">
        <f t="shared" ca="1" si="34"/>
        <v>-6.5113695047033914E-3</v>
      </c>
      <c r="P130" s="78">
        <f t="shared" si="28"/>
        <v>-5.9097827874589788E-3</v>
      </c>
      <c r="Q130" s="85">
        <f t="shared" si="39"/>
        <v>38654.126600000003</v>
      </c>
      <c r="R130" s="100">
        <f t="shared" si="40"/>
        <v>1.9695641727446061E-5</v>
      </c>
      <c r="S130" s="60">
        <v>1</v>
      </c>
      <c r="T130" s="100">
        <f t="shared" si="29"/>
        <v>1.9695641727446061E-5</v>
      </c>
      <c r="V130" s="100">
        <f t="shared" si="30"/>
        <v>-4.4379772112355491E-3</v>
      </c>
      <c r="W130" s="60">
        <f t="shared" si="31"/>
        <v>-1.617305595359512E-3</v>
      </c>
      <c r="X130" s="60">
        <f t="shared" si="32"/>
        <v>7.9561883646087345E-6</v>
      </c>
      <c r="Y130" s="60">
        <f t="shared" si="33"/>
        <v>-8.7304544033350168E-3</v>
      </c>
    </row>
    <row r="131" spans="1:25" ht="12.95" customHeight="1" x14ac:dyDescent="0.2">
      <c r="A131" s="6" t="s">
        <v>157</v>
      </c>
      <c r="B131" s="12" t="s">
        <v>137</v>
      </c>
      <c r="C131" s="6">
        <v>54154.382599999997</v>
      </c>
      <c r="D131" s="6">
        <v>5.0000000000000001E-4</v>
      </c>
      <c r="E131" s="84">
        <f t="shared" si="36"/>
        <v>-2520.5251837175065</v>
      </c>
      <c r="F131" s="60">
        <f t="shared" si="37"/>
        <v>-2520.5</v>
      </c>
      <c r="G131" s="60">
        <f t="shared" si="38"/>
        <v>-9.9814050045097247E-3</v>
      </c>
      <c r="K131" s="60">
        <f t="shared" si="41"/>
        <v>-9.9814050045097247E-3</v>
      </c>
      <c r="O131" s="60">
        <f t="shared" ref="O131:O146" ca="1" si="42">+C$11+C$12*F131</f>
        <v>-9.9883526907120733E-3</v>
      </c>
      <c r="P131" s="78">
        <f t="shared" si="28"/>
        <v>-9.7939893072546257E-3</v>
      </c>
      <c r="Q131" s="85">
        <f t="shared" si="39"/>
        <v>39135.882599999997</v>
      </c>
      <c r="R131" s="100">
        <f t="shared" si="40"/>
        <v>3.5124643577614902E-8</v>
      </c>
      <c r="S131" s="60">
        <v>1</v>
      </c>
      <c r="T131" s="100">
        <f t="shared" si="29"/>
        <v>3.5124643577614902E-8</v>
      </c>
      <c r="V131" s="100">
        <f t="shared" si="30"/>
        <v>-1.8741569725509895E-4</v>
      </c>
      <c r="W131" s="60">
        <f t="shared" si="31"/>
        <v>-6.1495237122793391E-4</v>
      </c>
      <c r="X131" s="60">
        <f t="shared" si="32"/>
        <v>1.8278760759175417E-7</v>
      </c>
      <c r="Y131" s="60">
        <f t="shared" si="33"/>
        <v>-9.3664526332817907E-3</v>
      </c>
    </row>
    <row r="132" spans="1:25" ht="12.95" customHeight="1" x14ac:dyDescent="0.2">
      <c r="A132" s="60" t="s">
        <v>157</v>
      </c>
      <c r="B132" s="69" t="s">
        <v>137</v>
      </c>
      <c r="C132" s="83">
        <v>54154.383000000002</v>
      </c>
      <c r="D132" s="60" t="s">
        <v>182</v>
      </c>
      <c r="E132" s="84">
        <f t="shared" si="36"/>
        <v>-2520.5241744921409</v>
      </c>
      <c r="F132" s="60">
        <f t="shared" si="37"/>
        <v>-2520.5</v>
      </c>
      <c r="G132" s="60">
        <f t="shared" si="38"/>
        <v>-9.5814050000626594E-3</v>
      </c>
      <c r="K132" s="60">
        <f t="shared" si="41"/>
        <v>-9.5814050000626594E-3</v>
      </c>
      <c r="O132" s="60">
        <f t="shared" ca="1" si="42"/>
        <v>-9.9883526907120733E-3</v>
      </c>
      <c r="P132" s="78">
        <f t="shared" si="28"/>
        <v>-9.7939893072546257E-3</v>
      </c>
      <c r="Q132" s="85">
        <f t="shared" si="39"/>
        <v>39135.883000000002</v>
      </c>
      <c r="R132" s="100">
        <f t="shared" si="40"/>
        <v>4.5192087664288312E-8</v>
      </c>
      <c r="S132" s="60">
        <v>1</v>
      </c>
      <c r="T132" s="100">
        <f t="shared" si="29"/>
        <v>4.5192087664288312E-8</v>
      </c>
      <c r="V132" s="100">
        <f t="shared" si="30"/>
        <v>2.1258430719196635E-4</v>
      </c>
      <c r="W132" s="60">
        <f t="shared" si="31"/>
        <v>-6.1495237122793391E-4</v>
      </c>
      <c r="X132" s="60">
        <f t="shared" si="32"/>
        <v>6.8481695413024146E-7</v>
      </c>
      <c r="Y132" s="60">
        <f t="shared" si="33"/>
        <v>-8.9664526288347254E-3</v>
      </c>
    </row>
    <row r="133" spans="1:25" ht="12.95" customHeight="1" x14ac:dyDescent="0.2">
      <c r="A133" s="87" t="s">
        <v>158</v>
      </c>
      <c r="B133" s="12" t="s">
        <v>138</v>
      </c>
      <c r="C133" s="6">
        <v>54494.640500000001</v>
      </c>
      <c r="D133" s="6">
        <v>1E-4</v>
      </c>
      <c r="E133" s="84">
        <f t="shared" si="36"/>
        <v>-1662.0329346060621</v>
      </c>
      <c r="F133" s="60">
        <f t="shared" si="37"/>
        <v>-1662</v>
      </c>
      <c r="G133" s="60">
        <f t="shared" si="38"/>
        <v>-1.3053419999778271E-2</v>
      </c>
      <c r="K133" s="60">
        <f t="shared" si="41"/>
        <v>-1.3053419999778271E-2</v>
      </c>
      <c r="O133" s="60">
        <f t="shared" ca="1" si="42"/>
        <v>-1.2444124031879044E-2</v>
      </c>
      <c r="P133" s="78">
        <f t="shared" si="28"/>
        <v>-1.2647747767221267E-2</v>
      </c>
      <c r="Q133" s="85">
        <f t="shared" si="39"/>
        <v>39476.140500000001</v>
      </c>
      <c r="R133" s="100">
        <f t="shared" si="40"/>
        <v>1.6456996026778408E-7</v>
      </c>
      <c r="S133" s="60">
        <v>1</v>
      </c>
      <c r="T133" s="100">
        <f t="shared" si="29"/>
        <v>1.6456996026778408E-7</v>
      </c>
      <c r="V133" s="100">
        <f t="shared" si="30"/>
        <v>-4.0567223255700419E-4</v>
      </c>
      <c r="W133" s="60">
        <f t="shared" si="31"/>
        <v>3.1750153568477072E-4</v>
      </c>
      <c r="X133" s="60">
        <f t="shared" si="32"/>
        <v>5.2298029907300833E-7</v>
      </c>
      <c r="Y133" s="60">
        <f t="shared" si="33"/>
        <v>-1.3370921535463041E-2</v>
      </c>
    </row>
    <row r="134" spans="1:25" ht="12.95" customHeight="1" x14ac:dyDescent="0.2">
      <c r="A134" s="6" t="s">
        <v>167</v>
      </c>
      <c r="B134" s="12" t="s">
        <v>138</v>
      </c>
      <c r="C134" s="6">
        <v>54505.342199999999</v>
      </c>
      <c r="D134" s="6">
        <v>4.0000000000000002E-4</v>
      </c>
      <c r="E134" s="84">
        <f t="shared" si="36"/>
        <v>-1635.0318671736411</v>
      </c>
      <c r="F134" s="60">
        <f t="shared" si="37"/>
        <v>-1635</v>
      </c>
      <c r="G134" s="60">
        <f t="shared" si="38"/>
        <v>-1.263035000738455E-2</v>
      </c>
      <c r="K134" s="60">
        <f t="shared" si="41"/>
        <v>-1.263035000738455E-2</v>
      </c>
      <c r="O134" s="60">
        <f t="shared" ca="1" si="42"/>
        <v>-1.2521358541152786E-2</v>
      </c>
      <c r="P134" s="78">
        <f t="shared" si="28"/>
        <v>-1.273898104439334E-2</v>
      </c>
      <c r="Q134" s="85">
        <f t="shared" si="39"/>
        <v>39486.842199999999</v>
      </c>
      <c r="R134" s="100">
        <f t="shared" si="40"/>
        <v>1.1800702201605057E-8</v>
      </c>
      <c r="S134" s="60">
        <v>1</v>
      </c>
      <c r="T134" s="100">
        <f t="shared" si="29"/>
        <v>1.1800702201605057E-8</v>
      </c>
      <c r="V134" s="100">
        <f t="shared" si="30"/>
        <v>1.0863103700878979E-4</v>
      </c>
      <c r="W134" s="60">
        <f t="shared" si="31"/>
        <v>3.4967660245958942E-4</v>
      </c>
      <c r="X134" s="60">
        <f t="shared" si="32"/>
        <v>5.8102964623495727E-8</v>
      </c>
      <c r="Y134" s="60">
        <f t="shared" si="33"/>
        <v>-1.2980026609844139E-2</v>
      </c>
    </row>
    <row r="135" spans="1:25" ht="12.95" customHeight="1" x14ac:dyDescent="0.2">
      <c r="A135" s="91" t="s">
        <v>163</v>
      </c>
      <c r="B135" s="87"/>
      <c r="C135" s="94">
        <v>54512.6751</v>
      </c>
      <c r="D135" s="6">
        <v>2.0000000000000001E-4</v>
      </c>
      <c r="E135" s="84">
        <f t="shared" si="36"/>
        <v>-1616.5304956742275</v>
      </c>
      <c r="F135" s="60">
        <f t="shared" si="37"/>
        <v>-1616.5</v>
      </c>
      <c r="G135" s="60">
        <f t="shared" si="38"/>
        <v>-1.2086765003914479E-2</v>
      </c>
      <c r="L135" s="60">
        <f>G135</f>
        <v>-1.2086765003914479E-2</v>
      </c>
      <c r="O135" s="60">
        <f t="shared" ca="1" si="42"/>
        <v>-1.2574278482692203E-2</v>
      </c>
      <c r="P135" s="78">
        <f t="shared" si="28"/>
        <v>-1.2801544911009087E-2</v>
      </c>
      <c r="Q135" s="85">
        <f t="shared" si="39"/>
        <v>39494.1751</v>
      </c>
      <c r="R135" s="100">
        <f t="shared" si="40"/>
        <v>5.1091031558617675E-7</v>
      </c>
      <c r="S135" s="60">
        <v>1</v>
      </c>
      <c r="T135" s="100">
        <f t="shared" si="29"/>
        <v>5.1091031558617675E-7</v>
      </c>
      <c r="V135" s="100">
        <f t="shared" si="30"/>
        <v>7.1477990709460822E-4</v>
      </c>
      <c r="W135" s="60">
        <f t="shared" si="31"/>
        <v>3.7181986166384104E-4</v>
      </c>
      <c r="X135" s="60">
        <f t="shared" si="32"/>
        <v>1.1762159276187389E-7</v>
      </c>
      <c r="Y135" s="60">
        <f t="shared" si="33"/>
        <v>-1.2458584865578321E-2</v>
      </c>
    </row>
    <row r="136" spans="1:25" ht="12.95" customHeight="1" x14ac:dyDescent="0.2">
      <c r="A136" s="6" t="s">
        <v>167</v>
      </c>
      <c r="B136" s="12" t="s">
        <v>137</v>
      </c>
      <c r="C136" s="6">
        <v>54840.450900000003</v>
      </c>
      <c r="D136" s="6">
        <v>1.6000000000000001E-3</v>
      </c>
      <c r="E136" s="84">
        <f t="shared" si="36"/>
        <v>-789.5313760467269</v>
      </c>
      <c r="F136" s="60">
        <f t="shared" si="37"/>
        <v>-789.5</v>
      </c>
      <c r="G136" s="60">
        <f t="shared" si="38"/>
        <v>-1.2435694996383972E-2</v>
      </c>
      <c r="K136" s="60">
        <f t="shared" ref="K136:K143" si="43">G136</f>
        <v>-1.2435694996383972E-2</v>
      </c>
      <c r="O136" s="60">
        <f t="shared" ca="1" si="42"/>
        <v>-1.493994289637314E-2</v>
      </c>
      <c r="P136" s="78">
        <f t="shared" si="28"/>
        <v>-1.5641661206479009E-2</v>
      </c>
      <c r="Q136" s="85">
        <f t="shared" si="39"/>
        <v>39821.950900000003</v>
      </c>
      <c r="R136" s="100">
        <f t="shared" si="40"/>
        <v>1.0278219340271129E-5</v>
      </c>
      <c r="S136" s="60">
        <v>1</v>
      </c>
      <c r="T136" s="100">
        <f t="shared" si="29"/>
        <v>1.0278219340271129E-5</v>
      </c>
      <c r="V136" s="100">
        <f t="shared" si="30"/>
        <v>3.2059662100950362E-3</v>
      </c>
      <c r="W136" s="60">
        <f t="shared" si="31"/>
        <v>1.439959517911995E-3</v>
      </c>
      <c r="X136" s="60">
        <f t="shared" si="32"/>
        <v>3.1187796368352871E-6</v>
      </c>
      <c r="Y136" s="60">
        <f t="shared" si="33"/>
        <v>-1.3875654514295968E-2</v>
      </c>
    </row>
    <row r="137" spans="1:25" ht="12.95" customHeight="1" x14ac:dyDescent="0.2">
      <c r="A137" s="6" t="s">
        <v>167</v>
      </c>
      <c r="B137" s="12" t="s">
        <v>138</v>
      </c>
      <c r="C137" s="6">
        <v>54841.440900000001</v>
      </c>
      <c r="D137" s="6">
        <v>1.4E-3</v>
      </c>
      <c r="E137" s="84">
        <f t="shared" si="36"/>
        <v>-787.03354329510364</v>
      </c>
      <c r="F137" s="60">
        <f t="shared" si="37"/>
        <v>-787</v>
      </c>
      <c r="G137" s="60">
        <f t="shared" si="38"/>
        <v>-1.3294670003233477E-2</v>
      </c>
      <c r="K137" s="60">
        <f t="shared" si="43"/>
        <v>-1.3294670003233477E-2</v>
      </c>
      <c r="O137" s="60">
        <f t="shared" ca="1" si="42"/>
        <v>-1.4947094239824413E-2</v>
      </c>
      <c r="P137" s="78">
        <f t="shared" si="28"/>
        <v>-1.5650375349354317E-2</v>
      </c>
      <c r="Q137" s="85">
        <f t="shared" si="39"/>
        <v>39822.940900000001</v>
      </c>
      <c r="R137" s="100">
        <f t="shared" si="40"/>
        <v>5.5493476777423062E-6</v>
      </c>
      <c r="S137" s="60">
        <v>1</v>
      </c>
      <c r="T137" s="100">
        <f t="shared" si="29"/>
        <v>5.5493476777423062E-6</v>
      </c>
      <c r="V137" s="100">
        <f t="shared" si="30"/>
        <v>2.3557053461208399E-3</v>
      </c>
      <c r="W137" s="60">
        <f t="shared" si="31"/>
        <v>1.4434127134224156E-3</v>
      </c>
      <c r="X137" s="60">
        <f t="shared" si="32"/>
        <v>8.3227784767582224E-7</v>
      </c>
      <c r="Y137" s="60">
        <f t="shared" si="33"/>
        <v>-1.4738082716655894E-2</v>
      </c>
    </row>
    <row r="138" spans="1:25" ht="12.95" customHeight="1" x14ac:dyDescent="0.2">
      <c r="A138" s="6" t="s">
        <v>159</v>
      </c>
      <c r="B138" s="12" t="s">
        <v>138</v>
      </c>
      <c r="C138" s="6">
        <v>54874.733699999997</v>
      </c>
      <c r="D138" s="6">
        <v>2.0000000000000001E-4</v>
      </c>
      <c r="E138" s="84">
        <f t="shared" si="36"/>
        <v>-703.03369861489671</v>
      </c>
      <c r="F138" s="60">
        <f t="shared" si="37"/>
        <v>-703</v>
      </c>
      <c r="G138" s="60">
        <f t="shared" si="38"/>
        <v>-1.3356230003410019E-2</v>
      </c>
      <c r="K138" s="60">
        <f t="shared" si="43"/>
        <v>-1.3356230003410019E-2</v>
      </c>
      <c r="O138" s="60">
        <f t="shared" ca="1" si="42"/>
        <v>-1.5187379379787168E-2</v>
      </c>
      <c r="P138" s="78">
        <f t="shared" si="28"/>
        <v>-1.5943620940120248E-2</v>
      </c>
      <c r="Q138" s="85">
        <f t="shared" si="39"/>
        <v>39856.233699999997</v>
      </c>
      <c r="R138" s="100">
        <f t="shared" si="40"/>
        <v>6.6945918593702343E-6</v>
      </c>
      <c r="S138" s="60">
        <v>1</v>
      </c>
      <c r="T138" s="100">
        <f t="shared" si="29"/>
        <v>6.6945918593702343E-6</v>
      </c>
      <c r="V138" s="100">
        <f t="shared" si="30"/>
        <v>2.5873909367102287E-3</v>
      </c>
      <c r="W138" s="60">
        <f t="shared" si="31"/>
        <v>1.5601944368535945E-3</v>
      </c>
      <c r="X138" s="60">
        <f t="shared" si="32"/>
        <v>1.0551326493177202E-6</v>
      </c>
      <c r="Y138" s="60">
        <f t="shared" si="33"/>
        <v>-1.4916424440263613E-2</v>
      </c>
    </row>
    <row r="139" spans="1:25" ht="12.95" customHeight="1" x14ac:dyDescent="0.2">
      <c r="A139" s="60" t="s">
        <v>226</v>
      </c>
      <c r="B139" s="69" t="s">
        <v>138</v>
      </c>
      <c r="C139" s="83">
        <v>54917.143380000001</v>
      </c>
      <c r="D139" s="60" t="s">
        <v>182</v>
      </c>
      <c r="E139" s="84">
        <f t="shared" si="36"/>
        <v>-596.03138781682298</v>
      </c>
      <c r="F139" s="60">
        <f t="shared" si="37"/>
        <v>-596</v>
      </c>
      <c r="G139" s="60">
        <f t="shared" si="38"/>
        <v>-1.2440359998436179E-2</v>
      </c>
      <c r="K139" s="60">
        <f t="shared" si="43"/>
        <v>-1.2440359998436179E-2</v>
      </c>
      <c r="O139" s="60">
        <f t="shared" ca="1" si="42"/>
        <v>-1.549345687950163E-2</v>
      </c>
      <c r="P139" s="78">
        <f t="shared" si="28"/>
        <v>-1.6318426773996392E-2</v>
      </c>
      <c r="Q139" s="85">
        <f t="shared" si="39"/>
        <v>39898.643380000001</v>
      </c>
      <c r="R139" s="100">
        <f t="shared" si="40"/>
        <v>1.5039401915703985E-5</v>
      </c>
      <c r="S139" s="60">
        <v>1</v>
      </c>
      <c r="T139" s="100">
        <f t="shared" si="29"/>
        <v>1.5039401915703985E-5</v>
      </c>
      <c r="V139" s="100">
        <f t="shared" si="30"/>
        <v>3.8780667755602127E-3</v>
      </c>
      <c r="W139" s="60">
        <f t="shared" si="31"/>
        <v>1.7110542825980195E-3</v>
      </c>
      <c r="X139" s="60">
        <f t="shared" si="32"/>
        <v>4.6959431446542186E-6</v>
      </c>
      <c r="Y139" s="60">
        <f t="shared" si="33"/>
        <v>-1.4151414281034199E-2</v>
      </c>
    </row>
    <row r="140" spans="1:25" ht="12.95" customHeight="1" x14ac:dyDescent="0.2">
      <c r="A140" s="60" t="s">
        <v>226</v>
      </c>
      <c r="B140" s="69" t="s">
        <v>137</v>
      </c>
      <c r="C140" s="83">
        <v>55135.32692</v>
      </c>
      <c r="D140" s="60" t="s">
        <v>182</v>
      </c>
      <c r="E140" s="84">
        <f t="shared" si="36"/>
        <v>-45.54048672769936</v>
      </c>
      <c r="F140" s="60">
        <f t="shared" si="37"/>
        <v>-45.5</v>
      </c>
      <c r="G140" s="60">
        <f t="shared" si="38"/>
        <v>-1.6046655000536703E-2</v>
      </c>
      <c r="K140" s="60">
        <f t="shared" si="43"/>
        <v>-1.6046655000536703E-2</v>
      </c>
      <c r="O140" s="60">
        <f t="shared" ca="1" si="42"/>
        <v>-1.7068182707471832E-2</v>
      </c>
      <c r="P140" s="78">
        <f t="shared" si="28"/>
        <v>-1.8269186305565042E-2</v>
      </c>
      <c r="Q140" s="85">
        <f t="shared" si="39"/>
        <v>40116.82692</v>
      </c>
      <c r="R140" s="100">
        <f t="shared" si="40"/>
        <v>4.9396454018309723E-6</v>
      </c>
      <c r="S140" s="60">
        <v>1</v>
      </c>
      <c r="T140" s="100">
        <f t="shared" si="29"/>
        <v>4.9396454018309723E-6</v>
      </c>
      <c r="V140" s="100">
        <f t="shared" si="30"/>
        <v>2.2225313050283392E-3</v>
      </c>
      <c r="W140" s="60">
        <f t="shared" si="31"/>
        <v>2.5230646505117306E-3</v>
      </c>
      <c r="X140" s="60">
        <f t="shared" si="32"/>
        <v>9.0320291747439502E-8</v>
      </c>
      <c r="Y140" s="60">
        <f t="shared" si="33"/>
        <v>-1.8569719651048432E-2</v>
      </c>
    </row>
    <row r="141" spans="1:25" ht="12.95" customHeight="1" x14ac:dyDescent="0.2">
      <c r="A141" s="60" t="s">
        <v>226</v>
      </c>
      <c r="B141" s="69" t="s">
        <v>138</v>
      </c>
      <c r="C141" s="83">
        <v>55138.300239999997</v>
      </c>
      <c r="D141" s="60" t="s">
        <v>182</v>
      </c>
      <c r="E141" s="84">
        <f t="shared" si="36"/>
        <v>-38.038611902380929</v>
      </c>
      <c r="F141" s="60">
        <f t="shared" si="37"/>
        <v>-38</v>
      </c>
      <c r="G141" s="60">
        <f t="shared" si="38"/>
        <v>-1.5303580003092065E-2</v>
      </c>
      <c r="K141" s="60">
        <f t="shared" si="43"/>
        <v>-1.5303580003092065E-2</v>
      </c>
      <c r="O141" s="60">
        <f t="shared" ca="1" si="42"/>
        <v>-1.708963673782565E-2</v>
      </c>
      <c r="P141" s="78">
        <f t="shared" si="28"/>
        <v>-1.829602282224042E-2</v>
      </c>
      <c r="Q141" s="85">
        <f t="shared" si="39"/>
        <v>40119.800239999997</v>
      </c>
      <c r="R141" s="100">
        <f t="shared" si="40"/>
        <v>8.9547140258725527E-6</v>
      </c>
      <c r="S141" s="60">
        <v>1</v>
      </c>
      <c r="T141" s="100">
        <f t="shared" si="29"/>
        <v>8.9547140258725527E-6</v>
      </c>
      <c r="V141" s="100">
        <f t="shared" si="30"/>
        <v>2.9924428191483547E-3</v>
      </c>
      <c r="W141" s="60">
        <f t="shared" si="31"/>
        <v>2.5345273683272888E-3</v>
      </c>
      <c r="X141" s="60">
        <f t="shared" si="32"/>
        <v>2.0968656010066008E-7</v>
      </c>
      <c r="Y141" s="60">
        <f t="shared" si="33"/>
        <v>-1.7838107371419352E-2</v>
      </c>
    </row>
    <row r="142" spans="1:25" ht="12.95" customHeight="1" x14ac:dyDescent="0.2">
      <c r="A142" s="60" t="s">
        <v>226</v>
      </c>
      <c r="B142" s="69" t="s">
        <v>138</v>
      </c>
      <c r="C142" s="83">
        <v>55152.370519999997</v>
      </c>
      <c r="D142" s="60" t="s">
        <v>182</v>
      </c>
      <c r="E142" s="84">
        <f t="shared" si="36"/>
        <v>-2.5384036108833685</v>
      </c>
      <c r="F142" s="60">
        <f t="shared" si="37"/>
        <v>-2.5</v>
      </c>
      <c r="G142" s="60">
        <f t="shared" si="38"/>
        <v>-1.5221025008941069E-2</v>
      </c>
      <c r="K142" s="60">
        <f t="shared" si="43"/>
        <v>-1.5221025008941069E-2</v>
      </c>
      <c r="O142" s="60">
        <f t="shared" ca="1" si="42"/>
        <v>-1.7191185814833719E-2</v>
      </c>
      <c r="P142" s="78">
        <f t="shared" si="28"/>
        <v>-1.8423143622774238E-2</v>
      </c>
      <c r="Q142" s="85">
        <f t="shared" si="39"/>
        <v>40133.870519999997</v>
      </c>
      <c r="R142" s="100">
        <f t="shared" si="40"/>
        <v>1.0253563617056853E-5</v>
      </c>
      <c r="S142" s="60">
        <v>1</v>
      </c>
      <c r="T142" s="100">
        <f t="shared" si="29"/>
        <v>1.0253563617056853E-5</v>
      </c>
      <c r="V142" s="100">
        <f t="shared" si="30"/>
        <v>3.2021186138331686E-3</v>
      </c>
      <c r="W142" s="60">
        <f t="shared" si="31"/>
        <v>2.5889251861126636E-3</v>
      </c>
      <c r="X142" s="60">
        <f t="shared" si="32"/>
        <v>3.7600617979962218E-7</v>
      </c>
      <c r="Y142" s="60">
        <f t="shared" si="33"/>
        <v>-1.7809950195053732E-2</v>
      </c>
    </row>
    <row r="143" spans="1:25" ht="12.95" customHeight="1" x14ac:dyDescent="0.2">
      <c r="A143" s="60" t="s">
        <v>226</v>
      </c>
      <c r="B143" s="69" t="s">
        <v>137</v>
      </c>
      <c r="C143" s="83">
        <v>55153.361440000001</v>
      </c>
      <c r="D143" s="60" t="s">
        <v>182</v>
      </c>
      <c r="E143" s="84">
        <f t="shared" si="36"/>
        <v>-3.8249640930617647E-2</v>
      </c>
      <c r="F143" s="60">
        <f t="shared" si="37"/>
        <v>0</v>
      </c>
      <c r="G143" s="60">
        <f t="shared" si="38"/>
        <v>-1.5160000002651941E-2</v>
      </c>
      <c r="K143" s="60">
        <f t="shared" si="43"/>
        <v>-1.5160000002651941E-2</v>
      </c>
      <c r="O143" s="60">
        <f t="shared" ca="1" si="42"/>
        <v>-1.719833715828499E-2</v>
      </c>
      <c r="P143" s="78">
        <f t="shared" si="28"/>
        <v>-1.8432101680494341E-2</v>
      </c>
      <c r="Q143" s="85">
        <f t="shared" si="39"/>
        <v>40134.861440000001</v>
      </c>
      <c r="R143" s="100">
        <f t="shared" si="40"/>
        <v>1.0706649390139048E-5</v>
      </c>
      <c r="S143" s="60">
        <v>1</v>
      </c>
      <c r="T143" s="100">
        <f t="shared" si="29"/>
        <v>1.0706649390139048E-5</v>
      </c>
      <c r="V143" s="100">
        <f t="shared" si="30"/>
        <v>3.2721016778423997E-3</v>
      </c>
      <c r="W143" s="60">
        <f t="shared" si="31"/>
        <v>2.5927647664568563E-3</v>
      </c>
      <c r="X143" s="60">
        <f t="shared" si="32"/>
        <v>4.614986391708497E-7</v>
      </c>
      <c r="Y143" s="60">
        <f t="shared" si="33"/>
        <v>-1.7752764769108798E-2</v>
      </c>
    </row>
    <row r="144" spans="1:25" ht="12.95" customHeight="1" x14ac:dyDescent="0.2">
      <c r="A144" s="95" t="s">
        <v>173</v>
      </c>
      <c r="B144" s="96" t="s">
        <v>137</v>
      </c>
      <c r="C144" s="114">
        <v>55238.3894</v>
      </c>
      <c r="D144" s="97">
        <v>2.0000000000000001E-4</v>
      </c>
      <c r="E144" s="84">
        <f t="shared" si="36"/>
        <v>214.49268297740548</v>
      </c>
      <c r="F144" s="60">
        <f t="shared" si="37"/>
        <v>214.5</v>
      </c>
      <c r="O144" s="60">
        <f t="shared" ca="1" si="42"/>
        <v>-1.781192242640417E-2</v>
      </c>
      <c r="P144" s="78">
        <f t="shared" si="28"/>
        <v>-1.9203588263456896E-2</v>
      </c>
      <c r="Q144" s="85">
        <f t="shared" si="39"/>
        <v>40219.8894</v>
      </c>
      <c r="R144" s="100"/>
      <c r="T144" s="100"/>
      <c r="V144" s="100"/>
    </row>
    <row r="145" spans="1:25" ht="12.95" customHeight="1" x14ac:dyDescent="0.2">
      <c r="A145" s="87" t="s">
        <v>166</v>
      </c>
      <c r="B145" s="12" t="s">
        <v>138</v>
      </c>
      <c r="C145" s="6">
        <v>55533.847000000002</v>
      </c>
      <c r="D145" s="6">
        <v>2.0000000000000001E-4</v>
      </c>
      <c r="E145" s="84">
        <f t="shared" si="36"/>
        <v>959.95093550017623</v>
      </c>
      <c r="F145" s="60">
        <f t="shared" si="37"/>
        <v>960</v>
      </c>
      <c r="G145" s="60">
        <f>+C145-(C$7+F145*C$8)</f>
        <v>-1.9446400001470465E-2</v>
      </c>
      <c r="K145" s="60">
        <f>G145</f>
        <v>-1.9446400001470465E-2</v>
      </c>
      <c r="O145" s="60">
        <f t="shared" ca="1" si="42"/>
        <v>-1.9944453043573625E-2</v>
      </c>
      <c r="P145" s="78">
        <f t="shared" si="28"/>
        <v>-2.1929270893702921E-2</v>
      </c>
      <c r="Q145" s="85">
        <f t="shared" si="39"/>
        <v>40515.347000000002</v>
      </c>
      <c r="R145" s="100">
        <f>+(P145-G145)^2</f>
        <v>6.1646478674951927E-6</v>
      </c>
      <c r="S145" s="60">
        <v>1</v>
      </c>
      <c r="T145" s="100">
        <f t="shared" si="29"/>
        <v>6.1646478674951927E-6</v>
      </c>
      <c r="V145" s="100">
        <f t="shared" si="30"/>
        <v>2.4828708922324562E-3</v>
      </c>
      <c r="W145" s="60">
        <f>+Z$4*SIN(RADIANS(Z$5*F145+Z$6))</f>
        <v>-5.7433594294779072E-3</v>
      </c>
      <c r="X145" s="60">
        <f t="shared" si="32"/>
        <v>6.7670865305826999E-5</v>
      </c>
      <c r="Y145" s="60">
        <f t="shared" si="33"/>
        <v>-1.3703040571992557E-2</v>
      </c>
    </row>
    <row r="146" spans="1:25" ht="12.95" customHeight="1" x14ac:dyDescent="0.2">
      <c r="A146" s="6" t="s">
        <v>171</v>
      </c>
      <c r="B146" s="12" t="s">
        <v>138</v>
      </c>
      <c r="C146" s="6">
        <v>55894.9139</v>
      </c>
      <c r="D146" s="6">
        <v>4.0000000000000002E-4</v>
      </c>
      <c r="E146" s="84">
        <f t="shared" si="36"/>
        <v>1870.9456106001267</v>
      </c>
      <c r="F146" s="60">
        <f t="shared" si="37"/>
        <v>1871</v>
      </c>
      <c r="G146" s="60">
        <f>+C146-(C$7+F146*C$8)</f>
        <v>-2.1556890002102591E-2</v>
      </c>
      <c r="K146" s="60">
        <f>G146</f>
        <v>-2.1556890002102591E-2</v>
      </c>
      <c r="O146" s="60">
        <f t="shared" ca="1" si="42"/>
        <v>-2.2550402597217314E-2</v>
      </c>
      <c r="P146" s="78">
        <f t="shared" si="28"/>
        <v>-2.5353592692676123E-2</v>
      </c>
      <c r="Q146" s="85">
        <f t="shared" si="39"/>
        <v>40876.4139</v>
      </c>
      <c r="R146" s="100">
        <f>+(P146-G146)^2</f>
        <v>1.4414951320608292E-5</v>
      </c>
      <c r="S146" s="60">
        <v>1</v>
      </c>
      <c r="T146" s="100">
        <f t="shared" si="29"/>
        <v>1.4414951320608292E-5</v>
      </c>
      <c r="V146" s="100">
        <f t="shared" si="30"/>
        <v>3.7967026905735314E-3</v>
      </c>
      <c r="W146" s="60">
        <f>+Z$4*SIN(RADIANS(Z$5*F146+Z$6))</f>
        <v>-4.3726447181635644E-3</v>
      </c>
      <c r="X146" s="60">
        <f t="shared" si="32"/>
        <v>6.6738237084639515E-5</v>
      </c>
      <c r="Y146" s="60">
        <f t="shared" si="33"/>
        <v>-1.7184245283939026E-2</v>
      </c>
    </row>
    <row r="147" spans="1:25" ht="12.95" customHeight="1" x14ac:dyDescent="0.2">
      <c r="V147" s="100"/>
    </row>
    <row r="148" spans="1:25" ht="12.95" customHeight="1" x14ac:dyDescent="0.2">
      <c r="V148" s="100"/>
    </row>
    <row r="149" spans="1:25" ht="12.95" customHeight="1" x14ac:dyDescent="0.2">
      <c r="V149" s="100"/>
    </row>
    <row r="150" spans="1:25" ht="12.95" customHeight="1" x14ac:dyDescent="0.2">
      <c r="V150" s="100"/>
    </row>
    <row r="151" spans="1:25" ht="12.95" customHeight="1" x14ac:dyDescent="0.2">
      <c r="V151" s="100"/>
    </row>
    <row r="152" spans="1:25" ht="12.95" customHeight="1" x14ac:dyDescent="0.2">
      <c r="V152" s="100"/>
    </row>
    <row r="153" spans="1:25" ht="12.95" customHeight="1" x14ac:dyDescent="0.2">
      <c r="V153" s="100"/>
    </row>
    <row r="154" spans="1:25" ht="12.95" customHeight="1" x14ac:dyDescent="0.2">
      <c r="V154" s="100"/>
    </row>
    <row r="155" spans="1:25" ht="12.95" customHeight="1" x14ac:dyDescent="0.2">
      <c r="V155" s="100"/>
    </row>
    <row r="156" spans="1:25" ht="12.95" customHeight="1" x14ac:dyDescent="0.2">
      <c r="V156" s="100"/>
    </row>
    <row r="157" spans="1:25" ht="12.95" customHeight="1" x14ac:dyDescent="0.2">
      <c r="V157" s="100"/>
    </row>
    <row r="158" spans="1:25" ht="12.95" customHeight="1" x14ac:dyDescent="0.2">
      <c r="V158" s="100"/>
    </row>
    <row r="159" spans="1:25" ht="12.95" customHeight="1" x14ac:dyDescent="0.2">
      <c r="V159" s="100"/>
    </row>
    <row r="160" spans="1:25" ht="12.95" customHeight="1" x14ac:dyDescent="0.2">
      <c r="V160" s="100"/>
    </row>
    <row r="161" spans="22:22" ht="12.95" customHeight="1" x14ac:dyDescent="0.2">
      <c r="V161" s="100"/>
    </row>
    <row r="162" spans="22:22" ht="12.95" customHeight="1" x14ac:dyDescent="0.2">
      <c r="V162" s="100"/>
    </row>
    <row r="163" spans="22:22" ht="12.95" customHeight="1" x14ac:dyDescent="0.2">
      <c r="V163" s="100"/>
    </row>
    <row r="164" spans="22:22" ht="12.95" customHeight="1" x14ac:dyDescent="0.2">
      <c r="V164" s="100"/>
    </row>
    <row r="165" spans="22:22" ht="12.95" customHeight="1" x14ac:dyDescent="0.2">
      <c r="V165" s="100"/>
    </row>
    <row r="166" spans="22:22" ht="12.95" customHeight="1" x14ac:dyDescent="0.2">
      <c r="V166" s="100"/>
    </row>
    <row r="167" spans="22:22" ht="12.95" customHeight="1" x14ac:dyDescent="0.2">
      <c r="V167" s="100"/>
    </row>
    <row r="168" spans="22:22" ht="12.95" customHeight="1" x14ac:dyDescent="0.2">
      <c r="V168" s="100"/>
    </row>
    <row r="169" spans="22:22" ht="12.95" customHeight="1" x14ac:dyDescent="0.2">
      <c r="V169" s="100"/>
    </row>
    <row r="170" spans="22:22" ht="12.95" customHeight="1" x14ac:dyDescent="0.2">
      <c r="V170" s="100"/>
    </row>
    <row r="171" spans="22:22" ht="12.95" customHeight="1" x14ac:dyDescent="0.2">
      <c r="V171" s="100"/>
    </row>
    <row r="172" spans="22:22" ht="12.95" customHeight="1" x14ac:dyDescent="0.2">
      <c r="V172" s="100"/>
    </row>
    <row r="173" spans="22:22" ht="12.95" customHeight="1" x14ac:dyDescent="0.2">
      <c r="V173" s="100"/>
    </row>
    <row r="174" spans="22:22" ht="12.95" customHeight="1" x14ac:dyDescent="0.2">
      <c r="V174" s="100"/>
    </row>
    <row r="175" spans="22:22" ht="12.95" customHeight="1" x14ac:dyDescent="0.2">
      <c r="V175" s="100"/>
    </row>
    <row r="176" spans="22:22" ht="12.95" customHeight="1" x14ac:dyDescent="0.2">
      <c r="V176" s="100"/>
    </row>
    <row r="177" spans="22:22" ht="12.95" customHeight="1" x14ac:dyDescent="0.2">
      <c r="V177" s="100"/>
    </row>
    <row r="178" spans="22:22" ht="12.95" customHeight="1" x14ac:dyDescent="0.2">
      <c r="V178" s="100"/>
    </row>
    <row r="179" spans="22:22" ht="12.95" customHeight="1" x14ac:dyDescent="0.2">
      <c r="V179" s="100"/>
    </row>
    <row r="180" spans="22:22" ht="12.95" customHeight="1" x14ac:dyDescent="0.2">
      <c r="V180" s="100"/>
    </row>
    <row r="181" spans="22:22" ht="12.95" customHeight="1" x14ac:dyDescent="0.2">
      <c r="V181" s="100"/>
    </row>
    <row r="182" spans="22:22" ht="12.95" customHeight="1" x14ac:dyDescent="0.2">
      <c r="V182" s="100"/>
    </row>
    <row r="183" spans="22:22" ht="12.95" customHeight="1" x14ac:dyDescent="0.2">
      <c r="V183" s="100"/>
    </row>
    <row r="184" spans="22:22" ht="12.95" customHeight="1" x14ac:dyDescent="0.2">
      <c r="V184" s="100"/>
    </row>
    <row r="185" spans="22:22" ht="12.95" customHeight="1" x14ac:dyDescent="0.2">
      <c r="V185" s="100"/>
    </row>
    <row r="186" spans="22:22" ht="12.95" customHeight="1" x14ac:dyDescent="0.2">
      <c r="V186" s="100"/>
    </row>
    <row r="187" spans="22:22" ht="12.95" customHeight="1" x14ac:dyDescent="0.2">
      <c r="V187" s="100"/>
    </row>
    <row r="188" spans="22:22" ht="12.95" customHeight="1" x14ac:dyDescent="0.2">
      <c r="V188" s="100"/>
    </row>
    <row r="189" spans="22:22" ht="12.95" customHeight="1" x14ac:dyDescent="0.2">
      <c r="V189" s="100"/>
    </row>
    <row r="190" spans="22:22" ht="12.95" customHeight="1" x14ac:dyDescent="0.2">
      <c r="V190" s="100"/>
    </row>
    <row r="191" spans="22:22" ht="12.95" customHeight="1" x14ac:dyDescent="0.2">
      <c r="V191" s="100"/>
    </row>
    <row r="192" spans="22:22" ht="12.95" customHeight="1" x14ac:dyDescent="0.2">
      <c r="V192" s="100"/>
    </row>
    <row r="193" spans="22:22" ht="12.95" customHeight="1" x14ac:dyDescent="0.2">
      <c r="V193" s="100"/>
    </row>
    <row r="194" spans="22:22" ht="12.95" customHeight="1" x14ac:dyDescent="0.2">
      <c r="V194" s="100"/>
    </row>
    <row r="195" spans="22:22" ht="12.95" customHeight="1" x14ac:dyDescent="0.2">
      <c r="V195" s="100"/>
    </row>
    <row r="196" spans="22:22" ht="12.95" customHeight="1" x14ac:dyDescent="0.2">
      <c r="V196" s="100"/>
    </row>
    <row r="197" spans="22:22" ht="12.95" customHeight="1" x14ac:dyDescent="0.2">
      <c r="V197" s="100"/>
    </row>
    <row r="198" spans="22:22" ht="12.95" customHeight="1" x14ac:dyDescent="0.2">
      <c r="V198" s="100"/>
    </row>
    <row r="199" spans="22:22" ht="12.95" customHeight="1" x14ac:dyDescent="0.2">
      <c r="V199" s="100"/>
    </row>
    <row r="200" spans="22:22" ht="12.95" customHeight="1" x14ac:dyDescent="0.2">
      <c r="V200" s="100"/>
    </row>
    <row r="201" spans="22:22" ht="12.95" customHeight="1" x14ac:dyDescent="0.2">
      <c r="V201" s="100"/>
    </row>
    <row r="202" spans="22:22" ht="12.95" customHeight="1" x14ac:dyDescent="0.2">
      <c r="V202" s="100"/>
    </row>
    <row r="203" spans="22:22" ht="12.95" customHeight="1" x14ac:dyDescent="0.2">
      <c r="V203" s="100"/>
    </row>
    <row r="204" spans="22:22" ht="12.95" customHeight="1" x14ac:dyDescent="0.2">
      <c r="V204" s="100"/>
    </row>
    <row r="205" spans="22:22" ht="12.95" customHeight="1" x14ac:dyDescent="0.2">
      <c r="V205" s="100"/>
    </row>
    <row r="206" spans="22:22" ht="12.95" customHeight="1" x14ac:dyDescent="0.2">
      <c r="V206" s="100"/>
    </row>
    <row r="207" spans="22:22" ht="12.95" customHeight="1" x14ac:dyDescent="0.2">
      <c r="V207" s="100"/>
    </row>
    <row r="208" spans="22:22" ht="12.95" customHeight="1" x14ac:dyDescent="0.2">
      <c r="V208" s="100"/>
    </row>
    <row r="209" spans="22:22" ht="12.95" customHeight="1" x14ac:dyDescent="0.2">
      <c r="V209" s="100"/>
    </row>
    <row r="210" spans="22:22" ht="12.95" customHeight="1" x14ac:dyDescent="0.2">
      <c r="V210" s="100"/>
    </row>
    <row r="211" spans="22:22" ht="12.95" customHeight="1" x14ac:dyDescent="0.2">
      <c r="V211" s="100"/>
    </row>
    <row r="212" spans="22:22" ht="12.95" customHeight="1" x14ac:dyDescent="0.2">
      <c r="V212" s="100"/>
    </row>
    <row r="213" spans="22:22" ht="12.95" customHeight="1" x14ac:dyDescent="0.2">
      <c r="V213" s="100"/>
    </row>
    <row r="214" spans="22:22" ht="12.95" customHeight="1" x14ac:dyDescent="0.2">
      <c r="V214" s="100"/>
    </row>
    <row r="215" spans="22:22" ht="12.95" customHeight="1" x14ac:dyDescent="0.2">
      <c r="V215" s="100"/>
    </row>
    <row r="216" spans="22:22" ht="12.95" customHeight="1" x14ac:dyDescent="0.2">
      <c r="V216" s="100"/>
    </row>
    <row r="217" spans="22:22" ht="12.95" customHeight="1" x14ac:dyDescent="0.2">
      <c r="V217" s="100"/>
    </row>
    <row r="218" spans="22:22" ht="12.95" customHeight="1" x14ac:dyDescent="0.2">
      <c r="V218" s="100"/>
    </row>
    <row r="219" spans="22:22" ht="12.95" customHeight="1" x14ac:dyDescent="0.2">
      <c r="V219" s="100"/>
    </row>
    <row r="220" spans="22:22" ht="12.95" customHeight="1" x14ac:dyDescent="0.2">
      <c r="V220" s="100"/>
    </row>
    <row r="221" spans="22:22" ht="12.95" customHeight="1" x14ac:dyDescent="0.2">
      <c r="V221" s="100"/>
    </row>
    <row r="222" spans="22:22" ht="12.95" customHeight="1" x14ac:dyDescent="0.2">
      <c r="V222" s="100"/>
    </row>
    <row r="223" spans="22:22" ht="12.95" customHeight="1" x14ac:dyDescent="0.2">
      <c r="V223" s="100"/>
    </row>
    <row r="224" spans="22:22" ht="12.95" customHeight="1" x14ac:dyDescent="0.2">
      <c r="V224" s="100"/>
    </row>
    <row r="225" spans="22:22" ht="12.95" customHeight="1" x14ac:dyDescent="0.2">
      <c r="V225" s="100"/>
    </row>
    <row r="226" spans="22:22" ht="12.95" customHeight="1" x14ac:dyDescent="0.2">
      <c r="V226" s="100"/>
    </row>
    <row r="227" spans="22:22" ht="12.95" customHeight="1" x14ac:dyDescent="0.2">
      <c r="V227" s="100"/>
    </row>
    <row r="228" spans="22:22" ht="12.95" customHeight="1" x14ac:dyDescent="0.2">
      <c r="V228" s="100"/>
    </row>
    <row r="229" spans="22:22" ht="12.95" customHeight="1" x14ac:dyDescent="0.2">
      <c r="V229" s="100"/>
    </row>
    <row r="230" spans="22:22" ht="12.95" customHeight="1" x14ac:dyDescent="0.2">
      <c r="V230" s="100"/>
    </row>
    <row r="231" spans="22:22" ht="12.95" customHeight="1" x14ac:dyDescent="0.2">
      <c r="V231" s="100"/>
    </row>
    <row r="232" spans="22:22" ht="12.95" customHeight="1" x14ac:dyDescent="0.2">
      <c r="V232" s="100"/>
    </row>
    <row r="233" spans="22:22" ht="12.95" customHeight="1" x14ac:dyDescent="0.2">
      <c r="V233" s="100"/>
    </row>
    <row r="234" spans="22:22" ht="12.95" customHeight="1" x14ac:dyDescent="0.2">
      <c r="V234" s="100"/>
    </row>
    <row r="235" spans="22:22" ht="12.95" customHeight="1" x14ac:dyDescent="0.2">
      <c r="V235" s="100"/>
    </row>
    <row r="236" spans="22:22" ht="12.95" customHeight="1" x14ac:dyDescent="0.2">
      <c r="V236" s="100"/>
    </row>
    <row r="237" spans="22:22" ht="12.95" customHeight="1" x14ac:dyDescent="0.2">
      <c r="V237" s="100"/>
    </row>
    <row r="238" spans="22:22" ht="12.95" customHeight="1" x14ac:dyDescent="0.2">
      <c r="V238" s="100"/>
    </row>
    <row r="239" spans="22:22" ht="12.95" customHeight="1" x14ac:dyDescent="0.2">
      <c r="V239" s="100"/>
    </row>
    <row r="240" spans="22:22" ht="12.95" customHeight="1" x14ac:dyDescent="0.2">
      <c r="V240" s="100"/>
    </row>
    <row r="241" spans="22:22" ht="12.95" customHeight="1" x14ac:dyDescent="0.2">
      <c r="V241" s="100"/>
    </row>
    <row r="242" spans="22:22" ht="12.95" customHeight="1" x14ac:dyDescent="0.2">
      <c r="V242" s="100"/>
    </row>
    <row r="243" spans="22:22" ht="12.95" customHeight="1" x14ac:dyDescent="0.2">
      <c r="V243" s="100"/>
    </row>
    <row r="244" spans="22:22" ht="12.95" customHeight="1" x14ac:dyDescent="0.2">
      <c r="V244" s="100"/>
    </row>
    <row r="245" spans="22:22" ht="12.95" customHeight="1" x14ac:dyDescent="0.2">
      <c r="V245" s="100"/>
    </row>
    <row r="246" spans="22:22" ht="12.95" customHeight="1" x14ac:dyDescent="0.2">
      <c r="V246" s="100"/>
    </row>
    <row r="247" spans="22:22" ht="12.95" customHeight="1" x14ac:dyDescent="0.2">
      <c r="V247" s="100"/>
    </row>
    <row r="248" spans="22:22" ht="12.95" customHeight="1" x14ac:dyDescent="0.2">
      <c r="V248" s="100"/>
    </row>
    <row r="249" spans="22:22" ht="12.95" customHeight="1" x14ac:dyDescent="0.2">
      <c r="V249" s="100"/>
    </row>
    <row r="250" spans="22:22" ht="12.95" customHeight="1" x14ac:dyDescent="0.2">
      <c r="V250" s="100"/>
    </row>
    <row r="251" spans="22:22" ht="12.95" customHeight="1" x14ac:dyDescent="0.2">
      <c r="V251" s="100"/>
    </row>
    <row r="252" spans="22:22" ht="12.95" customHeight="1" x14ac:dyDescent="0.2">
      <c r="V252" s="100"/>
    </row>
    <row r="253" spans="22:22" ht="12.95" customHeight="1" x14ac:dyDescent="0.2">
      <c r="V253" s="100"/>
    </row>
    <row r="254" spans="22:22" ht="12.95" customHeight="1" x14ac:dyDescent="0.2">
      <c r="V254" s="100"/>
    </row>
    <row r="255" spans="22:22" ht="12.95" customHeight="1" x14ac:dyDescent="0.2">
      <c r="V255" s="100"/>
    </row>
    <row r="256" spans="22:22" ht="12.95" customHeight="1" x14ac:dyDescent="0.2">
      <c r="V256" s="100"/>
    </row>
    <row r="257" spans="22:22" ht="12.95" customHeight="1" x14ac:dyDescent="0.2">
      <c r="V257" s="100"/>
    </row>
    <row r="258" spans="22:22" ht="12.95" customHeight="1" x14ac:dyDescent="0.2">
      <c r="V258" s="100"/>
    </row>
    <row r="259" spans="22:22" ht="12.95" customHeight="1" x14ac:dyDescent="0.2">
      <c r="V259" s="100"/>
    </row>
    <row r="260" spans="22:22" ht="12.95" customHeight="1" x14ac:dyDescent="0.2">
      <c r="V260" s="100"/>
    </row>
    <row r="261" spans="22:22" ht="12.95" customHeight="1" x14ac:dyDescent="0.2">
      <c r="V261" s="100"/>
    </row>
    <row r="262" spans="22:22" ht="12.95" customHeight="1" x14ac:dyDescent="0.2">
      <c r="V262" s="100"/>
    </row>
    <row r="263" spans="22:22" ht="12.95" customHeight="1" x14ac:dyDescent="0.2">
      <c r="V263" s="100"/>
    </row>
    <row r="264" spans="22:22" ht="12.95" customHeight="1" x14ac:dyDescent="0.2">
      <c r="V264" s="100"/>
    </row>
    <row r="265" spans="22:22" ht="12.95" customHeight="1" x14ac:dyDescent="0.2">
      <c r="V265" s="100"/>
    </row>
    <row r="266" spans="22:22" ht="12.95" customHeight="1" x14ac:dyDescent="0.2">
      <c r="V266" s="100"/>
    </row>
    <row r="267" spans="22:22" ht="12.95" customHeight="1" x14ac:dyDescent="0.2">
      <c r="V267" s="100"/>
    </row>
    <row r="268" spans="22:22" ht="12.95" customHeight="1" x14ac:dyDescent="0.2">
      <c r="V268" s="100"/>
    </row>
    <row r="269" spans="22:22" ht="12.95" customHeight="1" x14ac:dyDescent="0.2">
      <c r="V269" s="100"/>
    </row>
    <row r="270" spans="22:22" ht="12.95" customHeight="1" x14ac:dyDescent="0.2">
      <c r="V270" s="100"/>
    </row>
    <row r="271" spans="22:22" ht="12.95" customHeight="1" x14ac:dyDescent="0.2">
      <c r="V271" s="100"/>
    </row>
    <row r="272" spans="22:22" ht="12.95" customHeight="1" x14ac:dyDescent="0.2">
      <c r="V272" s="100"/>
    </row>
    <row r="273" spans="22:22" ht="12.95" customHeight="1" x14ac:dyDescent="0.2">
      <c r="V273" s="100"/>
    </row>
    <row r="274" spans="22:22" ht="12.95" customHeight="1" x14ac:dyDescent="0.2">
      <c r="V274" s="100"/>
    </row>
    <row r="275" spans="22:22" ht="12.95" customHeight="1" x14ac:dyDescent="0.2">
      <c r="V275" s="100"/>
    </row>
    <row r="276" spans="22:22" ht="12.95" customHeight="1" x14ac:dyDescent="0.2">
      <c r="V276" s="100"/>
    </row>
    <row r="277" spans="22:22" ht="12.95" customHeight="1" x14ac:dyDescent="0.2">
      <c r="V277" s="100"/>
    </row>
    <row r="278" spans="22:22" ht="12.95" customHeight="1" x14ac:dyDescent="0.2">
      <c r="V278" s="100"/>
    </row>
    <row r="279" spans="22:22" ht="12.95" customHeight="1" x14ac:dyDescent="0.2">
      <c r="V279" s="100"/>
    </row>
    <row r="280" spans="22:22" ht="12.95" customHeight="1" x14ac:dyDescent="0.2">
      <c r="V280" s="100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W340"/>
  <sheetViews>
    <sheetView workbookViewId="0">
      <selection activeCell="B10" sqref="B10"/>
    </sheetView>
  </sheetViews>
  <sheetFormatPr defaultRowHeight="12.75" x14ac:dyDescent="0.2"/>
  <cols>
    <col min="1" max="4" width="9.140625" style="8"/>
    <col min="5" max="6" width="13.140625" style="8" bestFit="1" customWidth="1"/>
    <col min="7" max="22" width="9.140625" style="8"/>
    <col min="23" max="23" width="12.42578125" style="8" bestFit="1" customWidth="1"/>
    <col min="24" max="16384" width="9.140625" style="8"/>
  </cols>
  <sheetData>
    <row r="1" spans="1:23" ht="18.75" thickBot="1" x14ac:dyDescent="0.25">
      <c r="A1" s="22" t="s">
        <v>8</v>
      </c>
      <c r="D1" s="11" t="s">
        <v>0</v>
      </c>
      <c r="K1" s="23" t="s">
        <v>9</v>
      </c>
      <c r="L1" s="8" t="s">
        <v>10</v>
      </c>
      <c r="M1" s="8">
        <f ca="1">F18*H18-G18*G18</f>
        <v>3294105.1172828525</v>
      </c>
      <c r="R1" s="8">
        <v>1</v>
      </c>
      <c r="S1" s="8" t="s">
        <v>233</v>
      </c>
      <c r="V1" s="4" t="s">
        <v>58</v>
      </c>
      <c r="W1" s="24" t="s">
        <v>60</v>
      </c>
    </row>
    <row r="2" spans="1:23" x14ac:dyDescent="0.2">
      <c r="K2" s="23" t="s">
        <v>11</v>
      </c>
      <c r="L2" s="8" t="s">
        <v>12</v>
      </c>
      <c r="M2" s="8">
        <f ca="1">+D18*H18-F18*G18</f>
        <v>-2557253.1854089182</v>
      </c>
      <c r="R2" s="8">
        <v>2</v>
      </c>
      <c r="S2" s="8" t="s">
        <v>287</v>
      </c>
      <c r="V2" s="8">
        <v>-6.5</v>
      </c>
      <c r="W2" s="8">
        <f ca="1">+E$4+E$5*V2+E$6*V2^2</f>
        <v>-4.088662095024842E-2</v>
      </c>
    </row>
    <row r="3" spans="1:23" ht="13.5" thickBot="1" x14ac:dyDescent="0.25">
      <c r="A3" s="8" t="s">
        <v>13</v>
      </c>
      <c r="B3" s="8" t="s">
        <v>14</v>
      </c>
      <c r="E3" s="25" t="s">
        <v>15</v>
      </c>
      <c r="F3" s="25" t="s">
        <v>16</v>
      </c>
      <c r="G3" s="25" t="s">
        <v>17</v>
      </c>
      <c r="H3" s="25" t="s">
        <v>18</v>
      </c>
      <c r="K3" s="23" t="s">
        <v>19</v>
      </c>
      <c r="L3" s="8" t="s">
        <v>20</v>
      </c>
      <c r="M3" s="8">
        <f ca="1">+D18*G18-F18*F18</f>
        <v>350842.76519546518</v>
      </c>
      <c r="R3" s="8">
        <v>3</v>
      </c>
      <c r="S3" s="8" t="s">
        <v>21</v>
      </c>
      <c r="V3" s="8">
        <v>-6.25</v>
      </c>
      <c r="W3" s="8">
        <f t="shared" ref="W3:W33" ca="1" si="0">+E$4+E$5*V3+E$6*V3^2</f>
        <v>-3.138621193393587E-2</v>
      </c>
    </row>
    <row r="4" spans="1:23" x14ac:dyDescent="0.2">
      <c r="A4" s="8" t="s">
        <v>22</v>
      </c>
      <c r="B4" s="8" t="s">
        <v>23</v>
      </c>
      <c r="D4" s="26" t="s">
        <v>24</v>
      </c>
      <c r="E4" s="27">
        <f ca="1">(E18*M1-I18*M2+J18*M3)/M7</f>
        <v>-1.5190243829113225E-2</v>
      </c>
      <c r="F4" s="28">
        <f ca="1">+E7/M7*M18</f>
        <v>1.747180284571483E-3</v>
      </c>
      <c r="G4" s="29">
        <f>+B18</f>
        <v>1</v>
      </c>
      <c r="H4" s="30">
        <f ca="1">ABS(F4/E4)</f>
        <v>0.1150198972595083</v>
      </c>
      <c r="K4" s="23" t="s">
        <v>25</v>
      </c>
      <c r="L4" s="8" t="s">
        <v>26</v>
      </c>
      <c r="M4" s="8">
        <f ca="1">+D17*H18-F18*F18</f>
        <v>3090186.5666513443</v>
      </c>
      <c r="R4" s="8">
        <v>4</v>
      </c>
      <c r="S4" s="8" t="s">
        <v>27</v>
      </c>
      <c r="V4" s="8">
        <v>-6</v>
      </c>
      <c r="W4" s="8">
        <f t="shared" ca="1" si="0"/>
        <v>-2.2566769863171021E-2</v>
      </c>
    </row>
    <row r="5" spans="1:23" x14ac:dyDescent="0.2">
      <c r="A5" s="8" t="s">
        <v>28</v>
      </c>
      <c r="B5" s="31">
        <v>40323</v>
      </c>
      <c r="D5" s="32" t="s">
        <v>29</v>
      </c>
      <c r="E5" s="33">
        <f ca="1">+(-E18*M2+I18*M4-J18*M5)/M7</f>
        <v>-3.145699238061158E-2</v>
      </c>
      <c r="F5" s="34">
        <f ca="1">N18*E7/M7</f>
        <v>1.6922376126261218E-3</v>
      </c>
      <c r="G5" s="35">
        <f>+B18/A18</f>
        <v>1E-4</v>
      </c>
      <c r="H5" s="30">
        <f ca="1">ABS(F5/E5)</f>
        <v>5.3795276806854787E-2</v>
      </c>
      <c r="K5" s="23" t="s">
        <v>30</v>
      </c>
      <c r="L5" s="8" t="s">
        <v>31</v>
      </c>
      <c r="M5" s="8">
        <f ca="1">+D17*G18-D18*F18</f>
        <v>-473896.79532733996</v>
      </c>
      <c r="R5" s="8">
        <v>5</v>
      </c>
      <c r="S5" s="8" t="s">
        <v>32</v>
      </c>
      <c r="V5" s="8">
        <v>-5.75</v>
      </c>
      <c r="W5" s="8">
        <f t="shared" ca="1" si="0"/>
        <v>-1.442829473795379E-2</v>
      </c>
    </row>
    <row r="6" spans="1:23" ht="13.5" thickBot="1" x14ac:dyDescent="0.25">
      <c r="D6" s="36" t="s">
        <v>33</v>
      </c>
      <c r="E6" s="37">
        <f ca="1">+(E18*M3-I18*M5+J18*M6)/M7</f>
        <v>-5.4477355643813129E-3</v>
      </c>
      <c r="F6" s="38">
        <f ca="1">O18*E7/M7</f>
        <v>2.6561941800194071E-4</v>
      </c>
      <c r="G6" s="39">
        <f>+B18/A18^2</f>
        <v>1E-8</v>
      </c>
      <c r="H6" s="30">
        <f ca="1">ABS(F6/E6)</f>
        <v>4.8757766389879185E-2</v>
      </c>
      <c r="K6" s="40" t="s">
        <v>34</v>
      </c>
      <c r="L6" s="41" t="s">
        <v>35</v>
      </c>
      <c r="M6" s="41">
        <f ca="1">+D17*F18-D18*D18</f>
        <v>76134.527087874871</v>
      </c>
      <c r="R6" s="8">
        <v>6</v>
      </c>
      <c r="S6" s="8" t="s">
        <v>36</v>
      </c>
      <c r="V6" s="8">
        <v>-5.5</v>
      </c>
      <c r="W6" s="8">
        <f t="shared" ca="1" si="0"/>
        <v>-6.970786558284231E-3</v>
      </c>
    </row>
    <row r="7" spans="1:23" x14ac:dyDescent="0.2">
      <c r="D7" s="11" t="s">
        <v>37</v>
      </c>
      <c r="E7" s="42">
        <f ca="1">SQRT(L18/(D17-3))</f>
        <v>8.9030288431854697E-3</v>
      </c>
      <c r="G7" s="43">
        <f>+B22</f>
        <v>-3.4850618885914342E-2</v>
      </c>
      <c r="K7" s="23" t="s">
        <v>38</v>
      </c>
      <c r="L7" s="8" t="s">
        <v>39</v>
      </c>
      <c r="M7" s="8">
        <f ca="1">+D17*M1-D18*M2+F18*M3</f>
        <v>85533761.950248182</v>
      </c>
      <c r="R7" s="8">
        <v>7</v>
      </c>
      <c r="S7" s="8" t="s">
        <v>40</v>
      </c>
      <c r="V7" s="8">
        <v>-5.25</v>
      </c>
      <c r="W7" s="8">
        <f t="shared" ca="1" si="0"/>
        <v>-1.9424532416237317E-4</v>
      </c>
    </row>
    <row r="8" spans="1:23" x14ac:dyDescent="0.2">
      <c r="D8" s="11" t="s">
        <v>717</v>
      </c>
      <c r="F8" s="45">
        <f ca="1">CORREL(E21:INDIRECT(E13),K21:INDIRECT(K13))</f>
        <v>0.89040260049083209</v>
      </c>
      <c r="G8" s="42"/>
      <c r="I8" s="43"/>
      <c r="R8" s="8">
        <v>8</v>
      </c>
      <c r="S8" s="8" t="s">
        <v>41</v>
      </c>
      <c r="V8" s="8">
        <v>-5</v>
      </c>
      <c r="W8" s="8">
        <f t="shared" ca="1" si="0"/>
        <v>5.9013289644118672E-3</v>
      </c>
    </row>
    <row r="9" spans="1:23" x14ac:dyDescent="0.2">
      <c r="E9" s="46">
        <f ca="1">E6*G6</f>
        <v>-5.4477355643813128E-11</v>
      </c>
      <c r="F9" s="47">
        <f ca="1">H6</f>
        <v>4.8757766389879185E-2</v>
      </c>
      <c r="G9" s="48">
        <f ca="1">F8</f>
        <v>0.89040260049083209</v>
      </c>
      <c r="I9" s="43"/>
      <c r="R9" s="8">
        <v>9</v>
      </c>
      <c r="S9" s="8" t="s">
        <v>138</v>
      </c>
      <c r="V9" s="8">
        <v>-4.75</v>
      </c>
      <c r="W9" s="8">
        <f t="shared" ca="1" si="0"/>
        <v>1.1315936307438421E-2</v>
      </c>
    </row>
    <row r="10" spans="1:23" x14ac:dyDescent="0.2">
      <c r="A10" s="16" t="s">
        <v>724</v>
      </c>
      <c r="B10" s="16">
        <f>'Active 4'!C8</f>
        <v>0.39634359000000002</v>
      </c>
      <c r="C10" s="8" t="s">
        <v>712</v>
      </c>
      <c r="D10" s="8" t="s">
        <v>725</v>
      </c>
      <c r="E10" s="8">
        <f ca="1">2*E9*365.24/B10</f>
        <v>-1.0040434550913921E-7</v>
      </c>
      <c r="F10" s="8">
        <f ca="1">+F9*E10</f>
        <v>-4.8954916228633248E-9</v>
      </c>
      <c r="G10" s="8" t="s">
        <v>69</v>
      </c>
      <c r="R10" s="8">
        <v>10</v>
      </c>
      <c r="S10" s="8" t="s">
        <v>42</v>
      </c>
      <c r="V10" s="8">
        <v>-4.5</v>
      </c>
      <c r="W10" s="8">
        <f t="shared" ca="1" si="0"/>
        <v>1.6049576704917301E-2</v>
      </c>
    </row>
    <row r="11" spans="1:23" x14ac:dyDescent="0.2">
      <c r="R11" s="8">
        <v>11</v>
      </c>
      <c r="S11" s="8" t="s">
        <v>7</v>
      </c>
      <c r="V11" s="8">
        <v>-4.25</v>
      </c>
      <c r="W11" s="8">
        <f t="shared" ca="1" si="0"/>
        <v>2.0102250156848536E-2</v>
      </c>
    </row>
    <row r="12" spans="1:23" x14ac:dyDescent="0.2">
      <c r="A12" s="14">
        <v>21</v>
      </c>
      <c r="B12" s="8" t="s">
        <v>43</v>
      </c>
      <c r="C12" s="57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 s="8">
        <v>12</v>
      </c>
      <c r="S12" s="8" t="s">
        <v>314</v>
      </c>
      <c r="V12" s="8">
        <v>-4</v>
      </c>
      <c r="W12" s="8">
        <f t="shared" ca="1" si="0"/>
        <v>2.3473956663232085E-2</v>
      </c>
    </row>
    <row r="13" spans="1:23" x14ac:dyDescent="0.2">
      <c r="A13" s="14">
        <f>20+COUNT(A21:A1447)</f>
        <v>145</v>
      </c>
      <c r="B13" s="8" t="s">
        <v>44</v>
      </c>
      <c r="C13" s="57">
        <v>145</v>
      </c>
      <c r="D13" s="2" t="str">
        <f>D$15&amp;$C13</f>
        <v>D145</v>
      </c>
      <c r="E13" s="2" t="str">
        <f t="shared" ref="E13:O13" si="2">E$15&amp;$C13</f>
        <v>E145</v>
      </c>
      <c r="F13" s="2" t="str">
        <f t="shared" si="2"/>
        <v>F145</v>
      </c>
      <c r="G13" s="2" t="str">
        <f t="shared" si="2"/>
        <v>G145</v>
      </c>
      <c r="H13" s="2" t="str">
        <f t="shared" si="2"/>
        <v>H145</v>
      </c>
      <c r="I13" s="2" t="str">
        <f t="shared" si="2"/>
        <v>I145</v>
      </c>
      <c r="J13" s="2" t="str">
        <f t="shared" si="2"/>
        <v>J145</v>
      </c>
      <c r="K13" s="2" t="str">
        <f t="shared" si="2"/>
        <v>K145</v>
      </c>
      <c r="L13" s="2" t="str">
        <f t="shared" si="2"/>
        <v>L145</v>
      </c>
      <c r="M13" s="2" t="str">
        <f t="shared" si="2"/>
        <v>M145</v>
      </c>
      <c r="N13" s="2" t="str">
        <f t="shared" si="2"/>
        <v>N145</v>
      </c>
      <c r="O13" s="2" t="str">
        <f t="shared" si="2"/>
        <v>O145</v>
      </c>
      <c r="R13" s="8">
        <v>13</v>
      </c>
      <c r="S13" s="8" t="s">
        <v>239</v>
      </c>
      <c r="V13" s="8">
        <v>-3.75</v>
      </c>
      <c r="W13" s="8">
        <f t="shared" ca="1" si="0"/>
        <v>2.6164696224067988E-2</v>
      </c>
    </row>
    <row r="14" spans="1:23" x14ac:dyDescent="0.2">
      <c r="R14" s="8">
        <v>14</v>
      </c>
      <c r="S14" s="8" t="s">
        <v>45</v>
      </c>
      <c r="V14" s="8">
        <v>-3.5</v>
      </c>
      <c r="W14" s="8">
        <f t="shared" ca="1" si="0"/>
        <v>2.8174468839356218E-2</v>
      </c>
    </row>
    <row r="15" spans="1:23" x14ac:dyDescent="0.2">
      <c r="A15" s="2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 s="8">
        <v>15</v>
      </c>
      <c r="S15" s="8" t="s">
        <v>46</v>
      </c>
      <c r="V15" s="8">
        <v>-3.25</v>
      </c>
      <c r="W15" s="8">
        <f t="shared" ca="1" si="0"/>
        <v>2.9503274509096789E-2</v>
      </c>
    </row>
    <row r="16" spans="1:23" x14ac:dyDescent="0.2">
      <c r="A16" s="2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 s="8">
        <v>16</v>
      </c>
      <c r="S16" s="8" t="s">
        <v>329</v>
      </c>
      <c r="V16" s="8">
        <v>-3</v>
      </c>
      <c r="W16" s="8">
        <f t="shared" ca="1" si="0"/>
        <v>3.0151113233289686E-2</v>
      </c>
    </row>
    <row r="17" spans="1:23" x14ac:dyDescent="0.2">
      <c r="A17" s="11" t="s">
        <v>47</v>
      </c>
      <c r="C17" s="8" t="s">
        <v>48</v>
      </c>
      <c r="D17" s="8">
        <f>C13-C12+1</f>
        <v>125</v>
      </c>
      <c r="R17" s="8">
        <v>17</v>
      </c>
      <c r="S17" s="8" t="s">
        <v>49</v>
      </c>
      <c r="V17" s="8">
        <v>-2.75</v>
      </c>
      <c r="W17" s="8">
        <f t="shared" ca="1" si="0"/>
        <v>3.0117985011934939E-2</v>
      </c>
    </row>
    <row r="18" spans="1:23" x14ac:dyDescent="0.2">
      <c r="A18" s="49">
        <v>10000</v>
      </c>
      <c r="B18" s="49">
        <v>1</v>
      </c>
      <c r="C18" s="8" t="s">
        <v>718</v>
      </c>
      <c r="D18" s="8">
        <f ca="1">SUM(INDIRECT(D12):INDIRECT(D13))</f>
        <v>-332.40674999999993</v>
      </c>
      <c r="E18" s="8">
        <f ca="1">SUM(INDIRECT(E12):INDIRECT(E13))</f>
        <v>0.42410242447303215</v>
      </c>
      <c r="F18" s="8">
        <f ca="1">SUM(INDIRECT(F12):INDIRECT(F13))</f>
        <v>1493.0301962674987</v>
      </c>
      <c r="G18" s="8">
        <f ca="1">SUM(INDIRECT(G12):INDIRECT(G13))</f>
        <v>-7761.5208841638496</v>
      </c>
      <c r="H18" s="8">
        <f ca="1">SUM(INDIRECT(H12):INDIRECT(H13))</f>
        <v>42554.605868943283</v>
      </c>
      <c r="I18" s="8">
        <f ca="1">SUM(INDIRECT(I12):INDIRECT(I13))</f>
        <v>0.36581342928104993</v>
      </c>
      <c r="J18" s="8">
        <f ca="1">SUM(INDIRECT(J12):INDIRECT(J13))</f>
        <v>-10.351629230904102</v>
      </c>
      <c r="L18" s="8">
        <f ca="1">SUM(INDIRECT(L12):INDIRECT(L13))</f>
        <v>9.6701985550762745E-3</v>
      </c>
      <c r="M18" s="8">
        <f ca="1">SQRT(SUM(INDIRECT(M12):INDIRECT(M13)))</f>
        <v>16785624.889791328</v>
      </c>
      <c r="N18" s="8">
        <f ca="1">SQRT(SUM(INDIRECT(N12):INDIRECT(N13)))</f>
        <v>16257776.052518137</v>
      </c>
      <c r="O18" s="8">
        <f ca="1">SQRT(SUM(INDIRECT(O12):INDIRECT(O13)))</f>
        <v>2551876.2736718864</v>
      </c>
      <c r="R18" s="8">
        <v>18</v>
      </c>
      <c r="S18" s="8" t="s">
        <v>290</v>
      </c>
      <c r="V18" s="8">
        <v>-2.5</v>
      </c>
      <c r="W18" s="8">
        <f t="shared" ca="1" si="0"/>
        <v>2.9403889845032519E-2</v>
      </c>
    </row>
    <row r="19" spans="1:23" x14ac:dyDescent="0.2">
      <c r="A19" s="51" t="s">
        <v>50</v>
      </c>
      <c r="D19" s="52" t="s">
        <v>51</v>
      </c>
      <c r="E19" s="52" t="s">
        <v>52</v>
      </c>
      <c r="F19" s="52" t="s">
        <v>53</v>
      </c>
      <c r="G19" s="52" t="s">
        <v>54</v>
      </c>
      <c r="H19" s="52" t="s">
        <v>55</v>
      </c>
      <c r="I19" s="52" t="s">
        <v>56</v>
      </c>
      <c r="J19" s="52" t="s">
        <v>57</v>
      </c>
      <c r="K19" s="53"/>
      <c r="L19" s="53"/>
      <c r="M19" s="53"/>
      <c r="N19" s="53"/>
      <c r="O19" s="53"/>
      <c r="R19" s="8">
        <v>19</v>
      </c>
      <c r="S19" s="8" t="s">
        <v>277</v>
      </c>
      <c r="V19" s="8">
        <v>-2.25</v>
      </c>
      <c r="W19" s="8">
        <f t="shared" ca="1" si="0"/>
        <v>2.8008827732582425E-2</v>
      </c>
    </row>
    <row r="20" spans="1:23" ht="15" thickBot="1" x14ac:dyDescent="0.25">
      <c r="A20" s="4" t="s">
        <v>58</v>
      </c>
      <c r="B20" s="4" t="s">
        <v>59</v>
      </c>
      <c r="D20" s="4" t="s">
        <v>58</v>
      </c>
      <c r="E20" s="4" t="s">
        <v>59</v>
      </c>
      <c r="F20" s="4" t="s">
        <v>720</v>
      </c>
      <c r="G20" s="4" t="s">
        <v>721</v>
      </c>
      <c r="H20" s="4" t="s">
        <v>722</v>
      </c>
      <c r="I20" s="4" t="s">
        <v>719</v>
      </c>
      <c r="J20" s="4" t="s">
        <v>723</v>
      </c>
      <c r="K20" s="24" t="s">
        <v>60</v>
      </c>
      <c r="L20" s="4" t="s">
        <v>5</v>
      </c>
      <c r="M20" s="4" t="s">
        <v>61</v>
      </c>
      <c r="N20" s="4" t="s">
        <v>62</v>
      </c>
      <c r="O20" s="4" t="s">
        <v>63</v>
      </c>
      <c r="P20" s="25" t="s">
        <v>64</v>
      </c>
      <c r="R20" s="8">
        <v>20</v>
      </c>
      <c r="S20" s="8" t="s">
        <v>295</v>
      </c>
      <c r="V20" s="8">
        <v>-2</v>
      </c>
      <c r="W20" s="8">
        <f t="shared" ca="1" si="0"/>
        <v>2.593279867458468E-2</v>
      </c>
    </row>
    <row r="21" spans="1:23" x14ac:dyDescent="0.2">
      <c r="A21" s="59">
        <v>-64242</v>
      </c>
      <c r="B21" s="59">
        <v>-4.0550465157169271E-2</v>
      </c>
      <c r="D21" s="56">
        <f t="shared" ref="D21:E51" si="4">A21/A$18</f>
        <v>-6.4241999999999999</v>
      </c>
      <c r="E21" s="56">
        <f t="shared" si="4"/>
        <v>-4.0550465157169271E-2</v>
      </c>
      <c r="F21" s="14">
        <f>D21*D21</f>
        <v>41.270345640000002</v>
      </c>
      <c r="G21" s="14">
        <f>D21*F21</f>
        <v>-265.12895446048799</v>
      </c>
      <c r="H21" s="14">
        <f>F21*F21</f>
        <v>1703.2414292450671</v>
      </c>
      <c r="I21" s="14">
        <f>E21*D21</f>
        <v>0.26050429826268684</v>
      </c>
      <c r="J21" s="14">
        <f>I21*D21</f>
        <v>-1.6735317128991527</v>
      </c>
      <c r="K21" s="14">
        <f t="shared" ref="K21:K84" ca="1" si="5">+E$4+E$5*D21+E$6*D21^2</f>
        <v>-3.7934163074925586E-2</v>
      </c>
      <c r="L21" s="14">
        <f ca="1">+(K21-E21)^2</f>
        <v>6.8450365855526421E-6</v>
      </c>
      <c r="M21" s="14">
        <f t="shared" ref="M21:M84" ca="1" si="6">(M$1-M$2*D21+M$3*F21)^2</f>
        <v>1809566775592.9805</v>
      </c>
      <c r="N21" s="14">
        <f t="shared" ref="N21:N84" ca="1" si="7">(-M$2+M$4*D21-M$5*F21)^2</f>
        <v>5121898548272.2256</v>
      </c>
      <c r="O21" s="14">
        <f t="shared" ref="O21:O84" ca="1" si="8">+(M$3-D21*M$5+F21*M$6)^2</f>
        <v>201182050078.78711</v>
      </c>
      <c r="P21" s="8">
        <f ca="1">+E21-K21</f>
        <v>-2.616302082243685E-3</v>
      </c>
      <c r="R21" s="8">
        <v>21</v>
      </c>
      <c r="S21" s="8" t="s">
        <v>65</v>
      </c>
      <c r="V21" s="8">
        <v>-1.75</v>
      </c>
      <c r="W21" s="8">
        <f t="shared" ca="1" si="0"/>
        <v>2.3175802671039272E-2</v>
      </c>
    </row>
    <row r="22" spans="1:23" x14ac:dyDescent="0.2">
      <c r="A22" s="59">
        <v>-64229.5</v>
      </c>
      <c r="B22" s="59">
        <v>-3.4850618885914342E-2</v>
      </c>
      <c r="D22" s="56">
        <f t="shared" si="4"/>
        <v>-6.4229500000000002</v>
      </c>
      <c r="E22" s="56">
        <f t="shared" si="4"/>
        <v>-3.4850618885914342E-2</v>
      </c>
      <c r="F22" s="14">
        <f t="shared" ref="F22:F85" si="9">D22*D22</f>
        <v>41.254286702500004</v>
      </c>
      <c r="G22" s="14">
        <f t="shared" ref="G22:G85" si="10">D22*F22</f>
        <v>-264.9742207758224</v>
      </c>
      <c r="H22" s="14">
        <f t="shared" ref="H22:H85" si="11">F22*F22</f>
        <v>1701.9161713320686</v>
      </c>
      <c r="I22" s="14">
        <f t="shared" ref="I22:I85" si="12">E22*D22</f>
        <v>0.22384378257328352</v>
      </c>
      <c r="J22" s="14">
        <f t="shared" ref="J22:J85" si="13">I22*D22</f>
        <v>-1.4377374232790714</v>
      </c>
      <c r="K22" s="14">
        <f t="shared" ca="1" si="5"/>
        <v>-3.78859994704564E-2</v>
      </c>
      <c r="L22" s="14">
        <f t="shared" ref="L22:L85" ca="1" si="14">+(K22-E22)^2</f>
        <v>9.2135352930148849E-6</v>
      </c>
      <c r="M22" s="14">
        <f t="shared" ca="1" si="6"/>
        <v>1803014603609.8064</v>
      </c>
      <c r="N22" s="14">
        <f t="shared" ca="1" si="7"/>
        <v>5104949991944.2764</v>
      </c>
      <c r="O22" s="14">
        <f t="shared" ca="1" si="8"/>
        <v>200617054491.0885</v>
      </c>
      <c r="P22" s="8">
        <f t="shared" ref="P22:P85" ca="1" si="15">+E22-K22</f>
        <v>3.0353805845420578E-3</v>
      </c>
      <c r="R22" s="8">
        <v>22</v>
      </c>
      <c r="S22" s="8" t="s">
        <v>283</v>
      </c>
      <c r="V22" s="8">
        <v>-1.5</v>
      </c>
      <c r="W22" s="8">
        <f t="shared" ca="1" si="0"/>
        <v>1.9737839721946183E-2</v>
      </c>
    </row>
    <row r="23" spans="1:23" x14ac:dyDescent="0.2">
      <c r="A23" s="59">
        <v>-63409.5</v>
      </c>
      <c r="B23" s="59">
        <v>-2.6846461789890336E-2</v>
      </c>
      <c r="D23" s="56">
        <f t="shared" si="4"/>
        <v>-6.3409500000000003</v>
      </c>
      <c r="E23" s="56">
        <f t="shared" si="4"/>
        <v>-2.6846461789890336E-2</v>
      </c>
      <c r="F23" s="14">
        <f t="shared" si="9"/>
        <v>40.207646902500002</v>
      </c>
      <c r="G23" s="14">
        <f t="shared" si="10"/>
        <v>-254.9546786264074</v>
      </c>
      <c r="H23" s="14">
        <f t="shared" si="11"/>
        <v>1616.6548694361181</v>
      </c>
      <c r="I23" s="14">
        <f t="shared" si="12"/>
        <v>0.17023207188660514</v>
      </c>
      <c r="J23" s="14">
        <f t="shared" si="13"/>
        <v>-1.0794330562293688</v>
      </c>
      <c r="K23" s="14">
        <f t="shared" ca="1" si="5"/>
        <v>-3.4763655984109604E-2</v>
      </c>
      <c r="L23" s="14">
        <f t="shared" ca="1" si="14"/>
        <v>6.2681963908979292E-5</v>
      </c>
      <c r="M23" s="14">
        <f t="shared" ca="1" si="6"/>
        <v>1404823613302.9487</v>
      </c>
      <c r="N23" s="14">
        <f t="shared" ca="1" si="7"/>
        <v>4067521327085.9204</v>
      </c>
      <c r="O23" s="14">
        <f t="shared" ca="1" si="8"/>
        <v>165711735304.28949</v>
      </c>
      <c r="P23" s="8">
        <f t="shared" ca="1" si="15"/>
        <v>7.9171941942192681E-3</v>
      </c>
      <c r="R23" s="8">
        <v>23</v>
      </c>
      <c r="S23" s="8" t="s">
        <v>278</v>
      </c>
      <c r="V23" s="8">
        <v>-1.25</v>
      </c>
      <c r="W23" s="8">
        <f t="shared" ca="1" si="0"/>
        <v>1.561890982730545E-2</v>
      </c>
    </row>
    <row r="24" spans="1:23" x14ac:dyDescent="0.2">
      <c r="A24" s="59">
        <v>-63402</v>
      </c>
      <c r="B24" s="59">
        <v>-4.4424834065530425E-2</v>
      </c>
      <c r="D24" s="56">
        <f t="shared" si="4"/>
        <v>-6.3402000000000003</v>
      </c>
      <c r="E24" s="56">
        <f t="shared" si="4"/>
        <v>-4.4424834065530425E-2</v>
      </c>
      <c r="F24" s="14">
        <f t="shared" si="9"/>
        <v>40.198136040000001</v>
      </c>
      <c r="G24" s="14">
        <f t="shared" si="10"/>
        <v>-254.86422212080802</v>
      </c>
      <c r="H24" s="14">
        <f t="shared" si="11"/>
        <v>1615.890141090347</v>
      </c>
      <c r="I24" s="14">
        <f t="shared" si="12"/>
        <v>0.28166233294227599</v>
      </c>
      <c r="J24" s="14">
        <f t="shared" si="13"/>
        <v>-1.7857955233206184</v>
      </c>
      <c r="K24" s="14">
        <f t="shared" ca="1" si="5"/>
        <v>-3.4735436064505854E-2</v>
      </c>
      <c r="L24" s="14">
        <f t="shared" ca="1" si="14"/>
        <v>9.388443362225896E-5</v>
      </c>
      <c r="M24" s="14">
        <f t="shared" ca="1" si="6"/>
        <v>1401462170372.553</v>
      </c>
      <c r="N24" s="14">
        <f t="shared" ca="1" si="7"/>
        <v>4058694401224.606</v>
      </c>
      <c r="O24" s="14">
        <f t="shared" ca="1" si="8"/>
        <v>165411706915.7735</v>
      </c>
      <c r="P24" s="8">
        <f t="shared" ca="1" si="15"/>
        <v>-9.6893980010245712E-3</v>
      </c>
      <c r="R24" s="8">
        <v>24</v>
      </c>
      <c r="S24" s="8" t="s">
        <v>58</v>
      </c>
      <c r="V24" s="8">
        <v>-1</v>
      </c>
      <c r="W24" s="8">
        <f t="shared" ca="1" si="0"/>
        <v>1.0819012987117042E-2</v>
      </c>
    </row>
    <row r="25" spans="1:23" x14ac:dyDescent="0.2">
      <c r="A25" s="59">
        <v>-63399.5</v>
      </c>
      <c r="B25" s="59">
        <v>-3.5284288036832222E-2</v>
      </c>
      <c r="D25" s="56">
        <f t="shared" si="4"/>
        <v>-6.33995</v>
      </c>
      <c r="E25" s="56">
        <f t="shared" si="4"/>
        <v>-3.5284288036832222E-2</v>
      </c>
      <c r="F25" s="14">
        <f t="shared" si="9"/>
        <v>40.194966002500003</v>
      </c>
      <c r="G25" s="14">
        <f t="shared" si="10"/>
        <v>-254.83407470754989</v>
      </c>
      <c r="H25" s="14">
        <f t="shared" si="11"/>
        <v>1615.6352919421311</v>
      </c>
      <c r="I25" s="14">
        <f t="shared" si="12"/>
        <v>0.22370062193911444</v>
      </c>
      <c r="J25" s="14">
        <f t="shared" si="13"/>
        <v>-1.4182507580628887</v>
      </c>
      <c r="K25" s="14">
        <f t="shared" ca="1" si="5"/>
        <v>-3.4726030786571882E-2</v>
      </c>
      <c r="L25" s="14">
        <f t="shared" ca="1" si="14"/>
        <v>3.1165115746823561E-7</v>
      </c>
      <c r="M25" s="14">
        <f t="shared" ca="1" si="6"/>
        <v>1400342791743.9138</v>
      </c>
      <c r="N25" s="14">
        <f t="shared" ca="1" si="7"/>
        <v>4055754700472.2896</v>
      </c>
      <c r="O25" s="14">
        <f t="shared" ca="1" si="8"/>
        <v>165311773342.41159</v>
      </c>
      <c r="P25" s="8">
        <f t="shared" ca="1" si="15"/>
        <v>-5.5825725026033973E-4</v>
      </c>
      <c r="R25" s="8">
        <v>25</v>
      </c>
      <c r="S25" s="8" t="s">
        <v>59</v>
      </c>
      <c r="V25" s="8">
        <v>-0.75</v>
      </c>
      <c r="W25" s="8">
        <f t="shared" ca="1" si="0"/>
        <v>5.3381492013809696E-3</v>
      </c>
    </row>
    <row r="26" spans="1:23" x14ac:dyDescent="0.2">
      <c r="A26" s="59">
        <v>-63397</v>
      </c>
      <c r="B26" s="59">
        <v>-3.6143740282360629E-2</v>
      </c>
      <c r="D26" s="56">
        <f t="shared" si="4"/>
        <v>-6.3396999999999997</v>
      </c>
      <c r="E26" s="56">
        <f t="shared" si="4"/>
        <v>-3.6143740282360629E-2</v>
      </c>
      <c r="F26" s="14">
        <f t="shared" si="9"/>
        <v>40.191796089999997</v>
      </c>
      <c r="G26" s="14">
        <f t="shared" si="10"/>
        <v>-254.80392967177298</v>
      </c>
      <c r="H26" s="14">
        <f t="shared" si="11"/>
        <v>1615.380472940139</v>
      </c>
      <c r="I26" s="14">
        <f t="shared" si="12"/>
        <v>0.22914047026808165</v>
      </c>
      <c r="J26" s="14">
        <f t="shared" si="13"/>
        <v>-1.4526818393585572</v>
      </c>
      <c r="K26" s="14">
        <f t="shared" ca="1" si="5"/>
        <v>-3.4716626189604777E-2</v>
      </c>
      <c r="L26" s="14">
        <f t="shared" ca="1" si="14"/>
        <v>2.0366546337423579E-6</v>
      </c>
      <c r="M26" s="14">
        <f t="shared" ca="1" si="6"/>
        <v>1399223964081.9639</v>
      </c>
      <c r="N26" s="14">
        <f t="shared" ca="1" si="7"/>
        <v>4052816303221.6694</v>
      </c>
      <c r="O26" s="14">
        <f t="shared" ca="1" si="8"/>
        <v>165211877702.09314</v>
      </c>
      <c r="P26" s="8">
        <f t="shared" ca="1" si="15"/>
        <v>-1.4271140927558518E-3</v>
      </c>
      <c r="R26" s="8">
        <v>26</v>
      </c>
      <c r="S26" s="8" t="s">
        <v>66</v>
      </c>
      <c r="V26" s="8">
        <v>-0.5</v>
      </c>
      <c r="W26" s="8">
        <f t="shared" ca="1" si="0"/>
        <v>-8.2368152990276331E-4</v>
      </c>
    </row>
    <row r="27" spans="1:23" x14ac:dyDescent="0.2">
      <c r="A27" s="59">
        <v>-63288.5</v>
      </c>
      <c r="B27" s="59">
        <v>-1.4442303307888982E-2</v>
      </c>
      <c r="D27" s="56">
        <f t="shared" si="4"/>
        <v>-6.3288500000000001</v>
      </c>
      <c r="E27" s="56">
        <f t="shared" si="4"/>
        <v>-1.4442303307888982E-2</v>
      </c>
      <c r="F27" s="14">
        <f t="shared" si="9"/>
        <v>40.054342322499998</v>
      </c>
      <c r="G27" s="14">
        <f t="shared" si="10"/>
        <v>-253.49792440775411</v>
      </c>
      <c r="H27" s="14">
        <f t="shared" si="11"/>
        <v>1604.3503388880147</v>
      </c>
      <c r="I27" s="14">
        <f t="shared" si="12"/>
        <v>9.1403171290133187E-2</v>
      </c>
      <c r="J27" s="14">
        <f t="shared" si="13"/>
        <v>-0.57847696061955944</v>
      </c>
      <c r="K27" s="14">
        <f t="shared" ca="1" si="5"/>
        <v>-3.4309122779266454E-2</v>
      </c>
      <c r="L27" s="14">
        <f t="shared" ca="1" si="14"/>
        <v>3.9469051590830306E-4</v>
      </c>
      <c r="M27" s="14">
        <f t="shared" ca="1" si="6"/>
        <v>1351195876655.1438</v>
      </c>
      <c r="N27" s="14">
        <f t="shared" ca="1" si="7"/>
        <v>3926541982328.7261</v>
      </c>
      <c r="O27" s="14">
        <f t="shared" ca="1" si="8"/>
        <v>160912852431.43622</v>
      </c>
      <c r="P27" s="8">
        <f t="shared" ca="1" si="15"/>
        <v>1.9866819471377473E-2</v>
      </c>
      <c r="V27" s="8">
        <v>-0.25</v>
      </c>
      <c r="W27" s="8">
        <f t="shared" ca="1" si="0"/>
        <v>-7.6664792067341623E-3</v>
      </c>
    </row>
    <row r="28" spans="1:23" x14ac:dyDescent="0.2">
      <c r="A28" s="59">
        <v>-63281</v>
      </c>
      <c r="B28" s="59">
        <v>-2.7020424802882394E-2</v>
      </c>
      <c r="D28" s="56">
        <f t="shared" si="4"/>
        <v>-6.3281000000000001</v>
      </c>
      <c r="E28" s="56">
        <f t="shared" si="4"/>
        <v>-2.7020424802882394E-2</v>
      </c>
      <c r="F28" s="14">
        <f t="shared" si="9"/>
        <v>40.04484961</v>
      </c>
      <c r="G28" s="14">
        <f t="shared" si="10"/>
        <v>-253.40781281704099</v>
      </c>
      <c r="H28" s="14">
        <f t="shared" si="11"/>
        <v>1603.5899802875172</v>
      </c>
      <c r="I28" s="14">
        <f t="shared" si="12"/>
        <v>0.17098795019512009</v>
      </c>
      <c r="J28" s="14">
        <f t="shared" si="13"/>
        <v>-1.0820288476297395</v>
      </c>
      <c r="K28" s="14">
        <f t="shared" ca="1" si="5"/>
        <v>-3.4281001736063216E-2</v>
      </c>
      <c r="L28" s="14">
        <f t="shared" ca="1" si="14"/>
        <v>5.2715977402637428E-5</v>
      </c>
      <c r="M28" s="14">
        <f t="shared" ca="1" si="6"/>
        <v>1347914042613.4336</v>
      </c>
      <c r="N28" s="14">
        <f t="shared" ca="1" si="7"/>
        <v>3917903508771.1401</v>
      </c>
      <c r="O28" s="14">
        <f t="shared" ca="1" si="8"/>
        <v>160618309840.89716</v>
      </c>
      <c r="P28" s="8">
        <f t="shared" ca="1" si="15"/>
        <v>7.260576933180822E-3</v>
      </c>
      <c r="V28" s="8">
        <v>0</v>
      </c>
      <c r="W28" s="8">
        <f t="shared" ca="1" si="0"/>
        <v>-1.5190243829113225E-2</v>
      </c>
    </row>
    <row r="29" spans="1:23" x14ac:dyDescent="0.2">
      <c r="A29" s="59">
        <v>-62521.5</v>
      </c>
      <c r="B29" s="59">
        <v>-4.5018027731534571E-2</v>
      </c>
      <c r="D29" s="56">
        <f t="shared" si="4"/>
        <v>-6.2521500000000003</v>
      </c>
      <c r="E29" s="56">
        <f t="shared" si="4"/>
        <v>-4.5018027731534571E-2</v>
      </c>
      <c r="F29" s="14">
        <f t="shared" si="9"/>
        <v>39.089379622500005</v>
      </c>
      <c r="G29" s="14">
        <f t="shared" si="10"/>
        <v>-244.39266480681343</v>
      </c>
      <c r="H29" s="14">
        <f t="shared" si="11"/>
        <v>1527.9795992719187</v>
      </c>
      <c r="I29" s="14">
        <f t="shared" si="12"/>
        <v>0.28145946208171391</v>
      </c>
      <c r="J29" s="14">
        <f t="shared" si="13"/>
        <v>-1.7597267758541877</v>
      </c>
      <c r="K29" s="14">
        <f t="shared" ca="1" si="5"/>
        <v>-3.1465012475767967E-2</v>
      </c>
      <c r="L29" s="14">
        <f t="shared" ca="1" si="14"/>
        <v>1.836842225230423E-4</v>
      </c>
      <c r="M29" s="14">
        <f t="shared" ca="1" si="6"/>
        <v>1040401327350.1991</v>
      </c>
      <c r="N29" s="14">
        <f t="shared" ca="1" si="7"/>
        <v>3102089545156.9058</v>
      </c>
      <c r="O29" s="14">
        <f t="shared" ca="1" si="8"/>
        <v>132510813763.20082</v>
      </c>
      <c r="P29" s="8">
        <f t="shared" ca="1" si="15"/>
        <v>-1.3553015255766604E-2</v>
      </c>
      <c r="V29" s="8">
        <v>0.25</v>
      </c>
      <c r="W29" s="8">
        <f t="shared" ca="1" si="0"/>
        <v>-2.3394975397039951E-2</v>
      </c>
    </row>
    <row r="30" spans="1:23" x14ac:dyDescent="0.2">
      <c r="A30" s="59">
        <v>-60581</v>
      </c>
      <c r="B30" s="59">
        <v>-4.4158567594002947E-2</v>
      </c>
      <c r="D30" s="56">
        <f t="shared" si="4"/>
        <v>-6.0580999999999996</v>
      </c>
      <c r="E30" s="56">
        <f t="shared" si="4"/>
        <v>-4.4158567594002947E-2</v>
      </c>
      <c r="F30" s="14">
        <f t="shared" si="9"/>
        <v>36.700575609999994</v>
      </c>
      <c r="G30" s="14">
        <f t="shared" si="10"/>
        <v>-222.33575710294096</v>
      </c>
      <c r="H30" s="14">
        <f t="shared" si="11"/>
        <v>1346.9322501053264</v>
      </c>
      <c r="I30" s="14">
        <f t="shared" si="12"/>
        <v>0.26751701834122921</v>
      </c>
      <c r="J30" s="14">
        <f t="shared" si="13"/>
        <v>-1.6206448488130005</v>
      </c>
      <c r="K30" s="14">
        <f t="shared" ca="1" si="5"/>
        <v>-2.455566927199257E-2</v>
      </c>
      <c r="L30" s="14">
        <f t="shared" ca="1" si="14"/>
        <v>3.8427362262307725E-4</v>
      </c>
      <c r="M30" s="14">
        <f t="shared" ca="1" si="6"/>
        <v>459875251191.43573</v>
      </c>
      <c r="N30" s="14">
        <f t="shared" ca="1" si="7"/>
        <v>1510143877381.2273</v>
      </c>
      <c r="O30" s="14">
        <f t="shared" ca="1" si="8"/>
        <v>75136049426.803787</v>
      </c>
      <c r="P30" s="8">
        <f t="shared" ca="1" si="15"/>
        <v>-1.9602898322010377E-2</v>
      </c>
      <c r="V30" s="8">
        <v>0.5</v>
      </c>
      <c r="W30" s="8">
        <f t="shared" ca="1" si="0"/>
        <v>-3.228067391051434E-2</v>
      </c>
    </row>
    <row r="31" spans="1:23" x14ac:dyDescent="0.2">
      <c r="A31" s="59">
        <v>-60576</v>
      </c>
      <c r="B31" s="59">
        <v>2.5126259924957161E-2</v>
      </c>
      <c r="D31" s="56">
        <f t="shared" si="4"/>
        <v>-6.0575999999999999</v>
      </c>
      <c r="E31" s="56">
        <f t="shared" si="4"/>
        <v>2.5126259924957161E-2</v>
      </c>
      <c r="F31" s="14">
        <f t="shared" si="9"/>
        <v>36.694517759999997</v>
      </c>
      <c r="G31" s="14">
        <f t="shared" si="10"/>
        <v>-222.28071078297597</v>
      </c>
      <c r="H31" s="14">
        <f t="shared" si="11"/>
        <v>1346.4876336389552</v>
      </c>
      <c r="I31" s="14">
        <f t="shared" si="12"/>
        <v>-0.1522048321214205</v>
      </c>
      <c r="J31" s="14">
        <f t="shared" si="13"/>
        <v>0.92199599105871677</v>
      </c>
      <c r="K31" s="14">
        <f t="shared" ca="1" si="5"/>
        <v>-2.4538396203294205E-2</v>
      </c>
      <c r="L31" s="14">
        <f t="shared" ca="1" si="14"/>
        <v>2.4665780683374564E-3</v>
      </c>
      <c r="M31" s="14">
        <f t="shared" ca="1" si="6"/>
        <v>458727568517.59149</v>
      </c>
      <c r="N31" s="14">
        <f t="shared" ca="1" si="7"/>
        <v>1506887378841.1982</v>
      </c>
      <c r="O31" s="14">
        <f t="shared" ca="1" si="8"/>
        <v>75013154376.717667</v>
      </c>
      <c r="P31" s="8">
        <f t="shared" ca="1" si="15"/>
        <v>4.9664656128251369E-2</v>
      </c>
      <c r="V31" s="8">
        <v>0.75</v>
      </c>
      <c r="W31" s="8">
        <f t="shared" ca="1" si="0"/>
        <v>-4.1847339369536399E-2</v>
      </c>
    </row>
    <row r="32" spans="1:23" x14ac:dyDescent="0.2">
      <c r="A32" s="59">
        <v>-58913</v>
      </c>
      <c r="B32" s="59">
        <v>-1.4020199347789435E-2</v>
      </c>
      <c r="D32" s="56">
        <f t="shared" si="4"/>
        <v>-5.8913000000000002</v>
      </c>
      <c r="E32" s="56">
        <f t="shared" si="4"/>
        <v>-1.4020199347789435E-2</v>
      </c>
      <c r="F32" s="14">
        <f t="shared" si="9"/>
        <v>34.707415690000005</v>
      </c>
      <c r="G32" s="14">
        <f t="shared" si="10"/>
        <v>-204.47179805449704</v>
      </c>
      <c r="H32" s="14">
        <f t="shared" si="11"/>
        <v>1204.6047038784586</v>
      </c>
      <c r="I32" s="14">
        <f t="shared" si="12"/>
        <v>8.2597200417631897E-2</v>
      </c>
      <c r="J32" s="14">
        <f t="shared" si="13"/>
        <v>-0.48660488682039482</v>
      </c>
      <c r="K32" s="14">
        <f t="shared" ca="1" si="5"/>
        <v>-1.8944487419395223E-2</v>
      </c>
      <c r="L32" s="14">
        <f t="shared" ca="1" si="14"/>
        <v>2.4248613012159049E-5</v>
      </c>
      <c r="M32" s="14">
        <f t="shared" ca="1" si="6"/>
        <v>164353310958.45901</v>
      </c>
      <c r="N32" s="14">
        <f t="shared" ca="1" si="7"/>
        <v>639632268647.08289</v>
      </c>
      <c r="O32" s="14">
        <f t="shared" ca="1" si="8"/>
        <v>40564882319.886757</v>
      </c>
      <c r="P32" s="8">
        <f t="shared" ca="1" si="15"/>
        <v>4.9242880716057879E-3</v>
      </c>
      <c r="V32" s="8">
        <v>1</v>
      </c>
      <c r="W32" s="8">
        <f t="shared" ca="1" si="0"/>
        <v>-5.2094971774106116E-2</v>
      </c>
    </row>
    <row r="33" spans="1:23" x14ac:dyDescent="0.2">
      <c r="A33" s="59">
        <v>-58807.5</v>
      </c>
      <c r="B33" s="59">
        <v>1.1830024019296342E-2</v>
      </c>
      <c r="D33" s="56">
        <f t="shared" si="4"/>
        <v>-5.8807499999999999</v>
      </c>
      <c r="E33" s="56">
        <f t="shared" si="4"/>
        <v>1.1830024019296342E-2</v>
      </c>
      <c r="F33" s="14">
        <f t="shared" si="9"/>
        <v>34.583220562499996</v>
      </c>
      <c r="G33" s="14">
        <f t="shared" si="10"/>
        <v>-203.37527432292185</v>
      </c>
      <c r="H33" s="14">
        <f t="shared" si="11"/>
        <v>1195.9991444745226</v>
      </c>
      <c r="I33" s="14">
        <f t="shared" si="12"/>
        <v>-6.9569413751476961E-2</v>
      </c>
      <c r="J33" s="14">
        <f t="shared" si="13"/>
        <v>0.4091203299189981</v>
      </c>
      <c r="K33" s="14">
        <f t="shared" ca="1" si="5"/>
        <v>-1.8599776476006025E-2</v>
      </c>
      <c r="L33" s="14">
        <f t="shared" ca="1" si="14"/>
        <v>9.2597275818390428E-4</v>
      </c>
      <c r="M33" s="14">
        <f t="shared" ca="1" si="6"/>
        <v>151174132683.26965</v>
      </c>
      <c r="N33" s="14">
        <f t="shared" ca="1" si="7"/>
        <v>598326894337.1239</v>
      </c>
      <c r="O33" s="14">
        <f t="shared" ca="1" si="8"/>
        <v>38789825906.560356</v>
      </c>
      <c r="P33" s="8">
        <f t="shared" ca="1" si="15"/>
        <v>3.0429800495302368E-2</v>
      </c>
      <c r="V33" s="8">
        <v>1.25</v>
      </c>
      <c r="W33" s="8">
        <f t="shared" ca="1" si="0"/>
        <v>-6.3023571124223507E-2</v>
      </c>
    </row>
    <row r="34" spans="1:23" x14ac:dyDescent="0.2">
      <c r="A34" s="59">
        <v>-57828.5</v>
      </c>
      <c r="B34" s="59">
        <v>-1.2526631086724466E-2</v>
      </c>
      <c r="D34" s="56">
        <f t="shared" si="4"/>
        <v>-5.7828499999999998</v>
      </c>
      <c r="E34" s="56">
        <f t="shared" si="4"/>
        <v>-1.2526631086724466E-2</v>
      </c>
      <c r="F34" s="14">
        <f t="shared" si="9"/>
        <v>33.441354122499995</v>
      </c>
      <c r="G34" s="14">
        <f t="shared" si="10"/>
        <v>-193.3863346872991</v>
      </c>
      <c r="H34" s="14">
        <f t="shared" si="11"/>
        <v>1118.3241655464474</v>
      </c>
      <c r="I34" s="14">
        <f t="shared" si="12"/>
        <v>7.2439628579864579E-2</v>
      </c>
      <c r="J34" s="14">
        <f t="shared" si="13"/>
        <v>-0.41890750613306987</v>
      </c>
      <c r="K34" s="14">
        <f t="shared" ca="1" si="5"/>
        <v>-1.5458829615106418E-2</v>
      </c>
      <c r="L34" s="14">
        <f t="shared" ca="1" si="14"/>
        <v>8.5977882098452821E-6</v>
      </c>
      <c r="M34" s="14">
        <f t="shared" ca="1" si="6"/>
        <v>56906429914.906273</v>
      </c>
      <c r="N34" s="14">
        <f t="shared" ca="1" si="7"/>
        <v>286137639571.24396</v>
      </c>
      <c r="O34" s="14">
        <f t="shared" ca="1" si="8"/>
        <v>24464201851.322159</v>
      </c>
      <c r="P34" s="8">
        <f t="shared" ca="1" si="15"/>
        <v>2.9321985283819515E-3</v>
      </c>
    </row>
    <row r="35" spans="1:23" x14ac:dyDescent="0.2">
      <c r="A35" s="59">
        <v>-55338</v>
      </c>
      <c r="B35" s="59">
        <v>1.9759889926203294E-3</v>
      </c>
      <c r="D35" s="56">
        <f t="shared" si="4"/>
        <v>-5.5338000000000003</v>
      </c>
      <c r="E35" s="56">
        <f t="shared" si="4"/>
        <v>1.9759889926203294E-3</v>
      </c>
      <c r="F35" s="14">
        <f t="shared" si="9"/>
        <v>30.622942440000003</v>
      </c>
      <c r="G35" s="14">
        <f t="shared" si="10"/>
        <v>-169.46123887447203</v>
      </c>
      <c r="H35" s="14">
        <f t="shared" si="11"/>
        <v>937.76460368355333</v>
      </c>
      <c r="I35" s="14">
        <f t="shared" si="12"/>
        <v>-1.093472788736238E-2</v>
      </c>
      <c r="J35" s="14">
        <f t="shared" si="13"/>
        <v>6.0510597183085942E-2</v>
      </c>
      <c r="K35" s="14">
        <f t="shared" ca="1" si="5"/>
        <v>-7.9392320096747238E-3</v>
      </c>
      <c r="L35" s="14">
        <f t="shared" ca="1" si="14"/>
        <v>9.8311607524352915E-5</v>
      </c>
      <c r="M35" s="14">
        <f t="shared" ca="1" si="6"/>
        <v>12856102907.205679</v>
      </c>
      <c r="N35" s="14">
        <f t="shared" ca="1" si="7"/>
        <v>967642420.21950567</v>
      </c>
      <c r="O35" s="14">
        <f t="shared" ca="1" si="8"/>
        <v>3582731149.6663184</v>
      </c>
      <c r="P35" s="8">
        <f t="shared" ca="1" si="15"/>
        <v>9.9152210022950531E-3</v>
      </c>
    </row>
    <row r="36" spans="1:23" x14ac:dyDescent="0.2">
      <c r="A36" s="59">
        <v>-55151.5</v>
      </c>
      <c r="B36" s="59">
        <v>-5.838911597569019E-3</v>
      </c>
      <c r="D36" s="56">
        <f t="shared" si="4"/>
        <v>-5.5151500000000002</v>
      </c>
      <c r="E36" s="56">
        <f t="shared" si="4"/>
        <v>-5.838911597569019E-3</v>
      </c>
      <c r="F36" s="14">
        <f t="shared" si="9"/>
        <v>30.416879522500004</v>
      </c>
      <c r="G36" s="14">
        <f t="shared" si="10"/>
        <v>-167.75365309851591</v>
      </c>
      <c r="H36" s="14">
        <f t="shared" si="11"/>
        <v>925.18655988628007</v>
      </c>
      <c r="I36" s="14">
        <f t="shared" si="12"/>
        <v>3.2202473297332779E-2</v>
      </c>
      <c r="J36" s="14">
        <f t="shared" si="13"/>
        <v>-0.17760147060578488</v>
      </c>
      <c r="K36" s="14">
        <f t="shared" ca="1" si="5"/>
        <v>-7.4033286334082016E-3</v>
      </c>
      <c r="L36" s="14">
        <f t="shared" ca="1" si="14"/>
        <v>2.4474006620238543E-6</v>
      </c>
      <c r="M36" s="14">
        <f t="shared" ca="1" si="6"/>
        <v>19040596501.841885</v>
      </c>
      <c r="N36" s="14">
        <f t="shared" ca="1" si="7"/>
        <v>5059125251.8670521</v>
      </c>
      <c r="O36" s="14">
        <f t="shared" ca="1" si="8"/>
        <v>2809592823.58535</v>
      </c>
      <c r="P36" s="8">
        <f t="shared" ca="1" si="15"/>
        <v>1.5644170358391826E-3</v>
      </c>
    </row>
    <row r="37" spans="1:23" x14ac:dyDescent="0.2">
      <c r="A37" s="59">
        <v>-54165</v>
      </c>
      <c r="B37" s="59">
        <v>7.6347675766187447E-3</v>
      </c>
      <c r="D37" s="56">
        <f t="shared" si="4"/>
        <v>-5.4165000000000001</v>
      </c>
      <c r="E37" s="56">
        <f t="shared" si="4"/>
        <v>7.6347675766187447E-3</v>
      </c>
      <c r="F37" s="14">
        <f t="shared" si="9"/>
        <v>29.338472250000002</v>
      </c>
      <c r="G37" s="14">
        <f t="shared" si="10"/>
        <v>-158.91183494212501</v>
      </c>
      <c r="H37" s="14">
        <f t="shared" si="11"/>
        <v>860.74595396402015</v>
      </c>
      <c r="I37" s="14">
        <f t="shared" si="12"/>
        <v>-4.135371857875543E-2</v>
      </c>
      <c r="J37" s="14">
        <f t="shared" si="13"/>
        <v>0.22399241668182879</v>
      </c>
      <c r="K37" s="14">
        <f t="shared" ca="1" si="5"/>
        <v>-4.6316832804698393E-3</v>
      </c>
      <c r="L37" s="14">
        <f t="shared" ca="1" si="14"/>
        <v>1.5046581662936926E-4</v>
      </c>
      <c r="M37" s="14">
        <f t="shared" ca="1" si="6"/>
        <v>69730868561.272034</v>
      </c>
      <c r="N37" s="14">
        <f t="shared" ca="1" si="7"/>
        <v>76914354881.60556</v>
      </c>
      <c r="O37" s="14">
        <f t="shared" ca="1" si="8"/>
        <v>311574871.1423558</v>
      </c>
      <c r="P37" s="8">
        <f t="shared" ca="1" si="15"/>
        <v>1.2266450857088584E-2</v>
      </c>
    </row>
    <row r="38" spans="1:23" x14ac:dyDescent="0.2">
      <c r="A38" s="59">
        <v>-54104.5</v>
      </c>
      <c r="B38" s="59">
        <v>-1.6064206737747163E-2</v>
      </c>
      <c r="D38" s="56">
        <f t="shared" si="4"/>
        <v>-5.41045</v>
      </c>
      <c r="E38" s="56">
        <f t="shared" si="4"/>
        <v>-1.6064206737747163E-2</v>
      </c>
      <c r="F38" s="14">
        <f t="shared" si="9"/>
        <v>29.272969202500001</v>
      </c>
      <c r="G38" s="14">
        <f t="shared" si="10"/>
        <v>-158.37993622166613</v>
      </c>
      <c r="H38" s="14">
        <f t="shared" si="11"/>
        <v>856.90672593051352</v>
      </c>
      <c r="I38" s="14">
        <f t="shared" si="12"/>
        <v>8.6914587344244135E-2</v>
      </c>
      <c r="J38" s="14">
        <f t="shared" si="13"/>
        <v>-0.47024702909666566</v>
      </c>
      <c r="K38" s="14">
        <f t="shared" ca="1" si="5"/>
        <v>-4.4651548029314425E-3</v>
      </c>
      <c r="L38" s="14">
        <f t="shared" ca="1" si="14"/>
        <v>1.345380057865523E-4</v>
      </c>
      <c r="M38" s="14">
        <f t="shared" ca="1" si="6"/>
        <v>73753479903.467163</v>
      </c>
      <c r="N38" s="14">
        <f t="shared" ca="1" si="7"/>
        <v>83914751147.924362</v>
      </c>
      <c r="O38" s="14">
        <f t="shared" ca="1" si="8"/>
        <v>241227977.04805022</v>
      </c>
      <c r="P38" s="8">
        <f t="shared" ca="1" si="15"/>
        <v>-1.159905193481572E-2</v>
      </c>
    </row>
    <row r="39" spans="1:23" x14ac:dyDescent="0.2">
      <c r="A39" s="59">
        <v>-53156</v>
      </c>
      <c r="B39" s="59">
        <v>-6.5780896317542553E-3</v>
      </c>
      <c r="D39" s="56">
        <f t="shared" si="4"/>
        <v>-5.3155999999999999</v>
      </c>
      <c r="E39" s="56">
        <f t="shared" si="4"/>
        <v>-6.5780896317542553E-3</v>
      </c>
      <c r="F39" s="14">
        <f t="shared" si="9"/>
        <v>28.255603359999999</v>
      </c>
      <c r="G39" s="14">
        <f t="shared" si="10"/>
        <v>-150.19548522041597</v>
      </c>
      <c r="H39" s="14">
        <f t="shared" si="11"/>
        <v>798.37912123764318</v>
      </c>
      <c r="I39" s="14">
        <f t="shared" si="12"/>
        <v>3.4966493246552918E-2</v>
      </c>
      <c r="J39" s="14">
        <f t="shared" si="13"/>
        <v>-0.1858678915013767</v>
      </c>
      <c r="K39" s="14">
        <f t="shared" ca="1" si="5"/>
        <v>-1.9065104480584238E-3</v>
      </c>
      <c r="L39" s="14">
        <f t="shared" ca="1" si="14"/>
        <v>2.182365206954021E-5</v>
      </c>
      <c r="M39" s="14">
        <f t="shared" ca="1" si="6"/>
        <v>148961956735.63571</v>
      </c>
      <c r="N39" s="14">
        <f t="shared" ca="1" si="7"/>
        <v>229156223228.56619</v>
      </c>
      <c r="O39" s="14">
        <f t="shared" ca="1" si="8"/>
        <v>288185956.16317499</v>
      </c>
      <c r="P39" s="8">
        <f t="shared" ca="1" si="15"/>
        <v>-4.6715791836958315E-3</v>
      </c>
    </row>
    <row r="40" spans="1:23" x14ac:dyDescent="0.2">
      <c r="A40" s="59">
        <v>-53151</v>
      </c>
      <c r="B40" s="59">
        <v>-8.2888036907210437E-3</v>
      </c>
      <c r="D40" s="56">
        <f t="shared" si="4"/>
        <v>-5.3151000000000002</v>
      </c>
      <c r="E40" s="56">
        <f t="shared" si="4"/>
        <v>-8.2888036907210437E-3</v>
      </c>
      <c r="F40" s="14">
        <f t="shared" si="9"/>
        <v>28.250288010000002</v>
      </c>
      <c r="G40" s="14">
        <f t="shared" si="10"/>
        <v>-150.15310580195103</v>
      </c>
      <c r="H40" s="14">
        <f t="shared" si="11"/>
        <v>798.0787726479499</v>
      </c>
      <c r="I40" s="14">
        <f t="shared" si="12"/>
        <v>4.4055820496551421E-2</v>
      </c>
      <c r="J40" s="14">
        <f t="shared" si="13"/>
        <v>-0.23416109152122047</v>
      </c>
      <c r="K40" s="14">
        <f t="shared" ca="1" si="5"/>
        <v>-1.8932823230166096E-3</v>
      </c>
      <c r="L40" s="14">
        <f t="shared" ca="1" si="14"/>
        <v>4.0902693564763993E-5</v>
      </c>
      <c r="M40" s="14">
        <f t="shared" ca="1" si="6"/>
        <v>149414814776.31131</v>
      </c>
      <c r="N40" s="14">
        <f t="shared" ca="1" si="7"/>
        <v>230089525452.01398</v>
      </c>
      <c r="O40" s="14">
        <f t="shared" ca="1" si="8"/>
        <v>293908983.9206568</v>
      </c>
      <c r="P40" s="8">
        <f t="shared" ca="1" si="15"/>
        <v>-6.3955213677044341E-3</v>
      </c>
    </row>
    <row r="41" spans="1:23" x14ac:dyDescent="0.2">
      <c r="A41" s="59">
        <v>-51483</v>
      </c>
      <c r="B41" s="59">
        <v>-1.2063187168511784E-2</v>
      </c>
      <c r="D41" s="56">
        <f t="shared" si="4"/>
        <v>-5.1482999999999999</v>
      </c>
      <c r="E41" s="56">
        <f t="shared" si="4"/>
        <v>-1.2063187168511784E-2</v>
      </c>
      <c r="F41" s="14">
        <f t="shared" si="9"/>
        <v>26.50499289</v>
      </c>
      <c r="G41" s="14">
        <f t="shared" si="10"/>
        <v>-136.455654895587</v>
      </c>
      <c r="H41" s="14">
        <f t="shared" si="11"/>
        <v>702.5146480989506</v>
      </c>
      <c r="I41" s="14">
        <f t="shared" si="12"/>
        <v>6.2104906499649212E-2</v>
      </c>
      <c r="J41" s="14">
        <f t="shared" si="13"/>
        <v>-0.31973469013214401</v>
      </c>
      <c r="K41" s="14">
        <f t="shared" ca="1" si="5"/>
        <v>2.3675976434625323E-3</v>
      </c>
      <c r="L41" s="14">
        <f t="shared" ca="1" si="14"/>
        <v>2.082475502895086E-4</v>
      </c>
      <c r="M41" s="14">
        <f t="shared" ca="1" si="6"/>
        <v>327546130551.91455</v>
      </c>
      <c r="N41" s="14">
        <f t="shared" ca="1" si="7"/>
        <v>626192288060.4801</v>
      </c>
      <c r="O41" s="14">
        <f t="shared" ca="1" si="8"/>
        <v>5037451624.419342</v>
      </c>
      <c r="P41" s="8">
        <f t="shared" ca="1" si="15"/>
        <v>-1.4430784811974316E-2</v>
      </c>
    </row>
    <row r="42" spans="1:23" x14ac:dyDescent="0.2">
      <c r="A42" s="59">
        <v>-51430</v>
      </c>
      <c r="B42" s="59">
        <v>-1.8203055135082219E-2</v>
      </c>
      <c r="D42" s="56">
        <f t="shared" si="4"/>
        <v>-5.1429999999999998</v>
      </c>
      <c r="E42" s="56">
        <f t="shared" si="4"/>
        <v>-1.8203055135082219E-2</v>
      </c>
      <c r="F42" s="14">
        <f t="shared" si="9"/>
        <v>26.450448999999999</v>
      </c>
      <c r="G42" s="14">
        <f t="shared" si="10"/>
        <v>-136.03465920699998</v>
      </c>
      <c r="H42" s="14">
        <f t="shared" si="11"/>
        <v>699.62625230160097</v>
      </c>
      <c r="I42" s="14">
        <f t="shared" si="12"/>
        <v>9.3618312559727843E-2</v>
      </c>
      <c r="J42" s="14">
        <f t="shared" si="13"/>
        <v>-0.48147898149468027</v>
      </c>
      <c r="K42" s="14">
        <f t="shared" ca="1" si="5"/>
        <v>2.4980162732179956E-3</v>
      </c>
      <c r="L42" s="14">
        <f t="shared" ca="1" si="14"/>
        <v>4.285343574515446E-4</v>
      </c>
      <c r="M42" s="14">
        <f t="shared" ca="1" si="6"/>
        <v>333967655787.28137</v>
      </c>
      <c r="N42" s="14">
        <f t="shared" ca="1" si="7"/>
        <v>641269926637.56348</v>
      </c>
      <c r="O42" s="14">
        <f t="shared" ca="1" si="8"/>
        <v>5273087420.266696</v>
      </c>
      <c r="P42" s="8">
        <f t="shared" ca="1" si="15"/>
        <v>-2.0701071408300215E-2</v>
      </c>
    </row>
    <row r="43" spans="1:23" x14ac:dyDescent="0.2">
      <c r="A43" s="59">
        <v>-51430</v>
      </c>
      <c r="B43" s="59">
        <v>-1.2030551352568411E-3</v>
      </c>
      <c r="D43" s="56">
        <f t="shared" si="4"/>
        <v>-5.1429999999999998</v>
      </c>
      <c r="E43" s="56">
        <f t="shared" si="4"/>
        <v>-1.2030551352568411E-3</v>
      </c>
      <c r="F43" s="14">
        <f t="shared" si="9"/>
        <v>26.450448999999999</v>
      </c>
      <c r="G43" s="14">
        <f t="shared" si="10"/>
        <v>-136.03465920699998</v>
      </c>
      <c r="H43" s="14">
        <f t="shared" si="11"/>
        <v>699.62625230160097</v>
      </c>
      <c r="I43" s="14">
        <f t="shared" si="12"/>
        <v>6.1873125606259332E-3</v>
      </c>
      <c r="J43" s="14">
        <f t="shared" si="13"/>
        <v>-3.1821348499299171E-2</v>
      </c>
      <c r="K43" s="14">
        <f t="shared" ca="1" si="5"/>
        <v>2.4980162732179956E-3</v>
      </c>
      <c r="L43" s="14">
        <f t="shared" ca="1" si="14"/>
        <v>1.3697929570629911E-5</v>
      </c>
      <c r="M43" s="14">
        <f t="shared" ca="1" si="6"/>
        <v>333967655787.28137</v>
      </c>
      <c r="N43" s="14">
        <f t="shared" ca="1" si="7"/>
        <v>641269926637.56348</v>
      </c>
      <c r="O43" s="14">
        <f t="shared" ca="1" si="8"/>
        <v>5273087420.266696</v>
      </c>
      <c r="P43" s="8">
        <f t="shared" ca="1" si="15"/>
        <v>-3.7010714084748366E-3</v>
      </c>
    </row>
    <row r="44" spans="1:23" x14ac:dyDescent="0.2">
      <c r="A44" s="59">
        <v>-51430</v>
      </c>
      <c r="B44" s="59">
        <v>-7.0305513333598826E-4</v>
      </c>
      <c r="D44" s="56">
        <f t="shared" si="4"/>
        <v>-5.1429999999999998</v>
      </c>
      <c r="E44" s="56">
        <f t="shared" si="4"/>
        <v>-7.0305513333598826E-4</v>
      </c>
      <c r="F44" s="14">
        <f t="shared" si="9"/>
        <v>26.450448999999999</v>
      </c>
      <c r="G44" s="14">
        <f t="shared" si="10"/>
        <v>-136.03465920699998</v>
      </c>
      <c r="H44" s="14">
        <f t="shared" si="11"/>
        <v>699.62625230160097</v>
      </c>
      <c r="I44" s="14">
        <f t="shared" si="12"/>
        <v>3.6158125507469874E-3</v>
      </c>
      <c r="J44" s="14">
        <f t="shared" si="13"/>
        <v>-1.8596123948491756E-2</v>
      </c>
      <c r="K44" s="14">
        <f t="shared" ca="1" si="5"/>
        <v>2.4980162732179956E-3</v>
      </c>
      <c r="L44" s="14">
        <f t="shared" ca="1" si="14"/>
        <v>1.0246858149857501E-5</v>
      </c>
      <c r="M44" s="14">
        <f t="shared" ca="1" si="6"/>
        <v>333967655787.28137</v>
      </c>
      <c r="N44" s="14">
        <f t="shared" ca="1" si="7"/>
        <v>641269926637.56348</v>
      </c>
      <c r="O44" s="14">
        <f t="shared" ca="1" si="8"/>
        <v>5273087420.266696</v>
      </c>
      <c r="P44" s="8">
        <f t="shared" ca="1" si="15"/>
        <v>-3.2010714065539838E-3</v>
      </c>
    </row>
    <row r="45" spans="1:23" x14ac:dyDescent="0.2">
      <c r="A45" s="59">
        <v>-51425</v>
      </c>
      <c r="B45" s="59">
        <v>8.5621121361802686E-5</v>
      </c>
      <c r="D45" s="56">
        <f t="shared" si="4"/>
        <v>-5.1425000000000001</v>
      </c>
      <c r="E45" s="56">
        <f t="shared" si="4"/>
        <v>8.5621121361802686E-5</v>
      </c>
      <c r="F45" s="14">
        <f t="shared" si="9"/>
        <v>26.445306250000002</v>
      </c>
      <c r="G45" s="14">
        <f t="shared" si="10"/>
        <v>-135.994987390625</v>
      </c>
      <c r="H45" s="14">
        <f t="shared" si="11"/>
        <v>699.35422265628915</v>
      </c>
      <c r="I45" s="14">
        <f t="shared" si="12"/>
        <v>-4.4030661660307032E-4</v>
      </c>
      <c r="J45" s="14">
        <f t="shared" si="13"/>
        <v>2.2642767758812893E-3</v>
      </c>
      <c r="K45" s="14">
        <f t="shared" ca="1" si="5"/>
        <v>2.5103041191014142E-3</v>
      </c>
      <c r="L45" s="14">
        <f t="shared" ca="1" si="14"/>
        <v>5.879087639527549E-6</v>
      </c>
      <c r="M45" s="14">
        <f t="shared" ca="1" si="6"/>
        <v>334575500860.14648</v>
      </c>
      <c r="N45" s="14">
        <f t="shared" ca="1" si="7"/>
        <v>642699400838.40662</v>
      </c>
      <c r="O45" s="14">
        <f t="shared" ca="1" si="8"/>
        <v>5295563096.995697</v>
      </c>
      <c r="P45" s="8">
        <f t="shared" ca="1" si="15"/>
        <v>-2.4246829977396115E-3</v>
      </c>
    </row>
    <row r="46" spans="1:23" x14ac:dyDescent="0.2">
      <c r="A46" s="59">
        <v>-51420</v>
      </c>
      <c r="B46" s="59">
        <v>-6.6257053236233286E-3</v>
      </c>
      <c r="D46" s="56">
        <f t="shared" si="4"/>
        <v>-5.1420000000000003</v>
      </c>
      <c r="E46" s="56">
        <f t="shared" si="4"/>
        <v>-6.6257053236233286E-3</v>
      </c>
      <c r="F46" s="14">
        <f t="shared" si="9"/>
        <v>26.440164000000003</v>
      </c>
      <c r="G46" s="14">
        <f t="shared" si="10"/>
        <v>-135.95532328800002</v>
      </c>
      <c r="H46" s="14">
        <f t="shared" si="11"/>
        <v>699.08227234689616</v>
      </c>
      <c r="I46" s="14">
        <f t="shared" si="12"/>
        <v>3.406937677407116E-2</v>
      </c>
      <c r="J46" s="14">
        <f t="shared" si="13"/>
        <v>-0.17518473537227391</v>
      </c>
      <c r="K46" s="14">
        <f t="shared" ca="1" si="5"/>
        <v>2.5225892411170625E-3</v>
      </c>
      <c r="L46" s="14">
        <f t="shared" ca="1" si="14"/>
        <v>8.3691293443258579E-5</v>
      </c>
      <c r="M46" s="14">
        <f t="shared" ca="1" si="6"/>
        <v>335183695470.36133</v>
      </c>
      <c r="N46" s="14">
        <f t="shared" ca="1" si="7"/>
        <v>644130086169.2533</v>
      </c>
      <c r="O46" s="14">
        <f t="shared" ca="1" si="8"/>
        <v>5318081019.245553</v>
      </c>
      <c r="P46" s="8">
        <f t="shared" ca="1" si="15"/>
        <v>-9.1482945647403911E-3</v>
      </c>
    </row>
    <row r="47" spans="1:23" x14ac:dyDescent="0.2">
      <c r="A47" s="59">
        <v>-51415</v>
      </c>
      <c r="B47" s="59">
        <v>-3.3370344425835159E-3</v>
      </c>
      <c r="D47" s="56">
        <f t="shared" si="4"/>
        <v>-5.1414999999999997</v>
      </c>
      <c r="E47" s="56">
        <f t="shared" si="4"/>
        <v>-3.3370344425835159E-3</v>
      </c>
      <c r="F47" s="14">
        <f t="shared" si="9"/>
        <v>26.435022249999996</v>
      </c>
      <c r="G47" s="14">
        <f t="shared" si="10"/>
        <v>-135.91566689837498</v>
      </c>
      <c r="H47" s="14">
        <f t="shared" si="11"/>
        <v>698.81040135799481</v>
      </c>
      <c r="I47" s="14">
        <f t="shared" si="12"/>
        <v>1.7157362586543146E-2</v>
      </c>
      <c r="J47" s="14">
        <f t="shared" si="13"/>
        <v>-8.8214579738711579E-2</v>
      </c>
      <c r="K47" s="14">
        <f t="shared" ca="1" si="5"/>
        <v>2.5348716392649406E-3</v>
      </c>
      <c r="L47" s="14">
        <f t="shared" ca="1" si="14"/>
        <v>3.447928103404889E-5</v>
      </c>
      <c r="M47" s="14">
        <f t="shared" ca="1" si="6"/>
        <v>335792239064.828</v>
      </c>
      <c r="N47" s="14">
        <f t="shared" ca="1" si="7"/>
        <v>645561981362.23962</v>
      </c>
      <c r="O47" s="14">
        <f t="shared" ca="1" si="8"/>
        <v>5340641151.715457</v>
      </c>
      <c r="P47" s="8">
        <f t="shared" ca="1" si="15"/>
        <v>-5.8719060818484565E-3</v>
      </c>
    </row>
    <row r="48" spans="1:23" x14ac:dyDescent="0.2">
      <c r="A48" s="59">
        <v>-51412.5</v>
      </c>
      <c r="B48" s="59">
        <v>-9.1927000123406127E-3</v>
      </c>
      <c r="D48" s="56">
        <f t="shared" si="4"/>
        <v>-5.1412500000000003</v>
      </c>
      <c r="E48" s="56">
        <f t="shared" si="4"/>
        <v>-9.1927000123406127E-3</v>
      </c>
      <c r="F48" s="14">
        <f t="shared" si="9"/>
        <v>26.432451562500002</v>
      </c>
      <c r="G48" s="14">
        <f t="shared" si="10"/>
        <v>-135.89584159570316</v>
      </c>
      <c r="H48" s="14">
        <f t="shared" si="11"/>
        <v>698.67449560390878</v>
      </c>
      <c r="I48" s="14">
        <f t="shared" si="12"/>
        <v>4.7261968938446176E-2</v>
      </c>
      <c r="J48" s="14">
        <f t="shared" si="13"/>
        <v>-0.24298559780478643</v>
      </c>
      <c r="K48" s="14">
        <f t="shared" ca="1" si="5"/>
        <v>2.5410118168883999E-3</v>
      </c>
      <c r="L48" s="14">
        <f t="shared" ca="1" si="14"/>
        <v>1.3767999329138887E-4</v>
      </c>
      <c r="M48" s="14">
        <f t="shared" ca="1" si="6"/>
        <v>336096641558.36072</v>
      </c>
      <c r="N48" s="14">
        <f t="shared" ca="1" si="7"/>
        <v>646278382260.91235</v>
      </c>
      <c r="O48" s="14">
        <f t="shared" ca="1" si="8"/>
        <v>5351937035.7538433</v>
      </c>
      <c r="P48" s="8">
        <f t="shared" ca="1" si="15"/>
        <v>-1.1733711829229013E-2</v>
      </c>
    </row>
    <row r="49" spans="1:16" x14ac:dyDescent="0.2">
      <c r="A49" s="59">
        <v>-51402.5</v>
      </c>
      <c r="B49" s="59">
        <v>-2.6153690591932399E-3</v>
      </c>
      <c r="D49" s="56">
        <f t="shared" si="4"/>
        <v>-5.14025</v>
      </c>
      <c r="E49" s="56">
        <f t="shared" si="4"/>
        <v>-2.6153690591932399E-3</v>
      </c>
      <c r="F49" s="14">
        <f t="shared" si="9"/>
        <v>26.422170062500001</v>
      </c>
      <c r="G49" s="14">
        <f t="shared" si="10"/>
        <v>-135.81655966376562</v>
      </c>
      <c r="H49" s="14">
        <f t="shared" si="11"/>
        <v>698.13107081167129</v>
      </c>
      <c r="I49" s="14">
        <f t="shared" si="12"/>
        <v>1.3443650806518052E-2</v>
      </c>
      <c r="J49" s="14">
        <f t="shared" si="13"/>
        <v>-6.9103726058204418E-2</v>
      </c>
      <c r="K49" s="14">
        <f t="shared" ca="1" si="5"/>
        <v>2.565565717712992E-3</v>
      </c>
      <c r="L49" s="14">
        <f t="shared" ca="1" si="14"/>
        <v>2.6842085162556428E-5</v>
      </c>
      <c r="M49" s="14">
        <f t="shared" ca="1" si="6"/>
        <v>337315121229.04614</v>
      </c>
      <c r="N49" s="14">
        <f t="shared" ca="1" si="7"/>
        <v>649147004174.19458</v>
      </c>
      <c r="O49" s="14">
        <f t="shared" ca="1" si="8"/>
        <v>5397225921.0202293</v>
      </c>
      <c r="P49" s="8">
        <f t="shared" ca="1" si="15"/>
        <v>-5.1809347769062319E-3</v>
      </c>
    </row>
    <row r="50" spans="1:16" x14ac:dyDescent="0.2">
      <c r="A50" s="59">
        <v>-50521.5</v>
      </c>
      <c r="B50" s="59">
        <v>-1.9964017631966292E-4</v>
      </c>
      <c r="D50" s="56">
        <f t="shared" si="4"/>
        <v>-5.0521500000000001</v>
      </c>
      <c r="E50" s="56">
        <f t="shared" si="4"/>
        <v>-1.9964017631966292E-4</v>
      </c>
      <c r="F50" s="14">
        <f t="shared" si="9"/>
        <v>25.524219622500002</v>
      </c>
      <c r="G50" s="14">
        <f t="shared" si="10"/>
        <v>-128.9521861658134</v>
      </c>
      <c r="H50" s="14">
        <f t="shared" si="11"/>
        <v>651.48578733761417</v>
      </c>
      <c r="I50" s="14">
        <f t="shared" si="12"/>
        <v>1.0086121167933852E-3</v>
      </c>
      <c r="J50" s="14">
        <f t="shared" si="13"/>
        <v>-5.0956597058577011E-3</v>
      </c>
      <c r="K50" s="14">
        <f t="shared" ca="1" si="5"/>
        <v>4.686001236020948E-3</v>
      </c>
      <c r="L50" s="14">
        <f t="shared" ca="1" si="14"/>
        <v>2.3869492009977561E-5</v>
      </c>
      <c r="M50" s="14">
        <f t="shared" ca="1" si="6"/>
        <v>449615538811.27631</v>
      </c>
      <c r="N50" s="14">
        <f t="shared" ca="1" si="7"/>
        <v>919656056511.45093</v>
      </c>
      <c r="O50" s="14">
        <f t="shared" ca="1" si="8"/>
        <v>10016114300.834362</v>
      </c>
      <c r="P50" s="8">
        <f t="shared" ca="1" si="15"/>
        <v>-4.8856414123406109E-3</v>
      </c>
    </row>
    <row r="51" spans="1:16" x14ac:dyDescent="0.2">
      <c r="A51" s="59">
        <v>-50516.5</v>
      </c>
      <c r="B51" s="59">
        <v>3.0884655902786821E-3</v>
      </c>
      <c r="D51" s="56">
        <f t="shared" si="4"/>
        <v>-5.0516500000000004</v>
      </c>
      <c r="E51" s="56">
        <f t="shared" si="4"/>
        <v>3.0884655902786821E-3</v>
      </c>
      <c r="F51" s="14">
        <f t="shared" si="9"/>
        <v>25.519167722500004</v>
      </c>
      <c r="G51" s="14">
        <f t="shared" si="10"/>
        <v>-128.91390362536717</v>
      </c>
      <c r="H51" s="14">
        <f t="shared" si="11"/>
        <v>651.22792124908608</v>
      </c>
      <c r="I51" s="14">
        <f t="shared" si="12"/>
        <v>-1.5601847199131305E-2</v>
      </c>
      <c r="J51" s="14">
        <f t="shared" si="13"/>
        <v>7.8815071403491671E-2</v>
      </c>
      <c r="K51" s="14">
        <f t="shared" ca="1" si="5"/>
        <v>4.697794155128332E-3</v>
      </c>
      <c r="L51" s="14">
        <f t="shared" ca="1" si="14"/>
        <v>2.5899384296410336E-6</v>
      </c>
      <c r="M51" s="14">
        <f t="shared" ca="1" si="6"/>
        <v>450277996397.77338</v>
      </c>
      <c r="N51" s="14">
        <f t="shared" ca="1" si="7"/>
        <v>921285110233.53125</v>
      </c>
      <c r="O51" s="14">
        <f t="shared" ca="1" si="8"/>
        <v>10045695020.183939</v>
      </c>
      <c r="P51" s="8">
        <f t="shared" ca="1" si="15"/>
        <v>-1.6093285648496498E-3</v>
      </c>
    </row>
    <row r="52" spans="1:16" x14ac:dyDescent="0.2">
      <c r="A52" s="59">
        <v>-50443.5</v>
      </c>
      <c r="B52" s="59">
        <v>5.0943986693433099E-3</v>
      </c>
      <c r="D52" s="56">
        <f t="shared" ref="D52:E83" si="16">A52/A$18</f>
        <v>-5.0443499999999997</v>
      </c>
      <c r="E52" s="56">
        <f t="shared" si="16"/>
        <v>5.0943986693433099E-3</v>
      </c>
      <c r="F52" s="14">
        <f t="shared" si="9"/>
        <v>25.445466922499996</v>
      </c>
      <c r="G52" s="14">
        <f t="shared" si="10"/>
        <v>-128.35584107051284</v>
      </c>
      <c r="H52" s="14">
        <f t="shared" si="11"/>
        <v>647.47178690404144</v>
      </c>
      <c r="I52" s="14">
        <f t="shared" si="12"/>
        <v>-2.5697929927701924E-2</v>
      </c>
      <c r="J52" s="14">
        <f t="shared" si="13"/>
        <v>0.12962935283080318</v>
      </c>
      <c r="K52" s="14">
        <f t="shared" ca="1" si="5"/>
        <v>4.8696605800332693E-3</v>
      </c>
      <c r="L52" s="14">
        <f t="shared" ca="1" si="14"/>
        <v>5.0507208786727798E-8</v>
      </c>
      <c r="M52" s="14">
        <f t="shared" ca="1" si="6"/>
        <v>459978315033.8576</v>
      </c>
      <c r="N52" s="14">
        <f t="shared" ca="1" si="7"/>
        <v>945180990744.45154</v>
      </c>
      <c r="O52" s="14">
        <f t="shared" ca="1" si="8"/>
        <v>10481652859.586639</v>
      </c>
      <c r="P52" s="8">
        <f t="shared" ca="1" si="15"/>
        <v>2.2473808931004063E-4</v>
      </c>
    </row>
    <row r="53" spans="1:16" x14ac:dyDescent="0.2">
      <c r="A53" s="59">
        <v>-50441</v>
      </c>
      <c r="B53" s="59">
        <v>4.2384237449688451E-3</v>
      </c>
      <c r="D53" s="56">
        <f t="shared" si="16"/>
        <v>-5.0441000000000003</v>
      </c>
      <c r="E53" s="56">
        <f t="shared" si="16"/>
        <v>4.2384237449688451E-3</v>
      </c>
      <c r="F53" s="14">
        <f t="shared" si="9"/>
        <v>25.442944810000004</v>
      </c>
      <c r="G53" s="14">
        <f t="shared" si="10"/>
        <v>-128.33675791612103</v>
      </c>
      <c r="H53" s="14">
        <f t="shared" si="11"/>
        <v>647.34344060470607</v>
      </c>
      <c r="I53" s="14">
        <f t="shared" si="12"/>
        <v>-2.1379033211997352E-2</v>
      </c>
      <c r="J53" s="14">
        <f t="shared" si="13"/>
        <v>0.10783798142463585</v>
      </c>
      <c r="K53" s="14">
        <f t="shared" ca="1" si="5"/>
        <v>4.8755361339016812E-3</v>
      </c>
      <c r="L53" s="14">
        <f t="shared" ca="1" si="14"/>
        <v>4.0591219613170535E-7</v>
      </c>
      <c r="M53" s="14">
        <f t="shared" ca="1" si="6"/>
        <v>460311449911.22784</v>
      </c>
      <c r="N53" s="14">
        <f t="shared" ca="1" si="7"/>
        <v>946003021024.73096</v>
      </c>
      <c r="O53" s="14">
        <f t="shared" ca="1" si="8"/>
        <v>10496717466.245409</v>
      </c>
      <c r="P53" s="8">
        <f t="shared" ca="1" si="15"/>
        <v>-6.3711238893283603E-4</v>
      </c>
    </row>
    <row r="54" spans="1:16" x14ac:dyDescent="0.2">
      <c r="A54" s="59">
        <v>-50436</v>
      </c>
      <c r="B54" s="59">
        <v>2.5264711655281977E-3</v>
      </c>
      <c r="D54" s="56">
        <f t="shared" si="16"/>
        <v>-5.0435999999999996</v>
      </c>
      <c r="E54" s="56">
        <f t="shared" si="16"/>
        <v>2.5264711655281977E-3</v>
      </c>
      <c r="F54" s="14">
        <f t="shared" si="9"/>
        <v>25.437900959999997</v>
      </c>
      <c r="G54" s="14">
        <f t="shared" si="10"/>
        <v>-128.29859728185596</v>
      </c>
      <c r="H54" s="14">
        <f t="shared" si="11"/>
        <v>647.08680525076875</v>
      </c>
      <c r="I54" s="14">
        <f t="shared" si="12"/>
        <v>-1.2742509970458017E-2</v>
      </c>
      <c r="J54" s="14">
        <f t="shared" si="13"/>
        <v>6.4268123287002044E-2</v>
      </c>
      <c r="K54" s="14">
        <f t="shared" ca="1" si="5"/>
        <v>4.887285198737823E-3</v>
      </c>
      <c r="L54" s="14">
        <f t="shared" ca="1" si="14"/>
        <v>5.5734428993994977E-6</v>
      </c>
      <c r="M54" s="14">
        <f t="shared" ca="1" si="6"/>
        <v>460977902785.12244</v>
      </c>
      <c r="N54" s="14">
        <f t="shared" ca="1" si="7"/>
        <v>947647807513.13928</v>
      </c>
      <c r="O54" s="14">
        <f t="shared" ca="1" si="8"/>
        <v>10526873274.748875</v>
      </c>
      <c r="P54" s="8">
        <f t="shared" ca="1" si="15"/>
        <v>-2.3608140332096253E-3</v>
      </c>
    </row>
    <row r="55" spans="1:16" x14ac:dyDescent="0.2">
      <c r="A55" s="59">
        <v>-50433.5</v>
      </c>
      <c r="B55" s="59">
        <v>1.6670493501420369E-2</v>
      </c>
      <c r="D55" s="56">
        <f t="shared" si="16"/>
        <v>-5.0433500000000002</v>
      </c>
      <c r="E55" s="56">
        <f t="shared" si="16"/>
        <v>1.6670493501420369E-2</v>
      </c>
      <c r="F55" s="14">
        <f t="shared" si="9"/>
        <v>25.435379222500003</v>
      </c>
      <c r="G55" s="14">
        <f t="shared" si="10"/>
        <v>-128.2795198017954</v>
      </c>
      <c r="H55" s="14">
        <f t="shared" si="11"/>
        <v>646.95851619238488</v>
      </c>
      <c r="I55" s="14">
        <f t="shared" si="12"/>
        <v>-8.4075133400388413E-2</v>
      </c>
      <c r="J55" s="14">
        <f t="shared" si="13"/>
        <v>0.42402032403484891</v>
      </c>
      <c r="K55" s="14">
        <f t="shared" ca="1" si="5"/>
        <v>4.8931587097054141E-3</v>
      </c>
      <c r="L55" s="14">
        <f t="shared" ca="1" si="14"/>
        <v>1.3870561479613954E-4</v>
      </c>
      <c r="M55" s="14">
        <f t="shared" ca="1" si="6"/>
        <v>461311220652.44629</v>
      </c>
      <c r="N55" s="14">
        <f t="shared" ca="1" si="7"/>
        <v>948470563420.87158</v>
      </c>
      <c r="O55" s="14">
        <f t="shared" ca="1" si="8"/>
        <v>10541964468.196251</v>
      </c>
      <c r="P55" s="8">
        <f t="shared" ca="1" si="15"/>
        <v>1.1777334791714954E-2</v>
      </c>
    </row>
    <row r="56" spans="1:16" x14ac:dyDescent="0.2">
      <c r="A56" s="59">
        <v>-50431</v>
      </c>
      <c r="B56" s="59">
        <v>8.1451492181757595E-4</v>
      </c>
      <c r="D56" s="56">
        <f t="shared" si="16"/>
        <v>-5.0430999999999999</v>
      </c>
      <c r="E56" s="56">
        <f t="shared" si="16"/>
        <v>8.1451492181757595E-4</v>
      </c>
      <c r="F56" s="14">
        <f t="shared" si="9"/>
        <v>25.432857609999999</v>
      </c>
      <c r="G56" s="14">
        <f t="shared" si="10"/>
        <v>-128.26044421299099</v>
      </c>
      <c r="H56" s="14">
        <f t="shared" si="11"/>
        <v>646.83024621053482</v>
      </c>
      <c r="I56" s="14">
        <f t="shared" si="12"/>
        <v>-4.1076802022182168E-3</v>
      </c>
      <c r="J56" s="14">
        <f t="shared" si="13"/>
        <v>2.0715442027806688E-2</v>
      </c>
      <c r="K56" s="14">
        <f t="shared" ca="1" si="5"/>
        <v>4.899031539706139E-3</v>
      </c>
      <c r="L56" s="14">
        <f t="shared" ca="1" si="14"/>
        <v>1.6683276001807827E-5</v>
      </c>
      <c r="M56" s="14">
        <f t="shared" ca="1" si="6"/>
        <v>461644599387.25018</v>
      </c>
      <c r="N56" s="14">
        <f t="shared" ca="1" si="7"/>
        <v>949293560904.07361</v>
      </c>
      <c r="O56" s="14">
        <f t="shared" ca="1" si="8"/>
        <v>10557064515.50988</v>
      </c>
      <c r="P56" s="8">
        <f t="shared" ca="1" si="15"/>
        <v>-4.0845166178885631E-3</v>
      </c>
    </row>
    <row r="57" spans="1:16" x14ac:dyDescent="0.2">
      <c r="A57" s="59">
        <v>-50383</v>
      </c>
      <c r="B57" s="59">
        <v>1.3795475994582314E-3</v>
      </c>
      <c r="D57" s="56">
        <f t="shared" si="16"/>
        <v>-5.0382999999999996</v>
      </c>
      <c r="E57" s="56">
        <f t="shared" si="16"/>
        <v>1.3795475994582314E-3</v>
      </c>
      <c r="F57" s="14">
        <f t="shared" si="9"/>
        <v>25.384466889999995</v>
      </c>
      <c r="G57" s="14">
        <f t="shared" si="10"/>
        <v>-127.89455953188697</v>
      </c>
      <c r="H57" s="14">
        <f t="shared" si="11"/>
        <v>644.37115928950607</v>
      </c>
      <c r="I57" s="14">
        <f t="shared" si="12"/>
        <v>-6.9505746703504064E-3</v>
      </c>
      <c r="J57" s="14">
        <f t="shared" si="13"/>
        <v>3.5019080361626452E-2</v>
      </c>
      <c r="K57" s="14">
        <f t="shared" ca="1" si="5"/>
        <v>5.0116578226092057E-3</v>
      </c>
      <c r="L57" s="14">
        <f t="shared" ca="1" si="14"/>
        <v>1.3192224673117819E-5</v>
      </c>
      <c r="M57" s="14">
        <f t="shared" ca="1" si="6"/>
        <v>468057186109.31763</v>
      </c>
      <c r="N57" s="14">
        <f t="shared" ca="1" si="7"/>
        <v>965141753273.65356</v>
      </c>
      <c r="O57" s="14">
        <f t="shared" ca="1" si="8"/>
        <v>10848696617.170521</v>
      </c>
      <c r="P57" s="8">
        <f t="shared" ca="1" si="15"/>
        <v>-3.6321102231509743E-3</v>
      </c>
    </row>
    <row r="58" spans="1:16" x14ac:dyDescent="0.2">
      <c r="A58" s="59">
        <v>-50380.5</v>
      </c>
      <c r="B58" s="59">
        <v>-4.4764496210538372E-3</v>
      </c>
      <c r="D58" s="56">
        <f t="shared" si="16"/>
        <v>-5.0380500000000001</v>
      </c>
      <c r="E58" s="56">
        <f t="shared" si="16"/>
        <v>-4.4764496210538372E-3</v>
      </c>
      <c r="F58" s="14">
        <f t="shared" si="9"/>
        <v>25.381947802500001</v>
      </c>
      <c r="G58" s="14">
        <f t="shared" si="10"/>
        <v>-127.87552212638514</v>
      </c>
      <c r="H58" s="14">
        <f t="shared" si="11"/>
        <v>644.24327424883461</v>
      </c>
      <c r="I58" s="14">
        <f t="shared" si="12"/>
        <v>2.2552577013350287E-2</v>
      </c>
      <c r="J58" s="14">
        <f t="shared" si="13"/>
        <v>-0.11362101062210941</v>
      </c>
      <c r="K58" s="14">
        <f t="shared" ca="1" si="5"/>
        <v>5.0175168970775785E-3</v>
      </c>
      <c r="L58" s="14">
        <f t="shared" ca="1" si="14"/>
        <v>9.0135400247400358E-5</v>
      </c>
      <c r="M58" s="14">
        <f t="shared" ca="1" si="6"/>
        <v>468391780558.06207</v>
      </c>
      <c r="N58" s="14">
        <f t="shared" ca="1" si="7"/>
        <v>965969598461.20154</v>
      </c>
      <c r="O58" s="14">
        <f t="shared" ca="1" si="8"/>
        <v>10863974614.59289</v>
      </c>
      <c r="P58" s="8">
        <f t="shared" ca="1" si="15"/>
        <v>-9.4939665181314158E-3</v>
      </c>
    </row>
    <row r="59" spans="1:16" x14ac:dyDescent="0.2">
      <c r="A59" s="59">
        <v>-50378</v>
      </c>
      <c r="B59" s="59">
        <v>-3.3244776869403511E-4</v>
      </c>
      <c r="D59" s="56">
        <f t="shared" si="16"/>
        <v>-5.0377999999999998</v>
      </c>
      <c r="E59" s="56">
        <f t="shared" si="16"/>
        <v>-3.3244776869403511E-4</v>
      </c>
      <c r="F59" s="14">
        <f t="shared" si="9"/>
        <v>25.379428839999999</v>
      </c>
      <c r="G59" s="14">
        <f t="shared" si="10"/>
        <v>-127.85648661015199</v>
      </c>
      <c r="H59" s="14">
        <f t="shared" si="11"/>
        <v>644.11540824462372</v>
      </c>
      <c r="I59" s="14">
        <f t="shared" si="12"/>
        <v>1.67480536912681E-3</v>
      </c>
      <c r="J59" s="14">
        <f t="shared" si="13"/>
        <v>-8.4373344885870435E-3</v>
      </c>
      <c r="K59" s="14">
        <f t="shared" ca="1" si="5"/>
        <v>5.0233752905790297E-3</v>
      </c>
      <c r="L59" s="14">
        <f t="shared" ca="1" si="14"/>
        <v>2.8684840642241092E-5</v>
      </c>
      <c r="M59" s="14">
        <f t="shared" ca="1" si="6"/>
        <v>468726434507.95343</v>
      </c>
      <c r="N59" s="14">
        <f t="shared" ca="1" si="7"/>
        <v>966797682045.6748</v>
      </c>
      <c r="O59" s="14">
        <f t="shared" ca="1" si="8"/>
        <v>10879261377.014029</v>
      </c>
      <c r="P59" s="8">
        <f t="shared" ca="1" si="15"/>
        <v>-5.3558230592730648E-3</v>
      </c>
    </row>
    <row r="60" spans="1:16" x14ac:dyDescent="0.2">
      <c r="A60" s="59">
        <v>-49840</v>
      </c>
      <c r="B60" s="59">
        <v>-7.5658422658303227E-3</v>
      </c>
      <c r="D60" s="56">
        <f t="shared" si="16"/>
        <v>-4.984</v>
      </c>
      <c r="E60" s="56">
        <f t="shared" si="16"/>
        <v>-7.5658422658303227E-3</v>
      </c>
      <c r="F60" s="14">
        <f t="shared" si="9"/>
        <v>24.840256</v>
      </c>
      <c r="G60" s="14">
        <f t="shared" si="10"/>
        <v>-123.803835904</v>
      </c>
      <c r="H60" s="14">
        <f t="shared" si="11"/>
        <v>617.03831814553598</v>
      </c>
      <c r="I60" s="14">
        <f t="shared" si="12"/>
        <v>3.7708157852898327E-2</v>
      </c>
      <c r="J60" s="14">
        <f t="shared" si="13"/>
        <v>-0.18793745873884526</v>
      </c>
      <c r="K60" s="14">
        <f t="shared" ca="1" si="5"/>
        <v>6.2682601563185947E-3</v>
      </c>
      <c r="L60" s="14">
        <f t="shared" ca="1" si="14"/>
        <v>1.9138238982650656E-4</v>
      </c>
      <c r="M60" s="14">
        <f t="shared" ca="1" si="6"/>
        <v>542020853720.24316</v>
      </c>
      <c r="N60" s="14">
        <f t="shared" ca="1" si="7"/>
        <v>1150296896544.6248</v>
      </c>
      <c r="O60" s="14">
        <f t="shared" ca="1" si="8"/>
        <v>14365872903.185303</v>
      </c>
      <c r="P60" s="8">
        <f t="shared" ca="1" si="15"/>
        <v>-1.3834102422148917E-2</v>
      </c>
    </row>
    <row r="61" spans="1:16" x14ac:dyDescent="0.2">
      <c r="A61" s="59">
        <v>-49689</v>
      </c>
      <c r="B61" s="59">
        <v>9.717008939538363E-3</v>
      </c>
      <c r="D61" s="56">
        <f t="shared" si="16"/>
        <v>-4.9688999999999997</v>
      </c>
      <c r="E61" s="56">
        <f t="shared" si="16"/>
        <v>9.717008939538363E-3</v>
      </c>
      <c r="F61" s="14">
        <f t="shared" si="9"/>
        <v>24.689967209999995</v>
      </c>
      <c r="G61" s="14">
        <f t="shared" si="10"/>
        <v>-122.68197806976897</v>
      </c>
      <c r="H61" s="14">
        <f t="shared" si="11"/>
        <v>609.594480830875</v>
      </c>
      <c r="I61" s="14">
        <f t="shared" si="12"/>
        <v>-4.8282845719672167E-2</v>
      </c>
      <c r="J61" s="14">
        <f t="shared" si="13"/>
        <v>0.23991263209647901</v>
      </c>
      <c r="K61" s="14">
        <f t="shared" ca="1" si="5"/>
        <v>6.6119931575822355E-3</v>
      </c>
      <c r="L61" s="14">
        <f t="shared" ca="1" si="14"/>
        <v>9.6411230061966215E-6</v>
      </c>
      <c r="M61" s="14">
        <f t="shared" ca="1" si="6"/>
        <v>563000912197.91357</v>
      </c>
      <c r="N61" s="14">
        <f t="shared" ca="1" si="7"/>
        <v>1203581252866.5581</v>
      </c>
      <c r="O61" s="14">
        <f t="shared" ca="1" si="8"/>
        <v>15411743600.604929</v>
      </c>
      <c r="P61" s="8">
        <f t="shared" ca="1" si="15"/>
        <v>3.1050157819561275E-3</v>
      </c>
    </row>
    <row r="62" spans="1:16" x14ac:dyDescent="0.2">
      <c r="A62" s="59">
        <v>-47784</v>
      </c>
      <c r="B62" s="59">
        <v>-8.1183898757011159E-3</v>
      </c>
      <c r="D62" s="56">
        <f t="shared" si="16"/>
        <v>-4.7784000000000004</v>
      </c>
      <c r="E62" s="56">
        <f t="shared" si="16"/>
        <v>-8.1183898757011159E-3</v>
      </c>
      <c r="F62" s="14">
        <f t="shared" si="9"/>
        <v>22.833106560000004</v>
      </c>
      <c r="G62" s="14">
        <f t="shared" si="10"/>
        <v>-109.10571638630402</v>
      </c>
      <c r="H62" s="14">
        <f t="shared" si="11"/>
        <v>521.35075518031522</v>
      </c>
      <c r="I62" s="14">
        <f t="shared" si="12"/>
        <v>3.8792914182050213E-2</v>
      </c>
      <c r="J62" s="14">
        <f t="shared" si="13"/>
        <v>-0.18536806112750875</v>
      </c>
      <c r="K62" s="14">
        <f t="shared" ca="1" si="5"/>
        <v>1.0735121910180889E-2</v>
      </c>
      <c r="L62" s="14">
        <f t="shared" ca="1" si="14"/>
        <v>3.5545490666039168E-4</v>
      </c>
      <c r="M62" s="14">
        <f t="shared" ca="1" si="6"/>
        <v>836572293725.63989</v>
      </c>
      <c r="N62" s="14">
        <f t="shared" ca="1" si="7"/>
        <v>1927538709552.2334</v>
      </c>
      <c r="O62" s="14">
        <f t="shared" ca="1" si="8"/>
        <v>30708325698.393864</v>
      </c>
      <c r="P62" s="8">
        <f t="shared" ca="1" si="15"/>
        <v>-1.8853511785882005E-2</v>
      </c>
    </row>
    <row r="63" spans="1:16" x14ac:dyDescent="0.2">
      <c r="A63" s="59">
        <v>-45844</v>
      </c>
      <c r="B63" s="59">
        <v>2.6197135097983056E-2</v>
      </c>
      <c r="D63" s="56">
        <f t="shared" si="16"/>
        <v>-4.5843999999999996</v>
      </c>
      <c r="E63" s="56">
        <f t="shared" si="16"/>
        <v>2.6197135097983056E-2</v>
      </c>
      <c r="F63" s="14">
        <f t="shared" si="9"/>
        <v>21.016723359999997</v>
      </c>
      <c r="G63" s="14">
        <f t="shared" si="10"/>
        <v>-96.349066571583975</v>
      </c>
      <c r="H63" s="14">
        <f t="shared" si="11"/>
        <v>441.70266079076953</v>
      </c>
      <c r="I63" s="14">
        <f t="shared" si="12"/>
        <v>-0.12009814614319352</v>
      </c>
      <c r="J63" s="14">
        <f t="shared" si="13"/>
        <v>0.55057794117885628</v>
      </c>
      <c r="K63" s="14">
        <f t="shared" ca="1" si="5"/>
        <v>1.4527640745526996E-2</v>
      </c>
      <c r="L63" s="14">
        <f t="shared" ca="1" si="14"/>
        <v>1.3617709844200386E-4</v>
      </c>
      <c r="M63" s="14">
        <f t="shared" ca="1" si="6"/>
        <v>1114715850709.5996</v>
      </c>
      <c r="N63" s="14">
        <f t="shared" ca="1" si="7"/>
        <v>2721312994546.7725</v>
      </c>
      <c r="O63" s="14">
        <f t="shared" ca="1" si="8"/>
        <v>49102752699.004288</v>
      </c>
      <c r="P63" s="8">
        <f t="shared" ca="1" si="15"/>
        <v>1.166949435245606E-2</v>
      </c>
    </row>
    <row r="64" spans="1:16" x14ac:dyDescent="0.2">
      <c r="A64" s="59">
        <v>-44052.5</v>
      </c>
      <c r="B64" s="59">
        <v>1.6586262253528855E-2</v>
      </c>
      <c r="D64" s="56">
        <f t="shared" si="16"/>
        <v>-4.4052499999999997</v>
      </c>
      <c r="E64" s="56">
        <f t="shared" si="16"/>
        <v>1.6586262253528855E-2</v>
      </c>
      <c r="F64" s="14">
        <f t="shared" si="9"/>
        <v>19.406227562499996</v>
      </c>
      <c r="G64" s="14">
        <f t="shared" si="10"/>
        <v>-85.489283969703095</v>
      </c>
      <c r="H64" s="14">
        <f t="shared" si="11"/>
        <v>376.60166820753454</v>
      </c>
      <c r="I64" s="14">
        <f t="shared" si="12"/>
        <v>-7.3066631792357978E-2</v>
      </c>
      <c r="J64" s="14">
        <f t="shared" si="13"/>
        <v>0.32187677970328493</v>
      </c>
      <c r="K64" s="14">
        <f t="shared" ca="1" si="5"/>
        <v>1.7665675792867819E-2</v>
      </c>
      <c r="L64" s="14">
        <f t="shared" ca="1" si="14"/>
        <v>1.1651335889082685E-6</v>
      </c>
      <c r="M64" s="14">
        <f t="shared" ca="1" si="6"/>
        <v>1351871145127.1934</v>
      </c>
      <c r="N64" s="14">
        <f t="shared" ca="1" si="7"/>
        <v>3456781320538.3994</v>
      </c>
      <c r="O64" s="14">
        <f t="shared" ca="1" si="8"/>
        <v>67240189945.387138</v>
      </c>
      <c r="P64" s="8">
        <f t="shared" ca="1" si="15"/>
        <v>-1.0794135393389637E-3</v>
      </c>
    </row>
    <row r="65" spans="1:16" x14ac:dyDescent="0.2">
      <c r="A65" s="59">
        <v>-44050</v>
      </c>
      <c r="B65" s="59">
        <v>1.0726573398097629E-2</v>
      </c>
      <c r="D65" s="56">
        <f t="shared" si="16"/>
        <v>-4.4050000000000002</v>
      </c>
      <c r="E65" s="56">
        <f t="shared" si="16"/>
        <v>1.0726573398097629E-2</v>
      </c>
      <c r="F65" s="14">
        <f t="shared" si="9"/>
        <v>19.404025000000001</v>
      </c>
      <c r="G65" s="14">
        <f t="shared" si="10"/>
        <v>-85.474730125000008</v>
      </c>
      <c r="H65" s="14">
        <f t="shared" si="11"/>
        <v>376.51618620062504</v>
      </c>
      <c r="I65" s="14">
        <f t="shared" si="12"/>
        <v>-4.725055581862006E-2</v>
      </c>
      <c r="J65" s="14">
        <f t="shared" si="13"/>
        <v>0.20813869838102136</v>
      </c>
      <c r="K65" s="14">
        <f t="shared" ca="1" si="5"/>
        <v>1.7669810522836671E-2</v>
      </c>
      <c r="L65" s="14">
        <f t="shared" ca="1" si="14"/>
        <v>4.8208541770354473E-5</v>
      </c>
      <c r="M65" s="14">
        <f t="shared" ca="1" si="6"/>
        <v>1352181463878.0527</v>
      </c>
      <c r="N65" s="14">
        <f t="shared" ca="1" si="7"/>
        <v>3457789998270.0347</v>
      </c>
      <c r="O65" s="14">
        <f t="shared" ca="1" si="8"/>
        <v>67265716931.20594</v>
      </c>
      <c r="P65" s="8">
        <f t="shared" ca="1" si="15"/>
        <v>-6.9432371247390417E-3</v>
      </c>
    </row>
    <row r="66" spans="1:16" x14ac:dyDescent="0.2">
      <c r="A66" s="59">
        <v>-44047.5</v>
      </c>
      <c r="B66" s="59">
        <v>1.4866882816000383E-2</v>
      </c>
      <c r="D66" s="56">
        <f t="shared" si="16"/>
        <v>-4.4047499999999999</v>
      </c>
      <c r="E66" s="56">
        <f t="shared" si="16"/>
        <v>1.4866882816000383E-2</v>
      </c>
      <c r="F66" s="14">
        <f t="shared" si="9"/>
        <v>19.401822562499998</v>
      </c>
      <c r="G66" s="14">
        <f t="shared" si="10"/>
        <v>-85.46017793217186</v>
      </c>
      <c r="H66" s="14">
        <f t="shared" si="11"/>
        <v>376.43071874673399</v>
      </c>
      <c r="I66" s="14">
        <f t="shared" si="12"/>
        <v>-6.5484902083777691E-2</v>
      </c>
      <c r="J66" s="14">
        <f t="shared" si="13"/>
        <v>0.28844462245351976</v>
      </c>
      <c r="K66" s="14">
        <f t="shared" ca="1" si="5"/>
        <v>1.7673944571838615E-2</v>
      </c>
      <c r="L66" s="14">
        <f t="shared" ca="1" si="14"/>
        <v>7.8795957010896172E-6</v>
      </c>
      <c r="M66" s="14">
        <f t="shared" ca="1" si="6"/>
        <v>1352491716236.6582</v>
      </c>
      <c r="N66" s="14">
        <f t="shared" ca="1" si="7"/>
        <v>3458798602808.1919</v>
      </c>
      <c r="O66" s="14">
        <f t="shared" ca="1" si="8"/>
        <v>67291243824.192734</v>
      </c>
      <c r="P66" s="8">
        <f t="shared" ca="1" si="15"/>
        <v>-2.8070617558382319E-3</v>
      </c>
    </row>
    <row r="67" spans="1:16" x14ac:dyDescent="0.2">
      <c r="A67" s="59">
        <v>-25561</v>
      </c>
      <c r="B67" s="59">
        <v>2.4248062364240569E-2</v>
      </c>
      <c r="D67" s="56">
        <f t="shared" si="16"/>
        <v>-2.5560999999999998</v>
      </c>
      <c r="E67" s="56">
        <f t="shared" si="16"/>
        <v>2.4248062364240569E-2</v>
      </c>
      <c r="F67" s="14">
        <f t="shared" si="9"/>
        <v>6.5336472099999989</v>
      </c>
      <c r="G67" s="14">
        <f t="shared" si="10"/>
        <v>-16.700655633480995</v>
      </c>
      <c r="H67" s="14">
        <f t="shared" si="11"/>
        <v>42.688545864740767</v>
      </c>
      <c r="I67" s="14">
        <f t="shared" si="12"/>
        <v>-6.1980472209235311E-2</v>
      </c>
      <c r="J67" s="14">
        <f t="shared" si="13"/>
        <v>0.15842828501402637</v>
      </c>
      <c r="K67" s="14">
        <f t="shared" ca="1" si="5"/>
        <v>2.9623392123930295E-2</v>
      </c>
      <c r="L67" s="14">
        <f t="shared" ca="1" si="14"/>
        <v>2.8894170025406008E-5</v>
      </c>
      <c r="M67" s="14">
        <f t="shared" ca="1" si="6"/>
        <v>902893145154.35205</v>
      </c>
      <c r="N67" s="14">
        <f t="shared" ca="1" si="7"/>
        <v>5041364110162.8027</v>
      </c>
      <c r="O67" s="14">
        <f t="shared" ca="1" si="8"/>
        <v>131804353378.92131</v>
      </c>
      <c r="P67" s="8">
        <f t="shared" ca="1" si="15"/>
        <v>-5.3753297596897259E-3</v>
      </c>
    </row>
    <row r="68" spans="1:16" x14ac:dyDescent="0.2">
      <c r="A68" s="59">
        <v>-23083</v>
      </c>
      <c r="B68" s="59">
        <v>4.0456924586323523E-2</v>
      </c>
      <c r="D68" s="56">
        <f t="shared" si="16"/>
        <v>-2.3083</v>
      </c>
      <c r="E68" s="56">
        <f t="shared" si="16"/>
        <v>4.0456924586323523E-2</v>
      </c>
      <c r="F68" s="14">
        <f t="shared" si="9"/>
        <v>5.3282488900000002</v>
      </c>
      <c r="G68" s="14">
        <f t="shared" si="10"/>
        <v>-12.299196912787</v>
      </c>
      <c r="H68" s="14">
        <f t="shared" si="11"/>
        <v>28.390236233786236</v>
      </c>
      <c r="I68" s="14">
        <f t="shared" si="12"/>
        <v>-9.3386719022610587E-2</v>
      </c>
      <c r="J68" s="14">
        <f t="shared" si="13"/>
        <v>0.21556456351989203</v>
      </c>
      <c r="K68" s="14">
        <f t="shared" ca="1" si="5"/>
        <v>2.8395040709124228E-2</v>
      </c>
      <c r="L68" s="14">
        <f t="shared" ca="1" si="14"/>
        <v>1.4548904266704029E-4</v>
      </c>
      <c r="M68" s="14">
        <f t="shared" ca="1" si="6"/>
        <v>546749088654.53271</v>
      </c>
      <c r="N68" s="14">
        <f t="shared" ca="1" si="7"/>
        <v>4205716625403.1187</v>
      </c>
      <c r="O68" s="14">
        <f t="shared" ca="1" si="8"/>
        <v>113831673368.78224</v>
      </c>
      <c r="P68" s="8">
        <f t="shared" ca="1" si="15"/>
        <v>1.2061883877199295E-2</v>
      </c>
    </row>
    <row r="69" spans="1:16" x14ac:dyDescent="0.2">
      <c r="A69" s="59">
        <v>-22995</v>
      </c>
      <c r="B69" s="59">
        <v>3.3238502237998221E-2</v>
      </c>
      <c r="D69" s="56">
        <f t="shared" si="16"/>
        <v>-2.2995000000000001</v>
      </c>
      <c r="E69" s="56">
        <f t="shared" si="16"/>
        <v>3.3238502237998221E-2</v>
      </c>
      <c r="F69" s="14">
        <f t="shared" si="9"/>
        <v>5.2877002500000003</v>
      </c>
      <c r="G69" s="14">
        <f t="shared" si="10"/>
        <v>-12.159066724875002</v>
      </c>
      <c r="H69" s="14">
        <f t="shared" si="11"/>
        <v>27.959773933850066</v>
      </c>
      <c r="I69" s="14">
        <f t="shared" si="12"/>
        <v>-7.643193589627692E-2</v>
      </c>
      <c r="J69" s="14">
        <f t="shared" si="13"/>
        <v>0.1757552365934888</v>
      </c>
      <c r="K69" s="14">
        <f t="shared" ca="1" si="5"/>
        <v>2.8339117444390147E-2</v>
      </c>
      <c r="L69" s="14">
        <f t="shared" ca="1" si="14"/>
        <v>2.4003971355838036E-5</v>
      </c>
      <c r="M69" s="14">
        <f t="shared" ca="1" si="6"/>
        <v>534576235862.16443</v>
      </c>
      <c r="N69" s="14">
        <f t="shared" ca="1" si="7"/>
        <v>4173058892759.5669</v>
      </c>
      <c r="O69" s="14">
        <f t="shared" ca="1" si="8"/>
        <v>113101966258.743</v>
      </c>
      <c r="P69" s="8">
        <f t="shared" ca="1" si="15"/>
        <v>4.8993847936080748E-3</v>
      </c>
    </row>
    <row r="70" spans="1:16" x14ac:dyDescent="0.2">
      <c r="A70" s="59">
        <v>-22210</v>
      </c>
      <c r="B70" s="59">
        <v>4.3766599464010909E-2</v>
      </c>
      <c r="D70" s="56">
        <f t="shared" si="16"/>
        <v>-2.2210000000000001</v>
      </c>
      <c r="E70" s="56">
        <f t="shared" si="16"/>
        <v>4.3766599464010909E-2</v>
      </c>
      <c r="F70" s="14">
        <f t="shared" si="9"/>
        <v>4.9328410000000007</v>
      </c>
      <c r="G70" s="14">
        <f t="shared" si="10"/>
        <v>-10.955839861000001</v>
      </c>
      <c r="H70" s="14">
        <f t="shared" si="11"/>
        <v>24.332920331281006</v>
      </c>
      <c r="I70" s="14">
        <f t="shared" si="12"/>
        <v>-9.7205617409568235E-2</v>
      </c>
      <c r="J70" s="14">
        <f t="shared" si="13"/>
        <v>0.21589367626665107</v>
      </c>
      <c r="K70" s="14">
        <f t="shared" ca="1" si="5"/>
        <v>2.7802922899086813E-2</v>
      </c>
      <c r="L70" s="14">
        <f t="shared" ca="1" si="14"/>
        <v>2.548389694695068E-4</v>
      </c>
      <c r="M70" s="14">
        <f t="shared" ca="1" si="6"/>
        <v>428897455829.7973</v>
      </c>
      <c r="N70" s="14">
        <f t="shared" ca="1" si="7"/>
        <v>3874573511616.6772</v>
      </c>
      <c r="O70" s="14">
        <f t="shared" ca="1" si="8"/>
        <v>106355885327.07445</v>
      </c>
      <c r="P70" s="8">
        <f t="shared" ca="1" si="15"/>
        <v>1.5963676564924097E-2</v>
      </c>
    </row>
    <row r="71" spans="1:16" x14ac:dyDescent="0.2">
      <c r="A71" s="59">
        <v>-22069</v>
      </c>
      <c r="B71" s="59">
        <v>2.8381488745493982E-2</v>
      </c>
      <c r="D71" s="56">
        <f t="shared" si="16"/>
        <v>-2.2069000000000001</v>
      </c>
      <c r="E71" s="56">
        <f t="shared" si="16"/>
        <v>2.8381488745493982E-2</v>
      </c>
      <c r="F71" s="14">
        <f t="shared" si="9"/>
        <v>4.87040761</v>
      </c>
      <c r="G71" s="14">
        <f t="shared" si="10"/>
        <v>-10.748502554509001</v>
      </c>
      <c r="H71" s="14">
        <f t="shared" si="11"/>
        <v>23.72087028754591</v>
      </c>
      <c r="I71" s="14">
        <f t="shared" si="12"/>
        <v>-6.2635107512430677E-2</v>
      </c>
      <c r="J71" s="14">
        <f t="shared" si="13"/>
        <v>0.13822941876918327</v>
      </c>
      <c r="K71" s="14">
        <f t="shared" ca="1" si="5"/>
        <v>2.7699499905628078E-2</v>
      </c>
      <c r="L71" s="14">
        <f t="shared" ca="1" si="14"/>
        <v>4.6510877770164157E-7</v>
      </c>
      <c r="M71" s="14">
        <f t="shared" ca="1" si="6"/>
        <v>410560132011.77985</v>
      </c>
      <c r="N71" s="14">
        <f t="shared" ca="1" si="7"/>
        <v>3819714501041.2095</v>
      </c>
      <c r="O71" s="14">
        <f t="shared" ca="1" si="8"/>
        <v>105101679804.56207</v>
      </c>
      <c r="P71" s="8">
        <f t="shared" ca="1" si="15"/>
        <v>6.8198883986590395E-4</v>
      </c>
    </row>
    <row r="72" spans="1:16" x14ac:dyDescent="0.2">
      <c r="A72" s="59">
        <v>-22054</v>
      </c>
      <c r="B72" s="59">
        <v>2.2234432401670445E-2</v>
      </c>
      <c r="D72" s="56">
        <f t="shared" si="16"/>
        <v>-2.2054</v>
      </c>
      <c r="E72" s="56">
        <f t="shared" si="16"/>
        <v>2.2234432401670445E-2</v>
      </c>
      <c r="F72" s="14">
        <f t="shared" si="9"/>
        <v>4.8637891600000005</v>
      </c>
      <c r="G72" s="14">
        <f t="shared" si="10"/>
        <v>-10.726600613464001</v>
      </c>
      <c r="H72" s="14">
        <f t="shared" si="11"/>
        <v>23.656444992933512</v>
      </c>
      <c r="I72" s="14">
        <f t="shared" si="12"/>
        <v>-4.9035817218644001E-2</v>
      </c>
      <c r="J72" s="14">
        <f t="shared" si="13"/>
        <v>0.10814359129399748</v>
      </c>
      <c r="K72" s="14">
        <f t="shared" ca="1" si="5"/>
        <v>2.7688369982503232E-2</v>
      </c>
      <c r="L72" s="14">
        <f t="shared" ca="1" si="14"/>
        <v>2.9745435135620194E-5</v>
      </c>
      <c r="M72" s="14">
        <f t="shared" ca="1" si="6"/>
        <v>408622433054.37433</v>
      </c>
      <c r="N72" s="14">
        <f t="shared" ca="1" si="7"/>
        <v>3813858142291.8291</v>
      </c>
      <c r="O72" s="14">
        <f t="shared" ca="1" si="8"/>
        <v>104967537075.25366</v>
      </c>
      <c r="P72" s="8">
        <f t="shared" ca="1" si="15"/>
        <v>-5.4539375808327871E-3</v>
      </c>
    </row>
    <row r="73" spans="1:16" x14ac:dyDescent="0.2">
      <c r="A73" s="59">
        <v>-21216</v>
      </c>
      <c r="B73" s="59">
        <v>2.9773614221941323E-2</v>
      </c>
      <c r="D73" s="56">
        <f t="shared" si="16"/>
        <v>-2.1215999999999999</v>
      </c>
      <c r="E73" s="56">
        <f t="shared" si="16"/>
        <v>2.9773614221941323E-2</v>
      </c>
      <c r="F73" s="14">
        <f t="shared" si="9"/>
        <v>4.5011865599999998</v>
      </c>
      <c r="G73" s="14">
        <f t="shared" si="10"/>
        <v>-9.5497174056959988</v>
      </c>
      <c r="H73" s="14">
        <f t="shared" si="11"/>
        <v>20.260680447924631</v>
      </c>
      <c r="I73" s="14">
        <f t="shared" si="12"/>
        <v>-6.3167699933270705E-2</v>
      </c>
      <c r="J73" s="14">
        <f t="shared" si="13"/>
        <v>0.13401659217842712</v>
      </c>
      <c r="K73" s="14">
        <f t="shared" ca="1" si="5"/>
        <v>2.7027637100765115E-2</v>
      </c>
      <c r="L73" s="14">
        <f t="shared" ca="1" si="14"/>
        <v>7.5403903500231754E-6</v>
      </c>
      <c r="M73" s="14">
        <f t="shared" ca="1" si="6"/>
        <v>304874593537.36407</v>
      </c>
      <c r="N73" s="14">
        <f t="shared" ca="1" si="7"/>
        <v>3481167653820.5293</v>
      </c>
      <c r="O73" s="14">
        <f t="shared" ca="1" si="8"/>
        <v>97269736760.426193</v>
      </c>
      <c r="P73" s="8">
        <f t="shared" ca="1" si="15"/>
        <v>2.7459771211762081E-3</v>
      </c>
    </row>
    <row r="74" spans="1:16" x14ac:dyDescent="0.2">
      <c r="A74" s="59">
        <v>-20881</v>
      </c>
      <c r="B74" s="59">
        <v>3.0904617933685031E-2</v>
      </c>
      <c r="D74" s="56">
        <f t="shared" si="16"/>
        <v>-2.0880999999999998</v>
      </c>
      <c r="E74" s="56">
        <f t="shared" si="16"/>
        <v>3.0904617933685031E-2</v>
      </c>
      <c r="F74" s="14">
        <f t="shared" si="9"/>
        <v>4.3601616099999996</v>
      </c>
      <c r="G74" s="14">
        <f t="shared" si="10"/>
        <v>-9.1044534578409984</v>
      </c>
      <c r="H74" s="14">
        <f t="shared" si="11"/>
        <v>19.011009265317789</v>
      </c>
      <c r="I74" s="14">
        <f t="shared" si="12"/>
        <v>-6.453193270732771E-2</v>
      </c>
      <c r="J74" s="14">
        <f t="shared" si="13"/>
        <v>0.13474912868617098</v>
      </c>
      <c r="K74" s="14">
        <f t="shared" ca="1" si="5"/>
        <v>2.6742094491594728E-2</v>
      </c>
      <c r="L74" s="14">
        <f t="shared" ca="1" si="14"/>
        <v>1.7326601405951305E-5</v>
      </c>
      <c r="M74" s="14">
        <f t="shared" ca="1" si="6"/>
        <v>266218955809.55222</v>
      </c>
      <c r="N74" s="14">
        <f t="shared" ca="1" si="7"/>
        <v>3345602311613.4204</v>
      </c>
      <c r="O74" s="14">
        <f t="shared" ca="1" si="8"/>
        <v>94090833040.994766</v>
      </c>
      <c r="P74" s="8">
        <f t="shared" ca="1" si="15"/>
        <v>4.1625234420903032E-3</v>
      </c>
    </row>
    <row r="75" spans="1:16" x14ac:dyDescent="0.2">
      <c r="A75" s="59">
        <v>-20398.5</v>
      </c>
      <c r="B75" s="59">
        <v>2.9503237011919467E-2</v>
      </c>
      <c r="D75" s="56">
        <f t="shared" si="16"/>
        <v>-2.0398499999999999</v>
      </c>
      <c r="E75" s="56">
        <f t="shared" si="16"/>
        <v>2.9503237011919467E-2</v>
      </c>
      <c r="F75" s="14">
        <f t="shared" si="9"/>
        <v>4.1609880224999998</v>
      </c>
      <c r="G75" s="14">
        <f t="shared" si="10"/>
        <v>-8.4877914176966236</v>
      </c>
      <c r="H75" s="14">
        <f t="shared" si="11"/>
        <v>17.31382132338846</v>
      </c>
      <c r="I75" s="14">
        <f t="shared" si="12"/>
        <v>-6.0182178018763924E-2</v>
      </c>
      <c r="J75" s="14">
        <f t="shared" si="13"/>
        <v>0.12276261583157559</v>
      </c>
      <c r="K75" s="14">
        <f t="shared" ca="1" si="5"/>
        <v>2.6309339645339373E-2</v>
      </c>
      <c r="L75" s="14">
        <f t="shared" ca="1" si="14"/>
        <v>1.0200980388247258E-5</v>
      </c>
      <c r="M75" s="14">
        <f t="shared" ca="1" si="6"/>
        <v>213864857525.97055</v>
      </c>
      <c r="N75" s="14">
        <f t="shared" ca="1" si="7"/>
        <v>3148442104507.2607</v>
      </c>
      <c r="O75" s="14">
        <f t="shared" ca="1" si="8"/>
        <v>89425374611.281754</v>
      </c>
      <c r="P75" s="8">
        <f t="shared" ca="1" si="15"/>
        <v>3.1938973665800938E-3</v>
      </c>
    </row>
    <row r="76" spans="1:16" x14ac:dyDescent="0.2">
      <c r="A76" s="59">
        <v>-20141.5</v>
      </c>
      <c r="B76" s="59">
        <v>3.0423839585179413E-2</v>
      </c>
      <c r="D76" s="56">
        <f t="shared" si="16"/>
        <v>-2.0141499999999999</v>
      </c>
      <c r="E76" s="56">
        <f t="shared" si="16"/>
        <v>3.0423839585179413E-2</v>
      </c>
      <c r="F76" s="14">
        <f t="shared" si="9"/>
        <v>4.0568002224999997</v>
      </c>
      <c r="G76" s="14">
        <f t="shared" si="10"/>
        <v>-8.1710041681483734</v>
      </c>
      <c r="H76" s="14">
        <f t="shared" si="11"/>
        <v>16.457628045276046</v>
      </c>
      <c r="I76" s="14">
        <f t="shared" si="12"/>
        <v>-6.1278176500489112E-2</v>
      </c>
      <c r="J76" s="14">
        <f t="shared" si="13"/>
        <v>0.12342343919846013</v>
      </c>
      <c r="K76" s="14">
        <f t="shared" ca="1" si="5"/>
        <v>2.6068482524592304E-2</v>
      </c>
      <c r="L76" s="14">
        <f t="shared" ca="1" si="14"/>
        <v>1.8969135125205981E-5</v>
      </c>
      <c r="M76" s="14">
        <f t="shared" ca="1" si="6"/>
        <v>187737952108.33206</v>
      </c>
      <c r="N76" s="14">
        <f t="shared" ca="1" si="7"/>
        <v>3042727139840.647</v>
      </c>
      <c r="O76" s="14">
        <f t="shared" ca="1" si="8"/>
        <v>86903442700.76619</v>
      </c>
      <c r="P76" s="8">
        <f t="shared" ca="1" si="15"/>
        <v>4.3553570605871089E-3</v>
      </c>
    </row>
    <row r="77" spans="1:16" x14ac:dyDescent="0.2">
      <c r="A77" s="59">
        <v>-19231</v>
      </c>
      <c r="B77" s="59">
        <v>3.0481432626887458E-2</v>
      </c>
      <c r="D77" s="56">
        <f t="shared" si="16"/>
        <v>-1.9231</v>
      </c>
      <c r="E77" s="56">
        <f t="shared" si="16"/>
        <v>3.0481432626887458E-2</v>
      </c>
      <c r="F77" s="14">
        <f t="shared" si="9"/>
        <v>3.69831361</v>
      </c>
      <c r="G77" s="14">
        <f t="shared" si="10"/>
        <v>-7.1122269033909999</v>
      </c>
      <c r="H77" s="14">
        <f t="shared" si="11"/>
        <v>13.677523557911233</v>
      </c>
      <c r="I77" s="14">
        <f t="shared" si="12"/>
        <v>-5.8618843084767273E-2</v>
      </c>
      <c r="J77" s="14">
        <f t="shared" si="13"/>
        <v>0.11272989713631594</v>
      </c>
      <c r="K77" s="14">
        <f t="shared" ca="1" si="5"/>
        <v>2.5157263636608466E-2</v>
      </c>
      <c r="L77" s="14">
        <f t="shared" ca="1" si="14"/>
        <v>2.8346775437048414E-5</v>
      </c>
      <c r="M77" s="14">
        <f t="shared" ca="1" si="6"/>
        <v>106420734619.25464</v>
      </c>
      <c r="N77" s="14">
        <f t="shared" ca="1" si="7"/>
        <v>2666250175510.2026</v>
      </c>
      <c r="O77" s="14">
        <f t="shared" ca="1" si="8"/>
        <v>77806856476.554443</v>
      </c>
      <c r="P77" s="8">
        <f t="shared" ca="1" si="15"/>
        <v>5.3241689902789914E-3</v>
      </c>
    </row>
    <row r="78" spans="1:16" x14ac:dyDescent="0.2">
      <c r="A78" s="59">
        <v>-19152.5</v>
      </c>
      <c r="B78" s="59">
        <v>2.594074790235535E-3</v>
      </c>
      <c r="D78" s="56">
        <f t="shared" si="16"/>
        <v>-1.9152499999999999</v>
      </c>
      <c r="E78" s="56">
        <f t="shared" si="16"/>
        <v>2.594074790235535E-3</v>
      </c>
      <c r="F78" s="14">
        <f t="shared" si="9"/>
        <v>3.6681825624999997</v>
      </c>
      <c r="G78" s="14">
        <f t="shared" si="10"/>
        <v>-7.0254866528281239</v>
      </c>
      <c r="H78" s="14">
        <f t="shared" si="11"/>
        <v>13.455563311829065</v>
      </c>
      <c r="I78" s="14">
        <f t="shared" si="12"/>
        <v>-4.968301741998608E-3</v>
      </c>
      <c r="J78" s="14">
        <f t="shared" si="13"/>
        <v>9.5155399113628341E-3</v>
      </c>
      <c r="K78" s="14">
        <f t="shared" ca="1" si="5"/>
        <v>2.5074472225478466E-2</v>
      </c>
      <c r="L78" s="14">
        <f t="shared" ca="1" si="14"/>
        <v>5.0536826884647694E-4</v>
      </c>
      <c r="M78" s="14">
        <f t="shared" ca="1" si="6"/>
        <v>100310755581.20123</v>
      </c>
      <c r="N78" s="14">
        <f t="shared" ca="1" si="7"/>
        <v>2633761160949.6675</v>
      </c>
      <c r="O78" s="14">
        <f t="shared" ca="1" si="8"/>
        <v>77013313861.935715</v>
      </c>
      <c r="P78" s="8">
        <f t="shared" ca="1" si="15"/>
        <v>-2.2480397435242931E-2</v>
      </c>
    </row>
    <row r="79" spans="1:16" x14ac:dyDescent="0.2">
      <c r="A79" s="59">
        <v>-19145</v>
      </c>
      <c r="B79" s="59">
        <v>2.2025275017959853E-2</v>
      </c>
      <c r="D79" s="56">
        <f t="shared" si="16"/>
        <v>-1.9145000000000001</v>
      </c>
      <c r="E79" s="56">
        <f t="shared" si="16"/>
        <v>2.2025275017959853E-2</v>
      </c>
      <c r="F79" s="14">
        <f t="shared" si="9"/>
        <v>3.6653102500000005</v>
      </c>
      <c r="G79" s="14">
        <f t="shared" si="10"/>
        <v>-7.017236473625001</v>
      </c>
      <c r="H79" s="14">
        <f t="shared" si="11"/>
        <v>13.434499228755067</v>
      </c>
      <c r="I79" s="14">
        <f t="shared" si="12"/>
        <v>-4.216738902188414E-2</v>
      </c>
      <c r="J79" s="14">
        <f t="shared" si="13"/>
        <v>8.0729466282397189E-2</v>
      </c>
      <c r="K79" s="14">
        <f t="shared" ca="1" si="5"/>
        <v>2.5066527080151287E-2</v>
      </c>
      <c r="L79" s="14">
        <f t="shared" ca="1" si="14"/>
        <v>9.2492141057836488E-6</v>
      </c>
      <c r="M79" s="14">
        <f t="shared" ca="1" si="6"/>
        <v>99735023056.215607</v>
      </c>
      <c r="N79" s="14">
        <f t="shared" ca="1" si="7"/>
        <v>2630657622620.6924</v>
      </c>
      <c r="O79" s="14">
        <f t="shared" ca="1" si="8"/>
        <v>76937438133.511292</v>
      </c>
      <c r="P79" s="8">
        <f t="shared" ca="1" si="15"/>
        <v>-3.0412520621914338E-3</v>
      </c>
    </row>
    <row r="80" spans="1:16" x14ac:dyDescent="0.2">
      <c r="A80" s="59">
        <v>-19145</v>
      </c>
      <c r="B80" s="59">
        <v>2.4025275018367306E-2</v>
      </c>
      <c r="D80" s="56">
        <f t="shared" si="16"/>
        <v>-1.9145000000000001</v>
      </c>
      <c r="E80" s="56">
        <f t="shared" si="16"/>
        <v>2.4025275018367306E-2</v>
      </c>
      <c r="F80" s="14">
        <f t="shared" si="9"/>
        <v>3.6653102500000005</v>
      </c>
      <c r="G80" s="14">
        <f t="shared" si="10"/>
        <v>-7.017236473625001</v>
      </c>
      <c r="H80" s="14">
        <f t="shared" si="11"/>
        <v>13.434499228755067</v>
      </c>
      <c r="I80" s="14">
        <f t="shared" si="12"/>
        <v>-4.5996389022664209E-2</v>
      </c>
      <c r="J80" s="14">
        <f t="shared" si="13"/>
        <v>8.8060086783890629E-2</v>
      </c>
      <c r="K80" s="14">
        <f t="shared" ca="1" si="5"/>
        <v>2.5066527080151287E-2</v>
      </c>
      <c r="L80" s="14">
        <f t="shared" ca="1" si="14"/>
        <v>1.0842058561693896E-6</v>
      </c>
      <c r="M80" s="14">
        <f t="shared" ca="1" si="6"/>
        <v>99735023056.215607</v>
      </c>
      <c r="N80" s="14">
        <f t="shared" ca="1" si="7"/>
        <v>2630657622620.6924</v>
      </c>
      <c r="O80" s="14">
        <f t="shared" ca="1" si="8"/>
        <v>76937438133.511292</v>
      </c>
      <c r="P80" s="8">
        <f t="shared" ca="1" si="15"/>
        <v>-1.0412520617839802E-3</v>
      </c>
    </row>
    <row r="81" spans="1:16" x14ac:dyDescent="0.2">
      <c r="A81" s="59">
        <v>-18549</v>
      </c>
      <c r="B81" s="59">
        <v>2.4921141103185211E-2</v>
      </c>
      <c r="D81" s="56">
        <f t="shared" si="16"/>
        <v>-1.8549</v>
      </c>
      <c r="E81" s="56">
        <f t="shared" si="16"/>
        <v>2.4921141103185211E-2</v>
      </c>
      <c r="F81" s="14">
        <f t="shared" si="9"/>
        <v>3.4406540099999998</v>
      </c>
      <c r="G81" s="14">
        <f t="shared" si="10"/>
        <v>-6.3820691231489999</v>
      </c>
      <c r="H81" s="14">
        <f t="shared" si="11"/>
        <v>11.838100016529079</v>
      </c>
      <c r="I81" s="14">
        <f t="shared" si="12"/>
        <v>-4.6226224632298245E-2</v>
      </c>
      <c r="J81" s="14">
        <f t="shared" si="13"/>
        <v>8.574502407045001E-2</v>
      </c>
      <c r="K81" s="14">
        <f t="shared" ca="1" si="5"/>
        <v>2.441555812267502E-2</v>
      </c>
      <c r="L81" s="14">
        <f t="shared" ca="1" si="14"/>
        <v>2.5561415018156852E-7</v>
      </c>
      <c r="M81" s="14">
        <f t="shared" ca="1" si="6"/>
        <v>58668227033.613029</v>
      </c>
      <c r="N81" s="14">
        <f t="shared" ca="1" si="7"/>
        <v>2384612220832.9473</v>
      </c>
      <c r="O81" s="14">
        <f t="shared" ca="1" si="8"/>
        <v>70881519589.412354</v>
      </c>
      <c r="P81" s="8">
        <f t="shared" ca="1" si="15"/>
        <v>5.0558298051019135E-4</v>
      </c>
    </row>
    <row r="82" spans="1:16" x14ac:dyDescent="0.2">
      <c r="A82" s="59">
        <v>-18455.5</v>
      </c>
      <c r="B82" s="59">
        <v>3.2906522473362038E-2</v>
      </c>
      <c r="D82" s="56">
        <f t="shared" si="16"/>
        <v>-1.84555</v>
      </c>
      <c r="E82" s="56">
        <f t="shared" si="16"/>
        <v>3.2906522473362038E-2</v>
      </c>
      <c r="F82" s="14">
        <f t="shared" si="9"/>
        <v>3.4060548024999999</v>
      </c>
      <c r="G82" s="14">
        <f t="shared" si="10"/>
        <v>-6.2860444407538747</v>
      </c>
      <c r="H82" s="14">
        <f t="shared" si="11"/>
        <v>11.601209317633314</v>
      </c>
      <c r="I82" s="14">
        <f t="shared" si="12"/>
        <v>-6.0730632550713308E-2</v>
      </c>
      <c r="J82" s="14">
        <f t="shared" si="13"/>
        <v>0.11208141890396894</v>
      </c>
      <c r="K82" s="14">
        <f t="shared" ca="1" si="5"/>
        <v>2.4309922577113466E-2</v>
      </c>
      <c r="L82" s="14">
        <f t="shared" ca="1" si="14"/>
        <v>7.3901529776180955E-5</v>
      </c>
      <c r="M82" s="14">
        <f t="shared" ca="1" si="6"/>
        <v>53104351287.432877</v>
      </c>
      <c r="N82" s="14">
        <f t="shared" ca="1" si="7"/>
        <v>2346172827698.7275</v>
      </c>
      <c r="O82" s="14">
        <f t="shared" ca="1" si="8"/>
        <v>69928034328.276184</v>
      </c>
      <c r="P82" s="8">
        <f t="shared" ca="1" si="15"/>
        <v>8.5965998962485718E-3</v>
      </c>
    </row>
    <row r="83" spans="1:16" x14ac:dyDescent="0.2">
      <c r="A83" s="59">
        <v>-18450.5</v>
      </c>
      <c r="B83" s="59">
        <v>1.7194547438488059E-2</v>
      </c>
      <c r="D83" s="56">
        <f t="shared" si="16"/>
        <v>-1.8450500000000001</v>
      </c>
      <c r="E83" s="56">
        <f t="shared" si="16"/>
        <v>1.7194547438488059E-2</v>
      </c>
      <c r="F83" s="14">
        <f t="shared" si="9"/>
        <v>3.4042095025000001</v>
      </c>
      <c r="G83" s="14">
        <f t="shared" si="10"/>
        <v>-6.2809367425876257</v>
      </c>
      <c r="H83" s="14">
        <f t="shared" si="11"/>
        <v>11.588642336911299</v>
      </c>
      <c r="I83" s="14">
        <f t="shared" si="12"/>
        <v>-3.1724799751382399E-2</v>
      </c>
      <c r="J83" s="14">
        <f t="shared" si="13"/>
        <v>5.85338417812881E-2</v>
      </c>
      <c r="K83" s="14">
        <f t="shared" ca="1" si="5"/>
        <v>2.4304246787360113E-2</v>
      </c>
      <c r="L83" s="14">
        <f t="shared" ca="1" si="14"/>
        <v>5.0547824831351701E-5</v>
      </c>
      <c r="M83" s="14">
        <f t="shared" ca="1" si="6"/>
        <v>52813829875.057335</v>
      </c>
      <c r="N83" s="14">
        <f t="shared" ca="1" si="7"/>
        <v>2344118896322.6323</v>
      </c>
      <c r="O83" s="14">
        <f t="shared" ca="1" si="8"/>
        <v>69877029441.295685</v>
      </c>
      <c r="P83" s="8">
        <f t="shared" ca="1" si="15"/>
        <v>-7.1096993488720533E-3</v>
      </c>
    </row>
    <row r="84" spans="1:16" x14ac:dyDescent="0.2">
      <c r="A84" s="59">
        <v>-18445.5</v>
      </c>
      <c r="B84" s="59">
        <v>2.9482576083188813E-2</v>
      </c>
      <c r="D84" s="56">
        <f t="shared" ref="D84:E115" si="17">A84/A$18</f>
        <v>-1.8445499999999999</v>
      </c>
      <c r="E84" s="56">
        <f t="shared" si="17"/>
        <v>2.9482576083188813E-2</v>
      </c>
      <c r="F84" s="14">
        <f t="shared" si="9"/>
        <v>3.4023647024999999</v>
      </c>
      <c r="G84" s="14">
        <f t="shared" si="10"/>
        <v>-6.2758318119963743</v>
      </c>
      <c r="H84" s="14">
        <f t="shared" si="11"/>
        <v>11.576085568817913</v>
      </c>
      <c r="I84" s="14">
        <f t="shared" si="12"/>
        <v>-5.4382085714245923E-2</v>
      </c>
      <c r="J84" s="14">
        <f t="shared" si="13"/>
        <v>0.10031047620421231</v>
      </c>
      <c r="K84" s="14">
        <f t="shared" ca="1" si="5"/>
        <v>2.4298568273738969E-2</v>
      </c>
      <c r="L84" s="14">
        <f t="shared" ca="1" si="14"/>
        <v>2.6873936968436979E-5</v>
      </c>
      <c r="M84" s="14">
        <f t="shared" ca="1" si="6"/>
        <v>52524024924.466095</v>
      </c>
      <c r="N84" s="14">
        <f t="shared" ca="1" si="7"/>
        <v>2342065139143.6021</v>
      </c>
      <c r="O84" s="14">
        <f t="shared" ca="1" si="8"/>
        <v>69826023044.101318</v>
      </c>
      <c r="P84" s="8">
        <f t="shared" ca="1" si="15"/>
        <v>5.1840078094498449E-3</v>
      </c>
    </row>
    <row r="85" spans="1:16" x14ac:dyDescent="0.2">
      <c r="A85" s="59">
        <v>-18403</v>
      </c>
      <c r="B85" s="59">
        <v>2.6930967840746483E-2</v>
      </c>
      <c r="D85" s="56">
        <f t="shared" si="17"/>
        <v>-1.8403</v>
      </c>
      <c r="E85" s="56">
        <f t="shared" si="17"/>
        <v>2.6930967840746483E-2</v>
      </c>
      <c r="F85" s="14">
        <f t="shared" si="9"/>
        <v>3.3867040900000003</v>
      </c>
      <c r="G85" s="14">
        <f t="shared" si="10"/>
        <v>-6.2325515368270006</v>
      </c>
      <c r="H85" s="14">
        <f t="shared" si="11"/>
        <v>11.469764593222729</v>
      </c>
      <c r="I85" s="14">
        <f t="shared" si="12"/>
        <v>-4.9561060117325757E-2</v>
      </c>
      <c r="J85" s="14">
        <f t="shared" si="13"/>
        <v>9.1207218933914591E-2</v>
      </c>
      <c r="K85" s="14">
        <f t="shared" ref="K85:K147" ca="1" si="18">+E$4+E$5*D85+E$6*D85^2</f>
        <v>2.4250190931797616E-2</v>
      </c>
      <c r="L85" s="14">
        <f t="shared" ca="1" si="14"/>
        <v>7.1865648355534415E-6</v>
      </c>
      <c r="M85" s="14">
        <f t="shared" ref="M85:M147" ca="1" si="19">(M$1-M$2*D85+M$3*F85)^2</f>
        <v>50089703948.249718</v>
      </c>
      <c r="N85" s="14">
        <f t="shared" ref="N85:N147" ca="1" si="20">(-M$2+M$4*D85-M$5*F85)^2</f>
        <v>2324615371192.8921</v>
      </c>
      <c r="O85" s="14">
        <f t="shared" ref="O85:O147" ca="1" si="21">+(M$3-D85*M$5+F85*M$6)^2</f>
        <v>69392410809.883286</v>
      </c>
      <c r="P85" s="8">
        <f t="shared" ca="1" si="15"/>
        <v>2.6807769089488669E-3</v>
      </c>
    </row>
    <row r="86" spans="1:16" x14ac:dyDescent="0.2">
      <c r="A86" s="59">
        <v>-18350</v>
      </c>
      <c r="B86" s="59">
        <v>2.2784624886050091E-2</v>
      </c>
      <c r="D86" s="56">
        <f t="shared" si="17"/>
        <v>-1.835</v>
      </c>
      <c r="E86" s="56">
        <f t="shared" si="17"/>
        <v>2.2784624886050091E-2</v>
      </c>
      <c r="F86" s="14">
        <f t="shared" ref="F86:F148" si="22">D86*D86</f>
        <v>3.3672249999999999</v>
      </c>
      <c r="G86" s="14">
        <f t="shared" ref="G86:G148" si="23">D86*F86</f>
        <v>-6.1788578749999994</v>
      </c>
      <c r="H86" s="14">
        <f t="shared" ref="H86:H148" si="24">F86*F86</f>
        <v>11.338204200624999</v>
      </c>
      <c r="I86" s="14">
        <f t="shared" ref="I86:I148" si="25">E86*D86</f>
        <v>-4.1809786665901919E-2</v>
      </c>
      <c r="J86" s="14">
        <f t="shared" ref="J86:J148" si="26">I86*D86</f>
        <v>7.672095853193002E-2</v>
      </c>
      <c r="K86" s="14">
        <f t="shared" ca="1" si="18"/>
        <v>2.4189585803535151E-2</v>
      </c>
      <c r="L86" s="14">
        <f t="shared" ref="L86:L148" ca="1" si="27">+(K86-E86)^2</f>
        <v>1.9739151796604625E-6</v>
      </c>
      <c r="M86" s="14">
        <f t="shared" ca="1" si="19"/>
        <v>47127177126.564476</v>
      </c>
      <c r="N86" s="14">
        <f t="shared" ca="1" si="20"/>
        <v>2302873104707.0664</v>
      </c>
      <c r="O86" s="14">
        <f t="shared" ca="1" si="21"/>
        <v>68851540773.416382</v>
      </c>
      <c r="P86" s="8">
        <f t="shared" ref="P86:P148" ca="1" si="28">+E86-K86</f>
        <v>-1.4049609174850604E-3</v>
      </c>
    </row>
    <row r="87" spans="1:16" x14ac:dyDescent="0.2">
      <c r="A87" s="59">
        <v>-18337.5</v>
      </c>
      <c r="B87" s="59">
        <v>2.7504886065330952E-2</v>
      </c>
      <c r="D87" s="56">
        <f t="shared" si="17"/>
        <v>-1.83375</v>
      </c>
      <c r="E87" s="56">
        <f t="shared" si="17"/>
        <v>2.7504886065330952E-2</v>
      </c>
      <c r="F87" s="14">
        <f t="shared" si="22"/>
        <v>3.3626390625</v>
      </c>
      <c r="G87" s="14">
        <f t="shared" si="23"/>
        <v>-6.1662393808593752</v>
      </c>
      <c r="H87" s="14">
        <f t="shared" si="24"/>
        <v>11.307341464650879</v>
      </c>
      <c r="I87" s="14">
        <f t="shared" si="25"/>
        <v>-5.043708482230063E-2</v>
      </c>
      <c r="J87" s="14">
        <f t="shared" si="26"/>
        <v>9.2489004292893778E-2</v>
      </c>
      <c r="K87" s="14">
        <f t="shared" ca="1" si="18"/>
        <v>2.4175247537874173E-2</v>
      </c>
      <c r="L87" s="14">
        <f t="shared" ca="1" si="27"/>
        <v>1.1086492723524547E-5</v>
      </c>
      <c r="M87" s="14">
        <f t="shared" ca="1" si="19"/>
        <v>46440389824.678772</v>
      </c>
      <c r="N87" s="14">
        <f t="shared" ca="1" si="20"/>
        <v>2297748336697.7837</v>
      </c>
      <c r="O87" s="14">
        <f t="shared" ca="1" si="21"/>
        <v>68723958656.413589</v>
      </c>
      <c r="P87" s="8">
        <f t="shared" ca="1" si="28"/>
        <v>3.329638527456779E-3</v>
      </c>
    </row>
    <row r="88" spans="1:16" x14ac:dyDescent="0.2">
      <c r="A88" s="59">
        <v>-18184</v>
      </c>
      <c r="B88" s="59">
        <v>2.29514953951198E-2</v>
      </c>
      <c r="D88" s="56">
        <f t="shared" si="17"/>
        <v>-1.8184</v>
      </c>
      <c r="E88" s="56">
        <f t="shared" si="17"/>
        <v>2.29514953951198E-2</v>
      </c>
      <c r="F88" s="14">
        <f t="shared" si="22"/>
        <v>3.3065785600000002</v>
      </c>
      <c r="G88" s="14">
        <f t="shared" si="23"/>
        <v>-6.0126824535040004</v>
      </c>
      <c r="H88" s="14">
        <f t="shared" si="24"/>
        <v>10.933461773451675</v>
      </c>
      <c r="I88" s="14">
        <f t="shared" si="25"/>
        <v>-4.1734999226485846E-2</v>
      </c>
      <c r="J88" s="14">
        <f t="shared" si="26"/>
        <v>7.5890922593441865E-2</v>
      </c>
      <c r="K88" s="14">
        <f t="shared" ca="1" si="18"/>
        <v>2.3997785498058123E-2</v>
      </c>
      <c r="L88" s="14">
        <f t="shared" ca="1" si="27"/>
        <v>1.0947229795066863E-6</v>
      </c>
      <c r="M88" s="14">
        <f t="shared" ca="1" si="19"/>
        <v>38382651857.760269</v>
      </c>
      <c r="N88" s="14">
        <f t="shared" ca="1" si="20"/>
        <v>2234920603299.4136</v>
      </c>
      <c r="O88" s="14">
        <f t="shared" ca="1" si="21"/>
        <v>67156842371.23439</v>
      </c>
      <c r="P88" s="8">
        <f t="shared" ca="1" si="28"/>
        <v>-1.0462901029383229E-3</v>
      </c>
    </row>
    <row r="89" spans="1:16" x14ac:dyDescent="0.2">
      <c r="A89" s="59">
        <v>-18181.5</v>
      </c>
      <c r="B89" s="59">
        <v>2.2095604140744476E-2</v>
      </c>
      <c r="D89" s="56">
        <f t="shared" si="17"/>
        <v>-1.8181499999999999</v>
      </c>
      <c r="E89" s="56">
        <f t="shared" si="17"/>
        <v>2.2095604140744476E-2</v>
      </c>
      <c r="F89" s="14">
        <f t="shared" si="22"/>
        <v>3.3056694224999998</v>
      </c>
      <c r="G89" s="14">
        <f t="shared" si="23"/>
        <v>-6.0102028605183744</v>
      </c>
      <c r="H89" s="14">
        <f t="shared" si="24"/>
        <v>10.927450330851482</v>
      </c>
      <c r="I89" s="14">
        <f t="shared" si="25"/>
        <v>-4.0173122668494571E-2</v>
      </c>
      <c r="J89" s="14">
        <f t="shared" si="26"/>
        <v>7.3040762979723395E-2</v>
      </c>
      <c r="K89" s="14">
        <f t="shared" ca="1" si="18"/>
        <v>2.3994873990654635E-2</v>
      </c>
      <c r="L89" s="14">
        <f t="shared" ca="1" si="27"/>
        <v>3.6072259627777549E-6</v>
      </c>
      <c r="M89" s="14">
        <f t="shared" ca="1" si="19"/>
        <v>38257232197.479393</v>
      </c>
      <c r="N89" s="14">
        <f t="shared" ca="1" si="20"/>
        <v>2233899033137.9253</v>
      </c>
      <c r="O89" s="14">
        <f t="shared" ca="1" si="21"/>
        <v>67131315021.04155</v>
      </c>
      <c r="P89" s="8">
        <f t="shared" ca="1" si="28"/>
        <v>-1.8992698499101582E-3</v>
      </c>
    </row>
    <row r="90" spans="1:16" x14ac:dyDescent="0.2">
      <c r="A90" s="59">
        <v>-18181.5</v>
      </c>
      <c r="B90" s="59">
        <v>2.9095604138532585E-2</v>
      </c>
      <c r="D90" s="56">
        <f t="shared" si="17"/>
        <v>-1.8181499999999999</v>
      </c>
      <c r="E90" s="56">
        <f t="shared" si="17"/>
        <v>2.9095604138532585E-2</v>
      </c>
      <c r="F90" s="14">
        <f t="shared" si="22"/>
        <v>3.3056694224999998</v>
      </c>
      <c r="G90" s="14">
        <f t="shared" si="23"/>
        <v>-6.0102028605183744</v>
      </c>
      <c r="H90" s="14">
        <f t="shared" si="24"/>
        <v>10.927450330851482</v>
      </c>
      <c r="I90" s="14">
        <f t="shared" si="25"/>
        <v>-5.2900172664473021E-2</v>
      </c>
      <c r="J90" s="14">
        <f t="shared" si="26"/>
        <v>9.6180448929911622E-2</v>
      </c>
      <c r="K90" s="14">
        <f t="shared" ca="1" si="18"/>
        <v>2.3994873990654635E-2</v>
      </c>
      <c r="L90" s="14">
        <f t="shared" ca="1" si="27"/>
        <v>2.6017448041471022E-5</v>
      </c>
      <c r="M90" s="14">
        <f t="shared" ca="1" si="19"/>
        <v>38257232197.479393</v>
      </c>
      <c r="N90" s="14">
        <f t="shared" ca="1" si="20"/>
        <v>2233899033137.9253</v>
      </c>
      <c r="O90" s="14">
        <f t="shared" ca="1" si="21"/>
        <v>67131315021.04155</v>
      </c>
      <c r="P90" s="8">
        <f t="shared" ca="1" si="28"/>
        <v>5.1007301478779507E-3</v>
      </c>
    </row>
    <row r="91" spans="1:16" x14ac:dyDescent="0.2">
      <c r="A91" s="59">
        <v>-18181</v>
      </c>
      <c r="B91" s="59">
        <v>1.9924425985136444E-2</v>
      </c>
      <c r="D91" s="56">
        <f t="shared" si="17"/>
        <v>-1.8181</v>
      </c>
      <c r="E91" s="56">
        <f t="shared" si="17"/>
        <v>1.9924425985136444E-2</v>
      </c>
      <c r="F91" s="14">
        <f t="shared" si="22"/>
        <v>3.3054876100000001</v>
      </c>
      <c r="G91" s="14">
        <f t="shared" si="23"/>
        <v>-6.009707023741</v>
      </c>
      <c r="H91" s="14">
        <f t="shared" si="24"/>
        <v>10.926248339863513</v>
      </c>
      <c r="I91" s="14">
        <f t="shared" si="25"/>
        <v>-3.622459888357657E-2</v>
      </c>
      <c r="J91" s="14">
        <f t="shared" si="26"/>
        <v>6.5859943230230561E-2</v>
      </c>
      <c r="K91" s="14">
        <f t="shared" ca="1" si="18"/>
        <v>2.3994291607457901E-2</v>
      </c>
      <c r="L91" s="14">
        <f t="shared" ca="1" si="27"/>
        <v>1.6563806183754022E-5</v>
      </c>
      <c r="M91" s="14">
        <f t="shared" ca="1" si="19"/>
        <v>38232170837.042503</v>
      </c>
      <c r="N91" s="14">
        <f t="shared" ca="1" si="20"/>
        <v>2233694725881.3423</v>
      </c>
      <c r="O91" s="14">
        <f t="shared" ca="1" si="21"/>
        <v>67126209541.549469</v>
      </c>
      <c r="P91" s="8">
        <f t="shared" ca="1" si="28"/>
        <v>-4.0698656223214572E-3</v>
      </c>
    </row>
    <row r="92" spans="1:16" x14ac:dyDescent="0.2">
      <c r="A92" s="59">
        <v>-17661</v>
      </c>
      <c r="B92" s="59">
        <v>2.4916803241782547E-2</v>
      </c>
      <c r="D92" s="56">
        <f t="shared" si="17"/>
        <v>-1.7661</v>
      </c>
      <c r="E92" s="56">
        <f t="shared" si="17"/>
        <v>2.4916803241782547E-2</v>
      </c>
      <c r="F92" s="14">
        <f t="shared" si="22"/>
        <v>3.11910921</v>
      </c>
      <c r="G92" s="14">
        <f t="shared" si="23"/>
        <v>-5.5086587757809999</v>
      </c>
      <c r="H92" s="14">
        <f t="shared" si="24"/>
        <v>9.7288422639068237</v>
      </c>
      <c r="I92" s="14">
        <f t="shared" si="25"/>
        <v>-4.4005566205312159E-2</v>
      </c>
      <c r="J92" s="14">
        <f t="shared" si="26"/>
        <v>7.7718230475201808E-2</v>
      </c>
      <c r="K92" s="14">
        <f t="shared" ca="1" si="18"/>
        <v>2.3373868241778582E-2</v>
      </c>
      <c r="L92" s="14">
        <f t="shared" ca="1" si="27"/>
        <v>2.3806484142372334E-6</v>
      </c>
      <c r="M92" s="14">
        <f t="shared" ca="1" si="19"/>
        <v>16369368588.940802</v>
      </c>
      <c r="N92" s="14">
        <f t="shared" ca="1" si="20"/>
        <v>2022622834703.5854</v>
      </c>
      <c r="O92" s="14">
        <f t="shared" ca="1" si="21"/>
        <v>61819094895.099762</v>
      </c>
      <c r="P92" s="8">
        <f t="shared" ca="1" si="28"/>
        <v>1.5429350000039643E-3</v>
      </c>
    </row>
    <row r="93" spans="1:16" x14ac:dyDescent="0.2">
      <c r="A93" s="59">
        <v>-17379</v>
      </c>
      <c r="B93" s="59">
        <v>3.5395443128009532E-2</v>
      </c>
      <c r="D93" s="56">
        <f t="shared" si="17"/>
        <v>-1.7379</v>
      </c>
      <c r="E93" s="56">
        <f t="shared" si="17"/>
        <v>3.5395443128009532E-2</v>
      </c>
      <c r="F93" s="14">
        <f t="shared" si="22"/>
        <v>3.0202964099999998</v>
      </c>
      <c r="G93" s="14">
        <f t="shared" si="23"/>
        <v>-5.2489731309389995</v>
      </c>
      <c r="H93" s="14">
        <f t="shared" si="24"/>
        <v>9.1221904042588875</v>
      </c>
      <c r="I93" s="14">
        <f t="shared" si="25"/>
        <v>-6.1513740612167765E-2</v>
      </c>
      <c r="J93" s="14">
        <f t="shared" si="26"/>
        <v>0.10690472980988636</v>
      </c>
      <c r="K93" s="14">
        <f t="shared" ca="1" si="18"/>
        <v>2.3025087061421444E-2</v>
      </c>
      <c r="L93" s="14">
        <f t="shared" ca="1" si="27"/>
        <v>1.5302570921417271E-4</v>
      </c>
      <c r="M93" s="14">
        <f t="shared" ca="1" si="19"/>
        <v>8189534965.146451</v>
      </c>
      <c r="N93" s="14">
        <f t="shared" ca="1" si="20"/>
        <v>1909573704317.3152</v>
      </c>
      <c r="O93" s="14">
        <f t="shared" ca="1" si="21"/>
        <v>58948749955.662239</v>
      </c>
      <c r="P93" s="8">
        <f t="shared" ca="1" si="28"/>
        <v>1.2370356066588088E-2</v>
      </c>
    </row>
    <row r="94" spans="1:16" x14ac:dyDescent="0.2">
      <c r="A94" s="59">
        <v>-15690.5</v>
      </c>
      <c r="B94" s="59">
        <v>3.8607015101167257E-2</v>
      </c>
      <c r="D94" s="56">
        <f t="shared" si="17"/>
        <v>-1.5690500000000001</v>
      </c>
      <c r="E94" s="56">
        <f t="shared" si="17"/>
        <v>3.8607015101167257E-2</v>
      </c>
      <c r="F94" s="14">
        <f t="shared" si="22"/>
        <v>2.4619179025000002</v>
      </c>
      <c r="G94" s="14">
        <f t="shared" si="23"/>
        <v>-3.8628722849176254</v>
      </c>
      <c r="H94" s="14">
        <f t="shared" si="24"/>
        <v>6.0610397586500007</v>
      </c>
      <c r="I94" s="14">
        <f t="shared" si="25"/>
        <v>-6.0576337044486485E-2</v>
      </c>
      <c r="J94" s="14">
        <f t="shared" si="26"/>
        <v>9.5047301639651527E-2</v>
      </c>
      <c r="K94" s="14">
        <f t="shared" ca="1" si="18"/>
        <v>2.0755472351649075E-2</v>
      </c>
      <c r="L94" s="14">
        <f t="shared" ca="1" si="27"/>
        <v>3.1867757853787517E-4</v>
      </c>
      <c r="M94" s="14">
        <f t="shared" ca="1" si="19"/>
        <v>21139151001.931042</v>
      </c>
      <c r="N94" s="14">
        <f t="shared" ca="1" si="20"/>
        <v>1264970430599.8218</v>
      </c>
      <c r="O94" s="14">
        <f t="shared" ca="1" si="21"/>
        <v>42143181944.181435</v>
      </c>
      <c r="P94" s="8">
        <f t="shared" ca="1" si="28"/>
        <v>1.7851542749518182E-2</v>
      </c>
    </row>
    <row r="95" spans="1:16" x14ac:dyDescent="0.2">
      <c r="A95" s="59">
        <v>-15501.5</v>
      </c>
      <c r="B95" s="59">
        <v>2.8942655301160723E-2</v>
      </c>
      <c r="D95" s="56">
        <f t="shared" si="17"/>
        <v>-1.5501499999999999</v>
      </c>
      <c r="E95" s="56">
        <f t="shared" si="17"/>
        <v>2.8942655301160723E-2</v>
      </c>
      <c r="F95" s="14">
        <f t="shared" si="22"/>
        <v>2.4029650224999997</v>
      </c>
      <c r="G95" s="14">
        <f t="shared" si="23"/>
        <v>-3.7249562296283742</v>
      </c>
      <c r="H95" s="14">
        <f t="shared" si="24"/>
        <v>5.774240899358424</v>
      </c>
      <c r="I95" s="14">
        <f t="shared" si="25"/>
        <v>-4.4865457115094293E-2</v>
      </c>
      <c r="J95" s="14">
        <f t="shared" si="26"/>
        <v>6.9548188346963413E-2</v>
      </c>
      <c r="K95" s="14">
        <f t="shared" ca="1" si="18"/>
        <v>2.0482094896654226E-2</v>
      </c>
      <c r="L95" s="14">
        <f t="shared" ca="1" si="27"/>
        <v>7.1581082358303138E-5</v>
      </c>
      <c r="M95" s="14">
        <f t="shared" ca="1" si="19"/>
        <v>29943528601.500259</v>
      </c>
      <c r="N95" s="14">
        <f t="shared" ca="1" si="20"/>
        <v>1197365767808.1919</v>
      </c>
      <c r="O95" s="14">
        <f t="shared" ca="1" si="21"/>
        <v>40328570578.086296</v>
      </c>
      <c r="P95" s="8">
        <f t="shared" ca="1" si="28"/>
        <v>8.4605604045064967E-3</v>
      </c>
    </row>
    <row r="96" spans="1:16" x14ac:dyDescent="0.2">
      <c r="A96" s="59">
        <v>-15501.5</v>
      </c>
      <c r="B96" s="59">
        <v>2.9942655305002428E-2</v>
      </c>
      <c r="D96" s="56">
        <f t="shared" si="17"/>
        <v>-1.5501499999999999</v>
      </c>
      <c r="E96" s="56">
        <f t="shared" si="17"/>
        <v>2.9942655305002428E-2</v>
      </c>
      <c r="F96" s="14">
        <f t="shared" si="22"/>
        <v>2.4029650224999997</v>
      </c>
      <c r="G96" s="14">
        <f t="shared" si="23"/>
        <v>-3.7249562296283742</v>
      </c>
      <c r="H96" s="14">
        <f t="shared" si="24"/>
        <v>5.774240899358424</v>
      </c>
      <c r="I96" s="14">
        <f t="shared" si="25"/>
        <v>-4.6415607121049508E-2</v>
      </c>
      <c r="J96" s="14">
        <f t="shared" si="26"/>
        <v>7.1951153378694885E-2</v>
      </c>
      <c r="K96" s="14">
        <f t="shared" ca="1" si="18"/>
        <v>2.0482094896654226E-2</v>
      </c>
      <c r="L96" s="14">
        <f t="shared" ca="1" si="27"/>
        <v>8.9502203240005498E-5</v>
      </c>
      <c r="M96" s="14">
        <f t="shared" ca="1" si="19"/>
        <v>29943528601.500259</v>
      </c>
      <c r="N96" s="14">
        <f t="shared" ca="1" si="20"/>
        <v>1197365767808.1919</v>
      </c>
      <c r="O96" s="14">
        <f t="shared" ca="1" si="21"/>
        <v>40328570578.086296</v>
      </c>
      <c r="P96" s="8">
        <f t="shared" ca="1" si="28"/>
        <v>9.4605604083482023E-3</v>
      </c>
    </row>
    <row r="97" spans="1:16" x14ac:dyDescent="0.2">
      <c r="A97" s="59">
        <v>-10902.5</v>
      </c>
      <c r="B97" s="59">
        <v>1.6294874320055514E-2</v>
      </c>
      <c r="D97" s="56">
        <f t="shared" si="17"/>
        <v>-1.0902499999999999</v>
      </c>
      <c r="E97" s="56">
        <f t="shared" si="17"/>
        <v>1.6294874320055514E-2</v>
      </c>
      <c r="F97" s="14">
        <f t="shared" si="22"/>
        <v>1.1886450624999998</v>
      </c>
      <c r="G97" s="14">
        <f t="shared" si="23"/>
        <v>-1.2959202793906246</v>
      </c>
      <c r="H97" s="14">
        <f t="shared" si="24"/>
        <v>1.4128770846056284</v>
      </c>
      <c r="I97" s="14">
        <f t="shared" si="25"/>
        <v>-1.7765486727440525E-2</v>
      </c>
      <c r="J97" s="14">
        <f t="shared" si="26"/>
        <v>1.9368821904592031E-2</v>
      </c>
      <c r="K97" s="14">
        <f t="shared" ca="1" si="18"/>
        <v>1.263031813344105E-2</v>
      </c>
      <c r="L97" s="14">
        <f t="shared" ca="1" si="27"/>
        <v>1.3428972044854347E-5</v>
      </c>
      <c r="M97" s="14">
        <f t="shared" ca="1" si="19"/>
        <v>852090260260.93396</v>
      </c>
      <c r="N97" s="14">
        <f t="shared" ca="1" si="20"/>
        <v>61765984355.781868</v>
      </c>
      <c r="O97" s="14">
        <f t="shared" ca="1" si="21"/>
        <v>5674049392.8940554</v>
      </c>
      <c r="P97" s="8">
        <f t="shared" ca="1" si="28"/>
        <v>3.6645561866144646E-3</v>
      </c>
    </row>
    <row r="98" spans="1:16" x14ac:dyDescent="0.2">
      <c r="A98" s="59">
        <v>-10879.5</v>
      </c>
      <c r="B98" s="59">
        <v>1.6717652419073692E-2</v>
      </c>
      <c r="D98" s="56">
        <f t="shared" si="17"/>
        <v>-1.08795</v>
      </c>
      <c r="E98" s="56">
        <f t="shared" si="17"/>
        <v>1.6717652419073692E-2</v>
      </c>
      <c r="F98" s="14">
        <f t="shared" si="22"/>
        <v>1.1836352024999999</v>
      </c>
      <c r="G98" s="14">
        <f t="shared" si="23"/>
        <v>-1.2877359185598749</v>
      </c>
      <c r="H98" s="14">
        <f t="shared" si="24"/>
        <v>1.4009922925972158</v>
      </c>
      <c r="I98" s="14">
        <f t="shared" si="25"/>
        <v>-1.8187969949331223E-2</v>
      </c>
      <c r="J98" s="14">
        <f t="shared" si="26"/>
        <v>1.9787601906374904E-2</v>
      </c>
      <c r="K98" s="14">
        <f t="shared" ca="1" si="18"/>
        <v>1.2585259443460214E-2</v>
      </c>
      <c r="L98" s="14">
        <f t="shared" ca="1" si="27"/>
        <v>1.7076671704899612E-5</v>
      </c>
      <c r="M98" s="14">
        <f t="shared" ca="1" si="19"/>
        <v>859720909163.60205</v>
      </c>
      <c r="N98" s="14">
        <f t="shared" ca="1" si="20"/>
        <v>59435690200.893875</v>
      </c>
      <c r="O98" s="14">
        <f t="shared" ca="1" si="21"/>
        <v>5567808151.5394087</v>
      </c>
      <c r="P98" s="8">
        <f t="shared" ca="1" si="28"/>
        <v>4.1323929756134775E-3</v>
      </c>
    </row>
    <row r="99" spans="1:16" x14ac:dyDescent="0.2">
      <c r="A99" s="59">
        <v>-10851</v>
      </c>
      <c r="B99" s="59">
        <v>7.5566225956291084E-3</v>
      </c>
      <c r="D99" s="56">
        <f t="shared" si="17"/>
        <v>-1.0851</v>
      </c>
      <c r="E99" s="56">
        <f t="shared" si="17"/>
        <v>7.5566225956291084E-3</v>
      </c>
      <c r="F99" s="14">
        <f t="shared" si="22"/>
        <v>1.1774420099999998</v>
      </c>
      <c r="G99" s="14">
        <f t="shared" si="23"/>
        <v>-1.2776423250509998</v>
      </c>
      <c r="H99" s="14">
        <f t="shared" si="24"/>
        <v>1.3863696869128397</v>
      </c>
      <c r="I99" s="14">
        <f t="shared" si="25"/>
        <v>-8.1996911785171458E-3</v>
      </c>
      <c r="J99" s="14">
        <f t="shared" si="26"/>
        <v>8.8974848978089546E-3</v>
      </c>
      <c r="K99" s="14">
        <f t="shared" ca="1" si="18"/>
        <v>1.2529345890214781E-2</v>
      </c>
      <c r="L99" s="14">
        <f t="shared" ca="1" si="27"/>
        <v>2.4727976964514989E-5</v>
      </c>
      <c r="M99" s="14">
        <f t="shared" ca="1" si="19"/>
        <v>869233068897.22607</v>
      </c>
      <c r="N99" s="14">
        <f t="shared" ca="1" si="20"/>
        <v>56607003155.702461</v>
      </c>
      <c r="O99" s="14">
        <f t="shared" ca="1" si="21"/>
        <v>5437389508.0669432</v>
      </c>
      <c r="P99" s="8">
        <f t="shared" ca="1" si="28"/>
        <v>-4.9727232945856728E-3</v>
      </c>
    </row>
    <row r="100" spans="1:16" x14ac:dyDescent="0.2">
      <c r="A100" s="59">
        <v>-10801.5</v>
      </c>
      <c r="B100" s="59">
        <v>2.5102925423907345E-2</v>
      </c>
      <c r="D100" s="56">
        <f t="shared" si="17"/>
        <v>-1.0801499999999999</v>
      </c>
      <c r="E100" s="56">
        <f t="shared" si="17"/>
        <v>2.5102925423907345E-2</v>
      </c>
      <c r="F100" s="14">
        <f t="shared" si="22"/>
        <v>1.1667240225</v>
      </c>
      <c r="G100" s="14">
        <f t="shared" si="23"/>
        <v>-1.2602369529033748</v>
      </c>
      <c r="H100" s="14">
        <f t="shared" si="24"/>
        <v>1.3612449446785804</v>
      </c>
      <c r="I100" s="14">
        <f t="shared" si="25"/>
        <v>-2.7114924896633516E-2</v>
      </c>
      <c r="J100" s="14">
        <f t="shared" si="26"/>
        <v>2.928818612709869E-2</v>
      </c>
      <c r="K100" s="14">
        <f t="shared" ca="1" si="18"/>
        <v>1.2432022539613098E-2</v>
      </c>
      <c r="L100" s="14">
        <f t="shared" ca="1" si="27"/>
        <v>1.6055177990321627E-4</v>
      </c>
      <c r="M100" s="14">
        <f t="shared" ca="1" si="19"/>
        <v>885904070178.92603</v>
      </c>
      <c r="N100" s="14">
        <f t="shared" ca="1" si="20"/>
        <v>51849594015.040054</v>
      </c>
      <c r="O100" s="14">
        <f t="shared" ca="1" si="21"/>
        <v>5214121857.2721214</v>
      </c>
      <c r="P100" s="8">
        <f t="shared" ca="1" si="28"/>
        <v>1.2670902884294247E-2</v>
      </c>
    </row>
    <row r="101" spans="1:16" x14ac:dyDescent="0.2">
      <c r="A101" s="59">
        <v>-10152.5</v>
      </c>
      <c r="B101" s="59">
        <v>1.3780533877882284E-2</v>
      </c>
      <c r="D101" s="56">
        <f t="shared" si="17"/>
        <v>-1.01525</v>
      </c>
      <c r="E101" s="56">
        <f t="shared" si="17"/>
        <v>1.3780533877882284E-2</v>
      </c>
      <c r="F101" s="14">
        <f t="shared" si="22"/>
        <v>1.0307325624999999</v>
      </c>
      <c r="G101" s="14">
        <f t="shared" si="23"/>
        <v>-1.0464512340781249</v>
      </c>
      <c r="H101" s="14">
        <f t="shared" si="24"/>
        <v>1.0624096153978162</v>
      </c>
      <c r="I101" s="14">
        <f t="shared" si="25"/>
        <v>-1.3990687019519988E-2</v>
      </c>
      <c r="J101" s="14">
        <f t="shared" si="26"/>
        <v>1.4204044996567668E-2</v>
      </c>
      <c r="K101" s="14">
        <f t="shared" ca="1" si="18"/>
        <v>1.1131309247205547E-2</v>
      </c>
      <c r="L101" s="14">
        <f t="shared" ca="1" si="27"/>
        <v>7.0183911437842934E-6</v>
      </c>
      <c r="M101" s="14">
        <f t="shared" ca="1" si="19"/>
        <v>1122495503948.7446</v>
      </c>
      <c r="N101" s="14">
        <f t="shared" ca="1" si="20"/>
        <v>8390169454.3095007</v>
      </c>
      <c r="O101" s="14">
        <f t="shared" ca="1" si="21"/>
        <v>2683925882.1039629</v>
      </c>
      <c r="P101" s="8">
        <f t="shared" ca="1" si="28"/>
        <v>2.6492246306767369E-3</v>
      </c>
    </row>
    <row r="102" spans="1:16" x14ac:dyDescent="0.2">
      <c r="A102" s="59">
        <v>-9977</v>
      </c>
      <c r="B102" s="59">
        <v>1.5147340932964753E-2</v>
      </c>
      <c r="D102" s="56">
        <f t="shared" si="17"/>
        <v>-0.99770000000000003</v>
      </c>
      <c r="E102" s="56">
        <f t="shared" si="17"/>
        <v>1.5147340932964753E-2</v>
      </c>
      <c r="F102" s="14">
        <f t="shared" si="22"/>
        <v>0.99540529000000011</v>
      </c>
      <c r="G102" s="14">
        <f t="shared" si="23"/>
        <v>-0.99311585783300016</v>
      </c>
      <c r="H102" s="14">
        <f t="shared" si="24"/>
        <v>0.99083169135998428</v>
      </c>
      <c r="I102" s="14">
        <f t="shared" si="25"/>
        <v>-1.5112502048818935E-2</v>
      </c>
      <c r="J102" s="14">
        <f t="shared" si="26"/>
        <v>1.5077743294106652E-2</v>
      </c>
      <c r="K102" s="14">
        <f t="shared" ca="1" si="18"/>
        <v>1.0771692669716653E-2</v>
      </c>
      <c r="L102" s="14">
        <f t="shared" ca="1" si="27"/>
        <v>1.914629772366611E-5</v>
      </c>
      <c r="M102" s="14">
        <f t="shared" ca="1" si="19"/>
        <v>1192386160527.3311</v>
      </c>
      <c r="N102" s="14">
        <f t="shared" ca="1" si="20"/>
        <v>2927521475.1385493</v>
      </c>
      <c r="O102" s="14">
        <f t="shared" ca="1" si="21"/>
        <v>2132532965.6183531</v>
      </c>
      <c r="P102" s="8">
        <f t="shared" ca="1" si="28"/>
        <v>4.3756482632480997E-3</v>
      </c>
    </row>
    <row r="103" spans="1:16" x14ac:dyDescent="0.2">
      <c r="A103" s="59">
        <v>-9976.5</v>
      </c>
      <c r="B103" s="59">
        <v>1.4676012600887418E-2</v>
      </c>
      <c r="D103" s="56">
        <f t="shared" si="17"/>
        <v>-0.99765000000000004</v>
      </c>
      <c r="E103" s="56">
        <f t="shared" si="17"/>
        <v>1.4676012600887418E-2</v>
      </c>
      <c r="F103" s="14">
        <f t="shared" si="22"/>
        <v>0.99530552250000004</v>
      </c>
      <c r="G103" s="14">
        <f t="shared" si="23"/>
        <v>-0.99296655452212512</v>
      </c>
      <c r="H103" s="14">
        <f t="shared" si="24"/>
        <v>0.99063308311899811</v>
      </c>
      <c r="I103" s="14">
        <f t="shared" si="25"/>
        <v>-1.4641523971275333E-2</v>
      </c>
      <c r="J103" s="14">
        <f t="shared" si="26"/>
        <v>1.4607116389942837E-2</v>
      </c>
      <c r="K103" s="14">
        <f t="shared" ca="1" si="18"/>
        <v>1.0770663327055546E-2</v>
      </c>
      <c r="L103" s="14">
        <f t="shared" ca="1" si="27"/>
        <v>1.5251752950619136E-5</v>
      </c>
      <c r="M103" s="14">
        <f t="shared" ca="1" si="19"/>
        <v>1192588968669.8582</v>
      </c>
      <c r="N103" s="14">
        <f t="shared" ca="1" si="20"/>
        <v>2915929295.6843376</v>
      </c>
      <c r="O103" s="14">
        <f t="shared" ca="1" si="21"/>
        <v>2131046333.7202895</v>
      </c>
      <c r="P103" s="8">
        <f t="shared" ca="1" si="28"/>
        <v>3.9053492738318728E-3</v>
      </c>
    </row>
    <row r="104" spans="1:16" x14ac:dyDescent="0.2">
      <c r="A104" s="59">
        <v>-9974.5</v>
      </c>
      <c r="B104" s="59">
        <v>1.4890698779109106E-2</v>
      </c>
      <c r="D104" s="56">
        <f t="shared" si="17"/>
        <v>-0.99744999999999995</v>
      </c>
      <c r="E104" s="56">
        <f t="shared" si="17"/>
        <v>1.4890698779109106E-2</v>
      </c>
      <c r="F104" s="14">
        <f t="shared" si="22"/>
        <v>0.9949065024999999</v>
      </c>
      <c r="G104" s="14">
        <f t="shared" si="23"/>
        <v>-0.99236949091862481</v>
      </c>
      <c r="H104" s="14">
        <f t="shared" si="24"/>
        <v>0.98983894871678235</v>
      </c>
      <c r="I104" s="14">
        <f t="shared" si="25"/>
        <v>-1.4852727497222377E-2</v>
      </c>
      <c r="J104" s="14">
        <f t="shared" si="26"/>
        <v>1.481485304210446E-2</v>
      </c>
      <c r="K104" s="14">
        <f t="shared" ca="1" si="18"/>
        <v>1.0766545684024322E-2</v>
      </c>
      <c r="L104" s="14">
        <f t="shared" ca="1" si="27"/>
        <v>1.7008638751697403E-5</v>
      </c>
      <c r="M104" s="14">
        <f t="shared" ca="1" si="19"/>
        <v>1193400412026.4565</v>
      </c>
      <c r="N104" s="14">
        <f t="shared" ca="1" si="20"/>
        <v>2869788003.9105382</v>
      </c>
      <c r="O104" s="14">
        <f t="shared" ca="1" si="21"/>
        <v>2125104638.7694485</v>
      </c>
      <c r="P104" s="8">
        <f t="shared" ca="1" si="28"/>
        <v>4.124153095084784E-3</v>
      </c>
    </row>
    <row r="105" spans="1:16" x14ac:dyDescent="0.2">
      <c r="A105" s="59">
        <v>-9974</v>
      </c>
      <c r="B105" s="59">
        <v>1.4519370187897177E-2</v>
      </c>
      <c r="D105" s="56">
        <f t="shared" si="17"/>
        <v>-0.99739999999999995</v>
      </c>
      <c r="E105" s="56">
        <f t="shared" si="17"/>
        <v>1.4519370187897177E-2</v>
      </c>
      <c r="F105" s="14">
        <f t="shared" si="22"/>
        <v>0.9948067599999999</v>
      </c>
      <c r="G105" s="14">
        <f t="shared" si="23"/>
        <v>-0.99222026242399985</v>
      </c>
      <c r="H105" s="14">
        <f t="shared" si="24"/>
        <v>0.98964048974169738</v>
      </c>
      <c r="I105" s="14">
        <f t="shared" si="25"/>
        <v>-1.4481619825408644E-2</v>
      </c>
      <c r="J105" s="14">
        <f t="shared" si="26"/>
        <v>1.4443967613862581E-2</v>
      </c>
      <c r="K105" s="14">
        <f t="shared" ca="1" si="18"/>
        <v>1.0765516205169818E-2</v>
      </c>
      <c r="L105" s="14">
        <f t="shared" ca="1" si="27"/>
        <v>1.4091419723638057E-5</v>
      </c>
      <c r="M105" s="14">
        <f t="shared" ca="1" si="19"/>
        <v>1193603325567.1155</v>
      </c>
      <c r="N105" s="14">
        <f t="shared" ca="1" si="20"/>
        <v>2858309545.1007528</v>
      </c>
      <c r="O105" s="14">
        <f t="shared" ca="1" si="21"/>
        <v>2123620423.3759599</v>
      </c>
      <c r="P105" s="8">
        <f t="shared" ca="1" si="28"/>
        <v>3.7538539827273593E-3</v>
      </c>
    </row>
    <row r="106" spans="1:16" x14ac:dyDescent="0.2">
      <c r="A106" s="59">
        <v>-9971.5</v>
      </c>
      <c r="B106" s="59">
        <v>1.4762726532401868E-2</v>
      </c>
      <c r="D106" s="56">
        <f t="shared" si="17"/>
        <v>-0.99714999999999998</v>
      </c>
      <c r="E106" s="56">
        <f t="shared" si="17"/>
        <v>1.4762726532401868E-2</v>
      </c>
      <c r="F106" s="14">
        <f t="shared" si="22"/>
        <v>0.9943081225</v>
      </c>
      <c r="G106" s="14">
        <f t="shared" si="23"/>
        <v>-0.991474344350875</v>
      </c>
      <c r="H106" s="14">
        <f t="shared" si="24"/>
        <v>0.98864864246947504</v>
      </c>
      <c r="I106" s="14">
        <f t="shared" si="25"/>
        <v>-1.4720652761784522E-2</v>
      </c>
      <c r="J106" s="14">
        <f t="shared" si="26"/>
        <v>1.4678698901413436E-2</v>
      </c>
      <c r="K106" s="14">
        <f t="shared" ca="1" si="18"/>
        <v>1.0760368402317151E-2</v>
      </c>
      <c r="L106" s="14">
        <f t="shared" ca="1" si="27"/>
        <v>1.6018870601455227E-5</v>
      </c>
      <c r="M106" s="14">
        <f t="shared" ca="1" si="19"/>
        <v>1194618209528.3416</v>
      </c>
      <c r="N106" s="14">
        <f t="shared" ca="1" si="20"/>
        <v>2801258512.085969</v>
      </c>
      <c r="O106" s="14">
        <f t="shared" ca="1" si="21"/>
        <v>2116206598.3126101</v>
      </c>
      <c r="P106" s="8">
        <f t="shared" ca="1" si="28"/>
        <v>4.0023581300847166E-3</v>
      </c>
    </row>
    <row r="107" spans="1:16" x14ac:dyDescent="0.2">
      <c r="A107" s="59">
        <v>-9329</v>
      </c>
      <c r="B107" s="59">
        <v>5.862621442685156E-3</v>
      </c>
      <c r="D107" s="56">
        <f t="shared" si="17"/>
        <v>-0.93289999999999995</v>
      </c>
      <c r="E107" s="56">
        <f t="shared" si="17"/>
        <v>5.862621442685156E-3</v>
      </c>
      <c r="F107" s="14">
        <f t="shared" si="22"/>
        <v>0.87030240999999986</v>
      </c>
      <c r="G107" s="14">
        <f t="shared" si="23"/>
        <v>-0.81190511828899981</v>
      </c>
      <c r="H107" s="14">
        <f t="shared" si="24"/>
        <v>0.75742628485180785</v>
      </c>
      <c r="I107" s="14">
        <f t="shared" si="25"/>
        <v>-5.4692395438809818E-3</v>
      </c>
      <c r="J107" s="14">
        <f t="shared" si="26"/>
        <v>5.1022535704865679E-3</v>
      </c>
      <c r="K107" s="14">
        <f t="shared" ca="1" si="18"/>
        <v>9.4148069720355505E-3</v>
      </c>
      <c r="L107" s="14">
        <f t="shared" ca="1" si="27"/>
        <v>1.2618022034926342E-5</v>
      </c>
      <c r="M107" s="14">
        <f t="shared" ca="1" si="19"/>
        <v>1473268988282.4836</v>
      </c>
      <c r="N107" s="14">
        <f t="shared" ca="1" si="20"/>
        <v>7543210921.9736385</v>
      </c>
      <c r="O107" s="14">
        <f t="shared" ca="1" si="21"/>
        <v>624774658.14636827</v>
      </c>
      <c r="P107" s="8">
        <f t="shared" ca="1" si="28"/>
        <v>-3.5521855293503945E-3</v>
      </c>
    </row>
    <row r="108" spans="1:16" x14ac:dyDescent="0.2">
      <c r="A108" s="59">
        <v>-8356</v>
      </c>
      <c r="B108" s="59">
        <v>7.618565119406227E-3</v>
      </c>
      <c r="D108" s="56">
        <f t="shared" si="17"/>
        <v>-0.83560000000000001</v>
      </c>
      <c r="E108" s="56">
        <f t="shared" si="17"/>
        <v>7.618565119406227E-3</v>
      </c>
      <c r="F108" s="14">
        <f t="shared" si="22"/>
        <v>0.69822735999999996</v>
      </c>
      <c r="G108" s="14">
        <f t="shared" si="23"/>
        <v>-0.58343878201599997</v>
      </c>
      <c r="H108" s="14">
        <f t="shared" si="24"/>
        <v>0.48752144625256955</v>
      </c>
      <c r="I108" s="14">
        <f t="shared" si="25"/>
        <v>-6.3660730137758432E-3</v>
      </c>
      <c r="J108" s="14">
        <f t="shared" si="26"/>
        <v>5.3194906103110947E-3</v>
      </c>
      <c r="K108" s="14">
        <f t="shared" ca="1" si="18"/>
        <v>7.2914609830297371E-3</v>
      </c>
      <c r="L108" s="14">
        <f t="shared" ca="1" si="27"/>
        <v>1.069971160346093E-7</v>
      </c>
      <c r="M108" s="14">
        <f t="shared" ca="1" si="19"/>
        <v>1966255628653.9607</v>
      </c>
      <c r="N108" s="14">
        <f t="shared" ca="1" si="20"/>
        <v>93624371521.95343</v>
      </c>
      <c r="O108" s="14">
        <f t="shared" ca="1" si="21"/>
        <v>64221196.769154578</v>
      </c>
      <c r="P108" s="8">
        <f t="shared" ca="1" si="28"/>
        <v>3.271041363764899E-4</v>
      </c>
    </row>
    <row r="109" spans="1:16" x14ac:dyDescent="0.2">
      <c r="A109" s="59">
        <v>-8267.5</v>
      </c>
      <c r="B109" s="59">
        <v>1.2760642928234643E-2</v>
      </c>
      <c r="D109" s="56">
        <f t="shared" si="17"/>
        <v>-0.82674999999999998</v>
      </c>
      <c r="E109" s="56">
        <f t="shared" si="17"/>
        <v>1.2760642928234643E-2</v>
      </c>
      <c r="F109" s="14">
        <f t="shared" si="22"/>
        <v>0.68351556250000001</v>
      </c>
      <c r="G109" s="14">
        <f t="shared" si="23"/>
        <v>-0.565096491296875</v>
      </c>
      <c r="H109" s="14">
        <f t="shared" si="24"/>
        <v>0.4671935241796914</v>
      </c>
      <c r="I109" s="14">
        <f t="shared" si="25"/>
        <v>-1.054986154091799E-2</v>
      </c>
      <c r="J109" s="14">
        <f t="shared" si="26"/>
        <v>8.7220980289539479E-3</v>
      </c>
      <c r="K109" s="14">
        <f t="shared" ca="1" si="18"/>
        <v>7.0932125829180504E-3</v>
      </c>
      <c r="L109" s="14">
        <f t="shared" ca="1" si="27"/>
        <v>3.2119766719015346E-5</v>
      </c>
      <c r="M109" s="14">
        <f t="shared" ca="1" si="19"/>
        <v>2015555291428.0474</v>
      </c>
      <c r="N109" s="14">
        <f t="shared" ca="1" si="20"/>
        <v>106509071634.06149</v>
      </c>
      <c r="O109" s="14">
        <f t="shared" ca="1" si="21"/>
        <v>122937618.32724653</v>
      </c>
      <c r="P109" s="8">
        <f t="shared" ca="1" si="28"/>
        <v>5.6674303453165924E-3</v>
      </c>
    </row>
    <row r="110" spans="1:16" x14ac:dyDescent="0.2">
      <c r="A110" s="59">
        <v>-8076</v>
      </c>
      <c r="B110" s="59">
        <v>6.8643382129708799E-3</v>
      </c>
      <c r="D110" s="56">
        <f t="shared" si="17"/>
        <v>-0.80759999999999998</v>
      </c>
      <c r="E110" s="56">
        <f t="shared" si="17"/>
        <v>6.8643382129708799E-3</v>
      </c>
      <c r="F110" s="14">
        <f t="shared" si="22"/>
        <v>0.65221775999999998</v>
      </c>
      <c r="G110" s="14">
        <f t="shared" si="23"/>
        <v>-0.52673106297599992</v>
      </c>
      <c r="H110" s="14">
        <f t="shared" si="24"/>
        <v>0.4253880064594176</v>
      </c>
      <c r="I110" s="14">
        <f t="shared" si="25"/>
        <v>-5.5436395407952822E-3</v>
      </c>
      <c r="J110" s="14">
        <f t="shared" si="26"/>
        <v>4.4770432931462694E-3</v>
      </c>
      <c r="K110" s="14">
        <f t="shared" ca="1" si="18"/>
        <v>6.6613133305955703E-3</v>
      </c>
      <c r="L110" s="14">
        <f t="shared" ca="1" si="27"/>
        <v>4.1219102863508274E-8</v>
      </c>
      <c r="M110" s="14">
        <f t="shared" ca="1" si="19"/>
        <v>2124869836089.3628</v>
      </c>
      <c r="N110" s="14">
        <f t="shared" ca="1" si="20"/>
        <v>137420284565.20293</v>
      </c>
      <c r="O110" s="14">
        <f t="shared" ca="1" si="21"/>
        <v>316128542.41847461</v>
      </c>
      <c r="P110" s="8">
        <f t="shared" ca="1" si="28"/>
        <v>2.0302488237530954E-4</v>
      </c>
    </row>
    <row r="111" spans="1:16" x14ac:dyDescent="0.2">
      <c r="A111" s="59">
        <v>-7427.5</v>
      </c>
      <c r="B111" s="59">
        <v>5.120539694718651E-3</v>
      </c>
      <c r="D111" s="56">
        <f t="shared" si="17"/>
        <v>-0.74275000000000002</v>
      </c>
      <c r="E111" s="56">
        <f t="shared" si="17"/>
        <v>5.120539694718651E-3</v>
      </c>
      <c r="F111" s="14">
        <f t="shared" si="22"/>
        <v>0.5516775625</v>
      </c>
      <c r="G111" s="14">
        <f t="shared" si="23"/>
        <v>-0.40975850954687498</v>
      </c>
      <c r="H111" s="14">
        <f t="shared" si="24"/>
        <v>0.30434813296594138</v>
      </c>
      <c r="I111" s="14">
        <f t="shared" si="25"/>
        <v>-3.8032808582522783E-3</v>
      </c>
      <c r="J111" s="14">
        <f t="shared" si="26"/>
        <v>2.8248868574668796E-3</v>
      </c>
      <c r="K111" s="14">
        <f t="shared" ca="1" si="18"/>
        <v>5.1690437842835824E-3</v>
      </c>
      <c r="L111" s="14">
        <f t="shared" ca="1" si="27"/>
        <v>2.3526467045228891E-9</v>
      </c>
      <c r="M111" s="14">
        <f t="shared" ca="1" si="19"/>
        <v>2522561553865.4546</v>
      </c>
      <c r="N111" s="14">
        <f t="shared" ca="1" si="20"/>
        <v>274005495017.43649</v>
      </c>
      <c r="O111" s="14">
        <f t="shared" ca="1" si="21"/>
        <v>1669345993.9364018</v>
      </c>
      <c r="P111" s="8">
        <f t="shared" ca="1" si="28"/>
        <v>-4.8504089564931421E-5</v>
      </c>
    </row>
    <row r="112" spans="1:16" x14ac:dyDescent="0.2">
      <c r="A112" s="59">
        <v>-7145.5</v>
      </c>
      <c r="B112" s="59">
        <v>4.7136764534523885E-3</v>
      </c>
      <c r="D112" s="56">
        <f t="shared" si="17"/>
        <v>-0.71455000000000002</v>
      </c>
      <c r="E112" s="56">
        <f t="shared" si="17"/>
        <v>4.7136764534523885E-3</v>
      </c>
      <c r="F112" s="14">
        <f t="shared" si="22"/>
        <v>0.51058170250000001</v>
      </c>
      <c r="G112" s="14">
        <f t="shared" si="23"/>
        <v>-0.36483615552137499</v>
      </c>
      <c r="H112" s="14">
        <f t="shared" si="24"/>
        <v>0.26069367492779849</v>
      </c>
      <c r="I112" s="14">
        <f t="shared" si="25"/>
        <v>-3.3681575098144043E-3</v>
      </c>
      <c r="J112" s="14">
        <f t="shared" si="26"/>
        <v>2.4067169486378828E-3</v>
      </c>
      <c r="K112" s="14">
        <f t="shared" ca="1" si="18"/>
        <v>4.50583597722117E-3</v>
      </c>
      <c r="L112" s="14">
        <f t="shared" ca="1" si="27"/>
        <v>4.3197663560019687E-8</v>
      </c>
      <c r="M112" s="14">
        <f t="shared" ca="1" si="19"/>
        <v>2709163747179.2847</v>
      </c>
      <c r="N112" s="14">
        <f t="shared" ca="1" si="20"/>
        <v>349426882038.14221</v>
      </c>
      <c r="O112" s="14">
        <f t="shared" ca="1" si="21"/>
        <v>2610464663.0002704</v>
      </c>
      <c r="P112" s="8">
        <f t="shared" ca="1" si="28"/>
        <v>2.0784047623121846E-4</v>
      </c>
    </row>
    <row r="113" spans="1:16" x14ac:dyDescent="0.2">
      <c r="A113" s="59">
        <v>-7145.5</v>
      </c>
      <c r="B113" s="59">
        <v>4.7536764524419035E-3</v>
      </c>
      <c r="D113" s="56">
        <f t="shared" si="17"/>
        <v>-0.71455000000000002</v>
      </c>
      <c r="E113" s="56">
        <f t="shared" si="17"/>
        <v>4.7536764524419035E-3</v>
      </c>
      <c r="F113" s="14">
        <f t="shared" si="22"/>
        <v>0.51058170250000001</v>
      </c>
      <c r="G113" s="14">
        <f t="shared" si="23"/>
        <v>-0.36483615552137499</v>
      </c>
      <c r="H113" s="14">
        <f t="shared" si="24"/>
        <v>0.26069367492779849</v>
      </c>
      <c r="I113" s="14">
        <f t="shared" si="25"/>
        <v>-3.3967395090923622E-3</v>
      </c>
      <c r="J113" s="14">
        <f t="shared" si="26"/>
        <v>2.4271402162219474E-3</v>
      </c>
      <c r="K113" s="14">
        <f t="shared" ca="1" si="18"/>
        <v>4.50583597722117E-3</v>
      </c>
      <c r="L113" s="14">
        <f t="shared" ca="1" si="27"/>
        <v>6.1424901157638993E-8</v>
      </c>
      <c r="M113" s="14">
        <f t="shared" ca="1" si="19"/>
        <v>2709163747179.2847</v>
      </c>
      <c r="N113" s="14">
        <f t="shared" ca="1" si="20"/>
        <v>349426882038.14221</v>
      </c>
      <c r="O113" s="14">
        <f t="shared" ca="1" si="21"/>
        <v>2610464663.0002704</v>
      </c>
      <c r="P113" s="8">
        <f t="shared" ca="1" si="28"/>
        <v>2.4784047522073346E-4</v>
      </c>
    </row>
    <row r="114" spans="1:16" x14ac:dyDescent="0.2">
      <c r="A114" s="59">
        <v>-7102.5</v>
      </c>
      <c r="B114" s="59">
        <v>3.9505124703920662E-3</v>
      </c>
      <c r="D114" s="56">
        <f t="shared" si="17"/>
        <v>-0.71025000000000005</v>
      </c>
      <c r="E114" s="56">
        <f t="shared" si="17"/>
        <v>3.9505124703920662E-3</v>
      </c>
      <c r="F114" s="14">
        <f t="shared" si="22"/>
        <v>0.50445506250000005</v>
      </c>
      <c r="G114" s="14">
        <f t="shared" si="23"/>
        <v>-0.35828920814062504</v>
      </c>
      <c r="H114" s="14">
        <f t="shared" si="24"/>
        <v>0.25447491008187895</v>
      </c>
      <c r="I114" s="14">
        <f t="shared" si="25"/>
        <v>-2.8058514820959654E-3</v>
      </c>
      <c r="J114" s="14">
        <f t="shared" si="26"/>
        <v>1.9928560151586594E-3</v>
      </c>
      <c r="K114" s="14">
        <f t="shared" ca="1" si="18"/>
        <v>4.4039472246027028E-3</v>
      </c>
      <c r="L114" s="14">
        <f t="shared" ca="1" si="27"/>
        <v>2.0560307632606044E-7</v>
      </c>
      <c r="M114" s="14">
        <f t="shared" ca="1" si="19"/>
        <v>2738364533922.2671</v>
      </c>
      <c r="N114" s="14">
        <f t="shared" ca="1" si="20"/>
        <v>361811650243.15271</v>
      </c>
      <c r="O114" s="14">
        <f t="shared" ca="1" si="21"/>
        <v>2773498363.7188902</v>
      </c>
      <c r="P114" s="8">
        <f t="shared" ca="1" si="28"/>
        <v>-4.5343475421063661E-4</v>
      </c>
    </row>
    <row r="115" spans="1:16" x14ac:dyDescent="0.2">
      <c r="A115" s="59">
        <v>-6435</v>
      </c>
      <c r="B115" s="59">
        <v>2.4149095231731877E-3</v>
      </c>
      <c r="D115" s="56">
        <f t="shared" si="17"/>
        <v>-0.64349999999999996</v>
      </c>
      <c r="E115" s="56">
        <f t="shared" si="17"/>
        <v>2.4149095231731877E-3</v>
      </c>
      <c r="F115" s="14">
        <f t="shared" si="22"/>
        <v>0.41409224999999994</v>
      </c>
      <c r="G115" s="14">
        <f t="shared" si="23"/>
        <v>-0.26646836287499992</v>
      </c>
      <c r="H115" s="14">
        <f t="shared" si="24"/>
        <v>0.17147239151006244</v>
      </c>
      <c r="I115" s="14">
        <f t="shared" si="25"/>
        <v>-1.5539942781619461E-3</v>
      </c>
      <c r="J115" s="14">
        <f t="shared" si="26"/>
        <v>9.9999531799721216E-4</v>
      </c>
      <c r="K115" s="14">
        <f t="shared" ca="1" si="18"/>
        <v>2.7964656905506489E-3</v>
      </c>
      <c r="L115" s="14">
        <f t="shared" ca="1" si="27"/>
        <v>1.4558510886377718E-7</v>
      </c>
      <c r="M115" s="14">
        <f t="shared" ca="1" si="19"/>
        <v>3217696779930.9624</v>
      </c>
      <c r="N115" s="14">
        <f t="shared" ca="1" si="20"/>
        <v>585156335635.12219</v>
      </c>
      <c r="O115" s="14">
        <f t="shared" ca="1" si="21"/>
        <v>5993375635.594595</v>
      </c>
      <c r="P115" s="8">
        <f t="shared" ca="1" si="28"/>
        <v>-3.8155616737746119E-4</v>
      </c>
    </row>
    <row r="116" spans="1:16" x14ac:dyDescent="0.2">
      <c r="A116" s="59">
        <v>-6217</v>
      </c>
      <c r="B116" s="59">
        <v>1.822394956894356E-3</v>
      </c>
      <c r="D116" s="56">
        <f t="shared" ref="D116:E131" si="29">A116/A$18</f>
        <v>-0.62170000000000003</v>
      </c>
      <c r="E116" s="56">
        <f t="shared" si="29"/>
        <v>1.822394956894356E-3</v>
      </c>
      <c r="F116" s="14">
        <f t="shared" si="22"/>
        <v>0.38651089000000005</v>
      </c>
      <c r="G116" s="14">
        <f t="shared" si="23"/>
        <v>-0.24029382031300003</v>
      </c>
      <c r="H116" s="14">
        <f t="shared" si="24"/>
        <v>0.14939066808859214</v>
      </c>
      <c r="I116" s="14">
        <f t="shared" si="25"/>
        <v>-1.1329829447012212E-3</v>
      </c>
      <c r="J116" s="14">
        <f t="shared" si="26"/>
        <v>7.043754967207492E-4</v>
      </c>
      <c r="K116" s="14">
        <f t="shared" ca="1" si="18"/>
        <v>2.2609592124393217E-3</v>
      </c>
      <c r="L116" s="14">
        <f t="shared" ca="1" si="27"/>
        <v>1.9233860624170992E-7</v>
      </c>
      <c r="M116" s="14">
        <f t="shared" ca="1" si="19"/>
        <v>3385104547858.3579</v>
      </c>
      <c r="N116" s="14">
        <f t="shared" ca="1" si="20"/>
        <v>671171331041.75073</v>
      </c>
      <c r="O116" s="14">
        <f t="shared" ca="1" si="21"/>
        <v>7335571573.0079699</v>
      </c>
      <c r="P116" s="8">
        <f t="shared" ca="1" si="28"/>
        <v>-4.3856425554496562E-4</v>
      </c>
    </row>
    <row r="117" spans="1:16" x14ac:dyDescent="0.2">
      <c r="A117" s="59">
        <v>-6177</v>
      </c>
      <c r="B117" s="59">
        <v>-1.7207580238866697E-3</v>
      </c>
      <c r="D117" s="56">
        <f t="shared" si="29"/>
        <v>-0.61770000000000003</v>
      </c>
      <c r="E117" s="56">
        <f t="shared" si="29"/>
        <v>-1.7207580238866697E-3</v>
      </c>
      <c r="F117" s="14">
        <f t="shared" si="22"/>
        <v>0.38155329000000004</v>
      </c>
      <c r="G117" s="14">
        <f t="shared" si="23"/>
        <v>-0.23568546723300005</v>
      </c>
      <c r="H117" s="14">
        <f t="shared" si="24"/>
        <v>0.14558291310982413</v>
      </c>
      <c r="I117" s="14">
        <f t="shared" si="25"/>
        <v>1.0629122313547958E-3</v>
      </c>
      <c r="J117" s="14">
        <f t="shared" si="26"/>
        <v>-6.5656088530785745E-4</v>
      </c>
      <c r="K117" s="14">
        <f t="shared" ca="1" si="18"/>
        <v>2.1621389367508519E-3</v>
      </c>
      <c r="L117" s="14">
        <f t="shared" ca="1" si="27"/>
        <v>1.5076888806928102E-5</v>
      </c>
      <c r="M117" s="14">
        <f t="shared" ca="1" si="19"/>
        <v>3416416339065.1255</v>
      </c>
      <c r="N117" s="14">
        <f t="shared" ca="1" si="20"/>
        <v>687675173682.50806</v>
      </c>
      <c r="O117" s="14">
        <f t="shared" ca="1" si="21"/>
        <v>7597927945.7865047</v>
      </c>
      <c r="P117" s="8">
        <f t="shared" ca="1" si="28"/>
        <v>-3.8828969606375216E-3</v>
      </c>
    </row>
    <row r="118" spans="1:16" x14ac:dyDescent="0.2">
      <c r="A118" s="59">
        <v>-5573.5</v>
      </c>
      <c r="B118" s="59">
        <v>-1.9238800086248168E-3</v>
      </c>
      <c r="D118" s="56">
        <f t="shared" si="29"/>
        <v>-0.55735000000000001</v>
      </c>
      <c r="E118" s="56">
        <f t="shared" si="29"/>
        <v>-1.9238800086248168E-3</v>
      </c>
      <c r="F118" s="14">
        <f t="shared" si="22"/>
        <v>0.31063902250000003</v>
      </c>
      <c r="G118" s="14">
        <f t="shared" si="23"/>
        <v>-0.17313465919037502</v>
      </c>
      <c r="H118" s="14">
        <f t="shared" si="24"/>
        <v>9.6496602299755527E-2</v>
      </c>
      <c r="I118" s="14">
        <f t="shared" si="25"/>
        <v>1.0722745228070416E-3</v>
      </c>
      <c r="J118" s="14">
        <f t="shared" si="26"/>
        <v>-5.9763220528650466E-4</v>
      </c>
      <c r="K118" s="14">
        <f t="shared" ca="1" si="18"/>
        <v>6.5003162366274354E-4</v>
      </c>
      <c r="L118" s="14">
        <f t="shared" ca="1" si="27"/>
        <v>6.6250210908252135E-6</v>
      </c>
      <c r="M118" s="14">
        <f t="shared" ca="1" si="19"/>
        <v>3911714627580.7852</v>
      </c>
      <c r="N118" s="14">
        <f t="shared" ca="1" si="20"/>
        <v>964615754137.29785</v>
      </c>
      <c r="O118" s="14">
        <f t="shared" ca="1" si="21"/>
        <v>12180817605.676107</v>
      </c>
      <c r="P118" s="8">
        <f t="shared" ca="1" si="28"/>
        <v>-2.5739116322875603E-3</v>
      </c>
    </row>
    <row r="119" spans="1:16" x14ac:dyDescent="0.2">
      <c r="A119" s="59">
        <v>-5571</v>
      </c>
      <c r="B119" s="59">
        <v>-3.8832565783226613E-3</v>
      </c>
      <c r="D119" s="56">
        <f t="shared" si="29"/>
        <v>-0.55710000000000004</v>
      </c>
      <c r="E119" s="56">
        <f t="shared" si="29"/>
        <v>-3.8832565783226613E-3</v>
      </c>
      <c r="F119" s="14">
        <f t="shared" si="22"/>
        <v>0.31036041000000003</v>
      </c>
      <c r="G119" s="14">
        <f t="shared" si="23"/>
        <v>-0.17290178441100004</v>
      </c>
      <c r="H119" s="14">
        <f t="shared" si="24"/>
        <v>9.632358409536812E-2</v>
      </c>
      <c r="I119" s="14">
        <f t="shared" si="25"/>
        <v>2.1633622397835548E-3</v>
      </c>
      <c r="J119" s="14">
        <f t="shared" si="26"/>
        <v>-1.2052091037834185E-3</v>
      </c>
      <c r="K119" s="14">
        <f t="shared" ca="1" si="18"/>
        <v>6.4368518279252283E-4</v>
      </c>
      <c r="L119" s="14">
        <f t="shared" ca="1" si="27"/>
        <v>2.0493201708528646E-5</v>
      </c>
      <c r="M119" s="14">
        <f t="shared" ca="1" si="19"/>
        <v>3913857137857.3438</v>
      </c>
      <c r="N119" s="14">
        <f t="shared" ca="1" si="20"/>
        <v>965874322348.59863</v>
      </c>
      <c r="O119" s="14">
        <f t="shared" ca="1" si="21"/>
        <v>12202296082.670052</v>
      </c>
      <c r="P119" s="8">
        <f t="shared" ca="1" si="28"/>
        <v>-4.5269417611151844E-3</v>
      </c>
    </row>
    <row r="120" spans="1:16" x14ac:dyDescent="0.2">
      <c r="A120" s="59">
        <v>-5499</v>
      </c>
      <c r="B120" s="59">
        <v>-2.5340425309303269E-3</v>
      </c>
      <c r="D120" s="56">
        <f t="shared" si="29"/>
        <v>-0.54990000000000006</v>
      </c>
      <c r="E120" s="56">
        <f t="shared" si="29"/>
        <v>-2.5340425309303269E-3</v>
      </c>
      <c r="F120" s="14">
        <f t="shared" si="22"/>
        <v>0.30239001000000004</v>
      </c>
      <c r="G120" s="14">
        <f t="shared" si="23"/>
        <v>-0.16628426649900005</v>
      </c>
      <c r="H120" s="14">
        <f t="shared" si="24"/>
        <v>9.1439718147800123E-2</v>
      </c>
      <c r="I120" s="14">
        <f t="shared" si="25"/>
        <v>1.3934699877585868E-3</v>
      </c>
      <c r="J120" s="14">
        <f t="shared" si="26"/>
        <v>-7.6626914626844699E-4</v>
      </c>
      <c r="K120" s="14">
        <f t="shared" ca="1" si="18"/>
        <v>4.6061546919446252E-4</v>
      </c>
      <c r="L120" s="14">
        <f t="shared" ca="1" si="27"/>
        <v>8.9679765377114029E-6</v>
      </c>
      <c r="M120" s="14">
        <f t="shared" ca="1" si="19"/>
        <v>3975888197728.2607</v>
      </c>
      <c r="N120" s="14">
        <f t="shared" ca="1" si="20"/>
        <v>1002524088919.9473</v>
      </c>
      <c r="O120" s="14">
        <f t="shared" ca="1" si="21"/>
        <v>12829920243.665529</v>
      </c>
      <c r="P120" s="8">
        <f t="shared" ca="1" si="28"/>
        <v>-2.9946580001247894E-3</v>
      </c>
    </row>
    <row r="121" spans="1:16" x14ac:dyDescent="0.2">
      <c r="A121" s="59">
        <v>-5480</v>
      </c>
      <c r="B121" s="59">
        <v>-2.3657388352276631E-3</v>
      </c>
      <c r="D121" s="56">
        <f t="shared" si="29"/>
        <v>-0.54800000000000004</v>
      </c>
      <c r="E121" s="56">
        <f t="shared" si="29"/>
        <v>-2.3657388352276631E-3</v>
      </c>
      <c r="F121" s="14">
        <f t="shared" si="22"/>
        <v>0.30030400000000007</v>
      </c>
      <c r="G121" s="14">
        <f t="shared" si="23"/>
        <v>-0.16456659200000004</v>
      </c>
      <c r="H121" s="14">
        <f t="shared" si="24"/>
        <v>9.0182492416000043E-2</v>
      </c>
      <c r="I121" s="14">
        <f t="shared" si="25"/>
        <v>1.2964248817047596E-3</v>
      </c>
      <c r="J121" s="14">
        <f t="shared" si="26"/>
        <v>-7.1044083517420834E-4</v>
      </c>
      <c r="K121" s="14">
        <f t="shared" ca="1" si="18"/>
        <v>4.1221121453595497E-4</v>
      </c>
      <c r="L121" s="14">
        <f t="shared" ca="1" si="27"/>
        <v>7.7170064789816874E-6</v>
      </c>
      <c r="M121" s="14">
        <f t="shared" ca="1" si="19"/>
        <v>3992363078396.7036</v>
      </c>
      <c r="N121" s="14">
        <f t="shared" ca="1" si="20"/>
        <v>1012325849567.655</v>
      </c>
      <c r="O121" s="14">
        <f t="shared" ca="1" si="21"/>
        <v>12998468075.506224</v>
      </c>
      <c r="P121" s="8">
        <f t="shared" ca="1" si="28"/>
        <v>-2.7779500497636181E-3</v>
      </c>
    </row>
    <row r="122" spans="1:16" x14ac:dyDescent="0.2">
      <c r="A122" s="59">
        <v>-5303</v>
      </c>
      <c r="B122" s="59">
        <v>-3.1184425997860784E-3</v>
      </c>
      <c r="D122" s="56">
        <f t="shared" si="29"/>
        <v>-0.53029999999999999</v>
      </c>
      <c r="E122" s="56">
        <f t="shared" si="29"/>
        <v>-3.1184425997860784E-3</v>
      </c>
      <c r="F122" s="14">
        <f t="shared" si="22"/>
        <v>0.28121808999999998</v>
      </c>
      <c r="G122" s="14">
        <f t="shared" si="23"/>
        <v>-0.14912995312699998</v>
      </c>
      <c r="H122" s="14">
        <f t="shared" si="24"/>
        <v>7.908361414324809E-2</v>
      </c>
      <c r="I122" s="14">
        <f t="shared" si="25"/>
        <v>1.6537101106665574E-3</v>
      </c>
      <c r="J122" s="14">
        <f t="shared" si="26"/>
        <v>-8.7696247168647537E-4</v>
      </c>
      <c r="K122" s="14">
        <f t="shared" ca="1" si="18"/>
        <v>-4.0602559915288005E-5</v>
      </c>
      <c r="L122" s="14">
        <f t="shared" ca="1" si="27"/>
        <v>9.4730993110318278E-6</v>
      </c>
      <c r="M122" s="14">
        <f t="shared" ca="1" si="19"/>
        <v>4147972083424.8516</v>
      </c>
      <c r="N122" s="14">
        <f t="shared" ca="1" si="20"/>
        <v>1106273985762.9136</v>
      </c>
      <c r="O122" s="14">
        <f t="shared" ca="1" si="21"/>
        <v>14627862572.017544</v>
      </c>
      <c r="P122" s="8">
        <f t="shared" ca="1" si="28"/>
        <v>-3.0778400398707904E-3</v>
      </c>
    </row>
    <row r="123" spans="1:16" x14ac:dyDescent="0.2">
      <c r="A123" s="59">
        <v>-5294</v>
      </c>
      <c r="B123" s="59">
        <v>-3.1128793728725495E-3</v>
      </c>
      <c r="D123" s="56">
        <f t="shared" si="29"/>
        <v>-0.52939999999999998</v>
      </c>
      <c r="E123" s="56">
        <f t="shared" si="29"/>
        <v>-3.1128793728725495E-3</v>
      </c>
      <c r="F123" s="14">
        <f t="shared" si="22"/>
        <v>0.28026435999999999</v>
      </c>
      <c r="G123" s="14">
        <f t="shared" si="23"/>
        <v>-0.14837195218399998</v>
      </c>
      <c r="H123" s="14">
        <f t="shared" si="24"/>
        <v>7.854811148620959E-2</v>
      </c>
      <c r="I123" s="14">
        <f t="shared" si="25"/>
        <v>1.6479583399987277E-3</v>
      </c>
      <c r="J123" s="14">
        <f t="shared" si="26"/>
        <v>-8.7242914519532644E-4</v>
      </c>
      <c r="K123" s="14">
        <f t="shared" ca="1" si="18"/>
        <v>-6.3718184218022281E-5</v>
      </c>
      <c r="L123" s="14">
        <f t="shared" ca="1" si="27"/>
        <v>9.2973839543970892E-6</v>
      </c>
      <c r="M123" s="14">
        <f t="shared" ca="1" si="19"/>
        <v>4155987829585.1343</v>
      </c>
      <c r="N123" s="14">
        <f t="shared" ca="1" si="20"/>
        <v>1111179092018.9309</v>
      </c>
      <c r="O123" s="14">
        <f t="shared" ca="1" si="21"/>
        <v>14713592052.197897</v>
      </c>
      <c r="P123" s="8">
        <f t="shared" ca="1" si="28"/>
        <v>-3.0491611886545272E-3</v>
      </c>
    </row>
    <row r="124" spans="1:16" x14ac:dyDescent="0.2">
      <c r="A124" s="59">
        <v>-5225.5</v>
      </c>
      <c r="B124" s="59">
        <v>-2.365715730073408E-3</v>
      </c>
      <c r="D124" s="56">
        <f t="shared" si="29"/>
        <v>-0.52254999999999996</v>
      </c>
      <c r="E124" s="56">
        <f t="shared" si="29"/>
        <v>-2.365715730073408E-3</v>
      </c>
      <c r="F124" s="14">
        <f t="shared" si="22"/>
        <v>0.27305850249999997</v>
      </c>
      <c r="G124" s="14">
        <f t="shared" si="23"/>
        <v>-0.14268672048137498</v>
      </c>
      <c r="H124" s="14">
        <f t="shared" si="24"/>
        <v>7.4560945787542493E-2</v>
      </c>
      <c r="I124" s="14">
        <f t="shared" si="25"/>
        <v>1.2362047547498593E-3</v>
      </c>
      <c r="J124" s="14">
        <f t="shared" si="26"/>
        <v>-6.4597879459453889E-4</v>
      </c>
      <c r="K124" s="14">
        <f t="shared" ca="1" si="18"/>
        <v>-2.3994297585059883E-4</v>
      </c>
      <c r="L124" s="14">
        <f t="shared" ca="1" si="27"/>
        <v>4.5189098025960273E-6</v>
      </c>
      <c r="M124" s="14">
        <f t="shared" ca="1" si="19"/>
        <v>4217326622072.127</v>
      </c>
      <c r="N124" s="14">
        <f t="shared" ca="1" si="20"/>
        <v>1148921898676.1157</v>
      </c>
      <c r="O124" s="14">
        <f t="shared" ca="1" si="21"/>
        <v>15375299346.5585</v>
      </c>
      <c r="P124" s="8">
        <f t="shared" ca="1" si="28"/>
        <v>-2.1257727542228089E-3</v>
      </c>
    </row>
    <row r="125" spans="1:16" x14ac:dyDescent="0.2">
      <c r="A125" s="59">
        <v>-4485.5</v>
      </c>
      <c r="B125" s="59">
        <v>-7.3877774277591865E-3</v>
      </c>
      <c r="D125" s="56">
        <f t="shared" si="29"/>
        <v>-0.44855</v>
      </c>
      <c r="E125" s="56">
        <f t="shared" si="29"/>
        <v>-7.3877774277591865E-3</v>
      </c>
      <c r="F125" s="14">
        <f t="shared" si="22"/>
        <v>0.2011971025</v>
      </c>
      <c r="G125" s="14">
        <f t="shared" si="23"/>
        <v>-9.0246960326374998E-2</v>
      </c>
      <c r="H125" s="14">
        <f t="shared" si="24"/>
        <v>4.0480274054395506E-2</v>
      </c>
      <c r="I125" s="14">
        <f t="shared" si="25"/>
        <v>3.313787565221383E-3</v>
      </c>
      <c r="J125" s="14">
        <f t="shared" si="26"/>
        <v>-1.4863994123800513E-3</v>
      </c>
      <c r="K125" s="14">
        <f t="shared" ca="1" si="18"/>
        <v>-2.1762785075296236E-3</v>
      </c>
      <c r="L125" s="14">
        <f t="shared" ca="1" si="27"/>
        <v>2.7159720995553898E-5</v>
      </c>
      <c r="M125" s="14">
        <f t="shared" ca="1" si="19"/>
        <v>4917917184716.8857</v>
      </c>
      <c r="N125" s="14">
        <f t="shared" ca="1" si="20"/>
        <v>1604013797494.8848</v>
      </c>
      <c r="O125" s="14">
        <f t="shared" ca="1" si="21"/>
        <v>23591240909.910892</v>
      </c>
      <c r="P125" s="8">
        <f t="shared" ca="1" si="28"/>
        <v>-5.2114989202295629E-3</v>
      </c>
    </row>
    <row r="126" spans="1:16" x14ac:dyDescent="0.2">
      <c r="A126" s="59">
        <v>-4405</v>
      </c>
      <c r="B126" s="59">
        <v>-5.184749299780831E-3</v>
      </c>
      <c r="D126" s="56">
        <f t="shared" si="29"/>
        <v>-0.4405</v>
      </c>
      <c r="E126" s="56">
        <f t="shared" si="29"/>
        <v>-5.184749299780831E-3</v>
      </c>
      <c r="F126" s="14">
        <f t="shared" si="22"/>
        <v>0.19404025</v>
      </c>
      <c r="G126" s="14">
        <f t="shared" si="23"/>
        <v>-8.5474730124999995E-2</v>
      </c>
      <c r="H126" s="14">
        <f t="shared" si="24"/>
        <v>3.7651618620062499E-2</v>
      </c>
      <c r="I126" s="14">
        <f t="shared" si="25"/>
        <v>2.283882066553456E-3</v>
      </c>
      <c r="J126" s="14">
        <f t="shared" si="26"/>
        <v>-1.0060500503167975E-3</v>
      </c>
      <c r="K126" s="14">
        <f t="shared" ca="1" si="18"/>
        <v>-2.3905186563002645E-3</v>
      </c>
      <c r="L126" s="14">
        <f t="shared" ca="1" si="27"/>
        <v>7.8077248889658203E-6</v>
      </c>
      <c r="M126" s="14">
        <f t="shared" ca="1" si="19"/>
        <v>4998411308149.3506</v>
      </c>
      <c r="N126" s="14">
        <f t="shared" ca="1" si="20"/>
        <v>1658895199168.5159</v>
      </c>
      <c r="O126" s="14">
        <f t="shared" ca="1" si="21"/>
        <v>24606436700.591293</v>
      </c>
      <c r="P126" s="8">
        <f t="shared" ca="1" si="28"/>
        <v>-2.7942306434805666E-3</v>
      </c>
    </row>
    <row r="127" spans="1:16" x14ac:dyDescent="0.2">
      <c r="A127" s="59">
        <v>-4400</v>
      </c>
      <c r="B127" s="59">
        <v>-5.205116746412307E-3</v>
      </c>
      <c r="D127" s="56">
        <f t="shared" si="29"/>
        <v>-0.44</v>
      </c>
      <c r="E127" s="56">
        <f t="shared" si="29"/>
        <v>-5.205116746412307E-3</v>
      </c>
      <c r="F127" s="14">
        <f t="shared" si="22"/>
        <v>0.19359999999999999</v>
      </c>
      <c r="G127" s="14">
        <f t="shared" si="23"/>
        <v>-8.5183999999999996E-2</v>
      </c>
      <c r="H127" s="14">
        <f t="shared" si="24"/>
        <v>3.7480960000000001E-2</v>
      </c>
      <c r="I127" s="14">
        <f t="shared" si="25"/>
        <v>2.290251368421415E-3</v>
      </c>
      <c r="J127" s="14">
        <f t="shared" si="26"/>
        <v>-1.0077106021054226E-3</v>
      </c>
      <c r="K127" s="14">
        <f t="shared" ca="1" si="18"/>
        <v>-2.4038487869083528E-3</v>
      </c>
      <c r="L127" s="14">
        <f t="shared" ca="1" si="27"/>
        <v>7.8471021809434478E-6</v>
      </c>
      <c r="M127" s="14">
        <f t="shared" ca="1" si="19"/>
        <v>5003439205560.0547</v>
      </c>
      <c r="N127" s="14">
        <f t="shared" ca="1" si="20"/>
        <v>1662339656181.7427</v>
      </c>
      <c r="O127" s="14">
        <f t="shared" ca="1" si="21"/>
        <v>24670299983.944649</v>
      </c>
      <c r="P127" s="8">
        <f t="shared" ca="1" si="28"/>
        <v>-2.8012679595039542E-3</v>
      </c>
    </row>
    <row r="128" spans="1:16" x14ac:dyDescent="0.2">
      <c r="A128" s="59">
        <v>-3837</v>
      </c>
      <c r="B128" s="59">
        <v>-8.7721174658029824E-3</v>
      </c>
      <c r="D128" s="56">
        <f t="shared" si="29"/>
        <v>-0.38369999999999999</v>
      </c>
      <c r="E128" s="56">
        <f t="shared" si="29"/>
        <v>-8.7721174658029824E-3</v>
      </c>
      <c r="F128" s="14">
        <f t="shared" si="22"/>
        <v>0.14722568999999999</v>
      </c>
      <c r="G128" s="14">
        <f t="shared" si="23"/>
        <v>-5.6490497252999997E-2</v>
      </c>
      <c r="H128" s="14">
        <f t="shared" si="24"/>
        <v>2.1675403795976097E-2</v>
      </c>
      <c r="I128" s="14">
        <f t="shared" si="25"/>
        <v>3.3658614716286042E-3</v>
      </c>
      <c r="J128" s="14">
        <f t="shared" si="26"/>
        <v>-1.2914810466638953E-3</v>
      </c>
      <c r="K128" s="14">
        <f t="shared" ca="1" si="18"/>
        <v>-3.9222424800761397E-3</v>
      </c>
      <c r="L128" s="14">
        <f t="shared" ca="1" si="27"/>
        <v>2.3521287377178942E-5</v>
      </c>
      <c r="M128" s="14">
        <f t="shared" ca="1" si="19"/>
        <v>5591050065295.3613</v>
      </c>
      <c r="N128" s="14">
        <f t="shared" ca="1" si="20"/>
        <v>2077398679633.4087</v>
      </c>
      <c r="O128" s="14">
        <f t="shared" ca="1" si="21"/>
        <v>32478355636.516457</v>
      </c>
      <c r="P128" s="8">
        <f t="shared" ca="1" si="28"/>
        <v>-4.8498749857268427E-3</v>
      </c>
    </row>
    <row r="129" spans="1:16" x14ac:dyDescent="0.2">
      <c r="A129" s="59">
        <v>-3837</v>
      </c>
      <c r="B129" s="59">
        <v>-8.7621174624176248E-3</v>
      </c>
      <c r="D129" s="56">
        <f t="shared" si="29"/>
        <v>-0.38369999999999999</v>
      </c>
      <c r="E129" s="56">
        <f t="shared" si="29"/>
        <v>-8.7621174624176248E-3</v>
      </c>
      <c r="F129" s="14">
        <f t="shared" si="22"/>
        <v>0.14722568999999999</v>
      </c>
      <c r="G129" s="14">
        <f t="shared" si="23"/>
        <v>-5.6490497252999997E-2</v>
      </c>
      <c r="H129" s="14">
        <f t="shared" si="24"/>
        <v>2.1675403795976097E-2</v>
      </c>
      <c r="I129" s="14">
        <f t="shared" si="25"/>
        <v>3.3620244703296423E-3</v>
      </c>
      <c r="J129" s="14">
        <f t="shared" si="26"/>
        <v>-1.2900087892654837E-3</v>
      </c>
      <c r="K129" s="14">
        <f t="shared" ca="1" si="18"/>
        <v>-3.9222424800761397E-3</v>
      </c>
      <c r="L129" s="14">
        <f t="shared" ca="1" si="27"/>
        <v>2.3424389844694993E-5</v>
      </c>
      <c r="M129" s="14">
        <f t="shared" ca="1" si="19"/>
        <v>5591050065295.3613</v>
      </c>
      <c r="N129" s="14">
        <f t="shared" ca="1" si="20"/>
        <v>2077398679633.4087</v>
      </c>
      <c r="O129" s="14">
        <f t="shared" ca="1" si="21"/>
        <v>32478355636.516457</v>
      </c>
      <c r="P129" s="8">
        <f t="shared" ca="1" si="28"/>
        <v>-4.8398749823414852E-3</v>
      </c>
    </row>
    <row r="130" spans="1:16" x14ac:dyDescent="0.2">
      <c r="A130" s="59">
        <v>-3736</v>
      </c>
      <c r="B130" s="59">
        <v>-8.7304544033350168E-3</v>
      </c>
      <c r="D130" s="56">
        <f t="shared" si="29"/>
        <v>-0.37359999999999999</v>
      </c>
      <c r="E130" s="56">
        <f t="shared" si="29"/>
        <v>-8.7304544033350168E-3</v>
      </c>
      <c r="F130" s="14">
        <f t="shared" si="22"/>
        <v>0.13957696</v>
      </c>
      <c r="G130" s="14">
        <f t="shared" si="23"/>
        <v>-5.2145952256000001E-2</v>
      </c>
      <c r="H130" s="14">
        <f t="shared" si="24"/>
        <v>1.94817277628416E-2</v>
      </c>
      <c r="I130" s="14">
        <f t="shared" si="25"/>
        <v>3.2616977650859621E-3</v>
      </c>
      <c r="J130" s="14">
        <f t="shared" si="26"/>
        <v>-1.2185702850361154E-3</v>
      </c>
      <c r="K130" s="14">
        <f t="shared" ca="1" si="18"/>
        <v>-4.1982898446769664E-3</v>
      </c>
      <c r="L130" s="14">
        <f t="shared" ca="1" si="27"/>
        <v>2.054051558675612E-5</v>
      </c>
      <c r="M130" s="14">
        <f t="shared" ca="1" si="19"/>
        <v>5701039152166.9492</v>
      </c>
      <c r="N130" s="14">
        <f t="shared" ca="1" si="20"/>
        <v>2157680600964.1538</v>
      </c>
      <c r="O130" s="14">
        <f t="shared" ca="1" si="21"/>
        <v>34011307478.525257</v>
      </c>
      <c r="P130" s="8">
        <f t="shared" ca="1" si="28"/>
        <v>-4.5321645586580504E-3</v>
      </c>
    </row>
    <row r="131" spans="1:16" x14ac:dyDescent="0.2">
      <c r="A131" s="59">
        <v>-2520.5</v>
      </c>
      <c r="B131" s="59">
        <v>-9.3664526332817924E-3</v>
      </c>
      <c r="D131" s="56">
        <f t="shared" si="29"/>
        <v>-0.25205</v>
      </c>
      <c r="E131" s="56">
        <f t="shared" si="29"/>
        <v>-9.3664526332817924E-3</v>
      </c>
      <c r="F131" s="14">
        <f t="shared" si="22"/>
        <v>6.3529202499999993E-2</v>
      </c>
      <c r="G131" s="14">
        <f t="shared" si="23"/>
        <v>-1.6012535490124997E-2</v>
      </c>
      <c r="H131" s="14">
        <f t="shared" si="24"/>
        <v>4.0359595702860055E-3</v>
      </c>
      <c r="I131" s="14">
        <f t="shared" si="25"/>
        <v>2.3608143862186757E-3</v>
      </c>
      <c r="J131" s="14">
        <f t="shared" si="26"/>
        <v>-5.9504326604641717E-4</v>
      </c>
      <c r="K131" s="14">
        <f t="shared" ca="1" si="18"/>
        <v>-7.6075991954161091E-3</v>
      </c>
      <c r="L131" s="14">
        <f t="shared" ca="1" si="27"/>
        <v>3.0935654158919328E-6</v>
      </c>
      <c r="M131" s="14">
        <f t="shared" ca="1" si="19"/>
        <v>7138719436320.374</v>
      </c>
      <c r="N131" s="14">
        <f t="shared" ca="1" si="20"/>
        <v>3270592483913.2813</v>
      </c>
      <c r="O131" s="14">
        <f t="shared" ca="1" si="21"/>
        <v>55806428919.583603</v>
      </c>
      <c r="P131" s="8">
        <f t="shared" ca="1" si="28"/>
        <v>-1.7588534378656833E-3</v>
      </c>
    </row>
    <row r="132" spans="1:16" x14ac:dyDescent="0.2">
      <c r="A132" s="59">
        <v>-2520.5</v>
      </c>
      <c r="B132" s="59">
        <v>-8.9664526288347271E-3</v>
      </c>
      <c r="D132" s="56">
        <f t="shared" ref="D132:E194" si="30">A132/A$18</f>
        <v>-0.25205</v>
      </c>
      <c r="E132" s="56">
        <f t="shared" si="30"/>
        <v>-8.9664526288347271E-3</v>
      </c>
      <c r="F132" s="14">
        <f t="shared" si="22"/>
        <v>6.3529202499999993E-2</v>
      </c>
      <c r="G132" s="14">
        <f t="shared" si="23"/>
        <v>-1.6012535490124997E-2</v>
      </c>
      <c r="H132" s="14">
        <f t="shared" si="24"/>
        <v>4.0359595702860055E-3</v>
      </c>
      <c r="I132" s="14">
        <f t="shared" si="25"/>
        <v>2.259994385097793E-3</v>
      </c>
      <c r="J132" s="14">
        <f t="shared" si="26"/>
        <v>-5.6963158476389868E-4</v>
      </c>
      <c r="K132" s="14">
        <f t="shared" ca="1" si="18"/>
        <v>-7.6075991954161091E-3</v>
      </c>
      <c r="L132" s="14">
        <f t="shared" ca="1" si="27"/>
        <v>1.8464826535135665E-6</v>
      </c>
      <c r="M132" s="14">
        <f t="shared" ca="1" si="19"/>
        <v>7138719436320.374</v>
      </c>
      <c r="N132" s="14">
        <f t="shared" ca="1" si="20"/>
        <v>3270592483913.2813</v>
      </c>
      <c r="O132" s="14">
        <f t="shared" ca="1" si="21"/>
        <v>55806428919.583603</v>
      </c>
      <c r="P132" s="8">
        <f t="shared" ca="1" si="28"/>
        <v>-1.358853433418618E-3</v>
      </c>
    </row>
    <row r="133" spans="1:16" x14ac:dyDescent="0.2">
      <c r="A133" s="59">
        <v>-1662</v>
      </c>
      <c r="B133" s="59">
        <v>-1.3370921535463039E-2</v>
      </c>
      <c r="D133" s="56">
        <f t="shared" si="30"/>
        <v>-0.16619999999999999</v>
      </c>
      <c r="E133" s="56">
        <f t="shared" si="30"/>
        <v>-1.3370921535463039E-2</v>
      </c>
      <c r="F133" s="14">
        <f t="shared" si="22"/>
        <v>2.7622439999999995E-2</v>
      </c>
      <c r="G133" s="14">
        <f t="shared" si="23"/>
        <v>-4.5908495279999989E-3</v>
      </c>
      <c r="H133" s="14">
        <f t="shared" si="24"/>
        <v>7.6299919155359969E-4</v>
      </c>
      <c r="I133" s="14">
        <f t="shared" si="25"/>
        <v>2.2222471591939572E-3</v>
      </c>
      <c r="J133" s="14">
        <f t="shared" si="26"/>
        <v>-3.6933747785803566E-4</v>
      </c>
      <c r="K133" s="14">
        <f t="shared" ca="1" si="18"/>
        <v>-1.0112571444218571E-2</v>
      </c>
      <c r="L133" s="14">
        <f t="shared" ca="1" si="27"/>
        <v>1.0616845317112838E-5</v>
      </c>
      <c r="M133" s="14">
        <f t="shared" ca="1" si="19"/>
        <v>8287378728048.9844</v>
      </c>
      <c r="N133" s="14">
        <f t="shared" ca="1" si="20"/>
        <v>4230238513119.707</v>
      </c>
      <c r="O133" s="14">
        <f t="shared" ca="1" si="21"/>
        <v>75176942198.975784</v>
      </c>
      <c r="P133" s="8">
        <f t="shared" ca="1" si="28"/>
        <v>-3.2583500912444687E-3</v>
      </c>
    </row>
    <row r="134" spans="1:16" x14ac:dyDescent="0.2">
      <c r="A134" s="59">
        <v>-1635</v>
      </c>
      <c r="B134" s="59">
        <v>-1.2980026609844139E-2</v>
      </c>
      <c r="D134" s="56">
        <f t="shared" si="30"/>
        <v>-0.16350000000000001</v>
      </c>
      <c r="E134" s="56">
        <f t="shared" si="30"/>
        <v>-1.2980026609844139E-2</v>
      </c>
      <c r="F134" s="14">
        <f t="shared" si="22"/>
        <v>2.6732250000000003E-2</v>
      </c>
      <c r="G134" s="14">
        <f t="shared" si="23"/>
        <v>-4.3707228750000009E-3</v>
      </c>
      <c r="H134" s="14">
        <f t="shared" si="24"/>
        <v>7.1461319006250015E-4</v>
      </c>
      <c r="I134" s="14">
        <f t="shared" si="25"/>
        <v>2.1222343507095167E-3</v>
      </c>
      <c r="J134" s="14">
        <f t="shared" si="26"/>
        <v>-3.4698531634100597E-4</v>
      </c>
      <c r="K134" s="14">
        <f t="shared" ca="1" si="18"/>
        <v>-1.0192655803924165E-2</v>
      </c>
      <c r="L134" s="14">
        <f t="shared" ca="1" si="27"/>
        <v>7.7694360096949653E-6</v>
      </c>
      <c r="M134" s="14">
        <f t="shared" ca="1" si="19"/>
        <v>8325377568292.6475</v>
      </c>
      <c r="N134" s="14">
        <f t="shared" ca="1" si="20"/>
        <v>4262887023661.0601</v>
      </c>
      <c r="O134" s="14">
        <f t="shared" ca="1" si="21"/>
        <v>75842894230.17334</v>
      </c>
      <c r="P134" s="8">
        <f t="shared" ca="1" si="28"/>
        <v>-2.7873708059199739E-3</v>
      </c>
    </row>
    <row r="135" spans="1:16" x14ac:dyDescent="0.2">
      <c r="A135" s="59">
        <v>-1616.5</v>
      </c>
      <c r="B135" s="59">
        <v>-1.2458584865578321E-2</v>
      </c>
      <c r="D135" s="56">
        <f t="shared" si="30"/>
        <v>-0.16164999999999999</v>
      </c>
      <c r="E135" s="56">
        <f t="shared" si="30"/>
        <v>-1.2458584865578321E-2</v>
      </c>
      <c r="F135" s="14">
        <f t="shared" si="22"/>
        <v>2.6130722499999995E-2</v>
      </c>
      <c r="G135" s="14">
        <f t="shared" si="23"/>
        <v>-4.2240312921249992E-3</v>
      </c>
      <c r="H135" s="14">
        <f t="shared" si="24"/>
        <v>6.8281465837200601E-4</v>
      </c>
      <c r="I135" s="14">
        <f t="shared" si="25"/>
        <v>2.0139302435207354E-3</v>
      </c>
      <c r="J135" s="14">
        <f t="shared" si="26"/>
        <v>-3.2555182386512688E-4</v>
      </c>
      <c r="K135" s="14">
        <f t="shared" ca="1" si="18"/>
        <v>-1.0247574277073592E-2</v>
      </c>
      <c r="L135" s="14">
        <f t="shared" ca="1" si="27"/>
        <v>4.8885678224800267E-6</v>
      </c>
      <c r="M135" s="14">
        <f t="shared" ca="1" si="19"/>
        <v>8351481059010.9863</v>
      </c>
      <c r="N135" s="14">
        <f t="shared" ca="1" si="20"/>
        <v>4285346272826.1919</v>
      </c>
      <c r="O135" s="14">
        <f t="shared" ca="1" si="21"/>
        <v>76301244171.331314</v>
      </c>
      <c r="P135" s="8">
        <f t="shared" ca="1" si="28"/>
        <v>-2.2110105885047287E-3</v>
      </c>
    </row>
    <row r="136" spans="1:16" x14ac:dyDescent="0.2">
      <c r="A136" s="59">
        <v>-789.5</v>
      </c>
      <c r="B136" s="59">
        <v>-1.3875654514295968E-2</v>
      </c>
      <c r="D136" s="56">
        <f t="shared" si="30"/>
        <v>-7.8950000000000006E-2</v>
      </c>
      <c r="E136" s="56">
        <f t="shared" si="30"/>
        <v>-1.3875654514295968E-2</v>
      </c>
      <c r="F136" s="14">
        <f t="shared" si="22"/>
        <v>6.2331025000000014E-3</v>
      </c>
      <c r="G136" s="14">
        <f t="shared" si="23"/>
        <v>-4.9210344237500016E-4</v>
      </c>
      <c r="H136" s="14">
        <f t="shared" si="24"/>
        <v>3.8851566775506266E-5</v>
      </c>
      <c r="I136" s="14">
        <f t="shared" si="25"/>
        <v>1.0954829239036667E-3</v>
      </c>
      <c r="J136" s="14">
        <f t="shared" si="26"/>
        <v>-8.6488376842194496E-5</v>
      </c>
      <c r="K136" s="14">
        <f t="shared" ca="1" si="18"/>
        <v>-1.2740670574829626E-2</v>
      </c>
      <c r="L136" s="14">
        <f t="shared" ca="1" si="27"/>
        <v>1.288188542846538E-6</v>
      </c>
      <c r="M136" s="14">
        <f t="shared" ca="1" si="19"/>
        <v>9575291662369.6836</v>
      </c>
      <c r="N136" s="14">
        <f t="shared" ca="1" si="20"/>
        <v>5364952928829.3379</v>
      </c>
      <c r="O136" s="14">
        <f t="shared" ca="1" si="21"/>
        <v>98535198576.263718</v>
      </c>
      <c r="P136" s="8">
        <f t="shared" ca="1" si="28"/>
        <v>-1.1349839394663424E-3</v>
      </c>
    </row>
    <row r="137" spans="1:16" x14ac:dyDescent="0.2">
      <c r="A137" s="59">
        <v>-787</v>
      </c>
      <c r="B137" s="59">
        <v>-1.4738082716655894E-2</v>
      </c>
      <c r="D137" s="56">
        <f t="shared" si="30"/>
        <v>-7.8700000000000006E-2</v>
      </c>
      <c r="E137" s="56">
        <f t="shared" si="30"/>
        <v>-1.4738082716655894E-2</v>
      </c>
      <c r="F137" s="14">
        <f t="shared" si="22"/>
        <v>6.1936900000000008E-3</v>
      </c>
      <c r="G137" s="14">
        <f t="shared" si="23"/>
        <v>-4.8744340300000013E-4</v>
      </c>
      <c r="H137" s="14">
        <f t="shared" si="24"/>
        <v>3.8361795816100011E-5</v>
      </c>
      <c r="I137" s="14">
        <f t="shared" si="25"/>
        <v>1.1598871098008189E-3</v>
      </c>
      <c r="J137" s="14">
        <f t="shared" si="26"/>
        <v>-9.128311554132446E-5</v>
      </c>
      <c r="K137" s="14">
        <f t="shared" ca="1" si="18"/>
        <v>-1.2748320114046845E-2</v>
      </c>
      <c r="L137" s="14">
        <f t="shared" ca="1" si="27"/>
        <v>3.9591552147415347E-6</v>
      </c>
      <c r="M137" s="14">
        <f t="shared" ca="1" si="19"/>
        <v>9579163055556.9551</v>
      </c>
      <c r="N137" s="14">
        <f t="shared" ca="1" si="20"/>
        <v>5368445776246.7559</v>
      </c>
      <c r="O137" s="14">
        <f t="shared" ca="1" si="21"/>
        <v>98607706934.60257</v>
      </c>
      <c r="P137" s="8">
        <f t="shared" ca="1" si="28"/>
        <v>-1.9897626026090486E-3</v>
      </c>
    </row>
    <row r="138" spans="1:16" x14ac:dyDescent="0.2">
      <c r="A138" s="59">
        <v>-703</v>
      </c>
      <c r="B138" s="59">
        <v>-1.4916424440263613E-2</v>
      </c>
      <c r="D138" s="56">
        <f t="shared" si="30"/>
        <v>-7.0300000000000001E-2</v>
      </c>
      <c r="E138" s="56">
        <f t="shared" si="30"/>
        <v>-1.4916424440263613E-2</v>
      </c>
      <c r="F138" s="14">
        <f t="shared" si="22"/>
        <v>4.9420900000000005E-3</v>
      </c>
      <c r="G138" s="14">
        <f t="shared" si="23"/>
        <v>-3.4742892700000003E-4</v>
      </c>
      <c r="H138" s="14">
        <f t="shared" si="24"/>
        <v>2.4424253568100004E-5</v>
      </c>
      <c r="I138" s="14">
        <f t="shared" si="25"/>
        <v>1.0486246381505319E-3</v>
      </c>
      <c r="J138" s="14">
        <f t="shared" si="26"/>
        <v>-7.3718312061982403E-5</v>
      </c>
      <c r="K138" s="14">
        <f t="shared" ca="1" si="18"/>
        <v>-1.3005740464211605E-2</v>
      </c>
      <c r="L138" s="14">
        <f t="shared" ca="1" si="27"/>
        <v>3.6507132563419106E-6</v>
      </c>
      <c r="M138" s="14">
        <f t="shared" ca="1" si="19"/>
        <v>9709855567980.8711</v>
      </c>
      <c r="N138" s="14">
        <f t="shared" ca="1" si="20"/>
        <v>5486627463153.9756</v>
      </c>
      <c r="O138" s="14">
        <f t="shared" ca="1" si="21"/>
        <v>101063006731.28543</v>
      </c>
      <c r="P138" s="8">
        <f t="shared" ca="1" si="28"/>
        <v>-1.9106839760520081E-3</v>
      </c>
    </row>
    <row r="139" spans="1:16" x14ac:dyDescent="0.2">
      <c r="A139" s="59">
        <v>-596</v>
      </c>
      <c r="B139" s="59">
        <v>-1.4151414281034197E-2</v>
      </c>
      <c r="D139" s="56">
        <f t="shared" si="30"/>
        <v>-5.96E-2</v>
      </c>
      <c r="E139" s="56">
        <f t="shared" si="30"/>
        <v>-1.4151414281034197E-2</v>
      </c>
      <c r="F139" s="14">
        <f t="shared" si="22"/>
        <v>3.55216E-3</v>
      </c>
      <c r="G139" s="14">
        <f t="shared" si="23"/>
        <v>-2.11708736E-4</v>
      </c>
      <c r="H139" s="14">
        <f t="shared" si="24"/>
        <v>1.26178406656E-5</v>
      </c>
      <c r="I139" s="14">
        <f t="shared" si="25"/>
        <v>8.434242911496381E-4</v>
      </c>
      <c r="J139" s="14">
        <f t="shared" si="26"/>
        <v>-5.0268087752518428E-5</v>
      </c>
      <c r="K139" s="14">
        <f t="shared" ca="1" si="18"/>
        <v>-1.3334758311591149E-2</v>
      </c>
      <c r="L139" s="14">
        <f t="shared" ca="1" si="27"/>
        <v>6.6692697242696435E-7</v>
      </c>
      <c r="M139" s="14">
        <f t="shared" ca="1" si="19"/>
        <v>9878066042169.2109</v>
      </c>
      <c r="N139" s="14">
        <f t="shared" ca="1" si="20"/>
        <v>5639491817484.5469</v>
      </c>
      <c r="O139" s="14">
        <f t="shared" ca="1" si="21"/>
        <v>104244364179.28899</v>
      </c>
      <c r="P139" s="8">
        <f t="shared" ca="1" si="28"/>
        <v>-8.1665596944304787E-4</v>
      </c>
    </row>
    <row r="140" spans="1:16" x14ac:dyDescent="0.2">
      <c r="A140" s="59">
        <v>-45.5</v>
      </c>
      <c r="B140" s="59">
        <v>-1.8569719651048436E-2</v>
      </c>
      <c r="D140" s="56">
        <f t="shared" si="30"/>
        <v>-4.5500000000000002E-3</v>
      </c>
      <c r="E140" s="56">
        <f t="shared" si="30"/>
        <v>-1.8569719651048436E-2</v>
      </c>
      <c r="F140" s="14">
        <f t="shared" si="22"/>
        <v>2.07025E-5</v>
      </c>
      <c r="G140" s="14">
        <f t="shared" si="23"/>
        <v>-9.4196375000000002E-8</v>
      </c>
      <c r="H140" s="14">
        <f t="shared" si="24"/>
        <v>4.2859350625E-10</v>
      </c>
      <c r="I140" s="14">
        <f t="shared" si="25"/>
        <v>8.4492224412270386E-5</v>
      </c>
      <c r="J140" s="14">
        <f t="shared" si="26"/>
        <v>-3.8443962107583028E-7</v>
      </c>
      <c r="K140" s="14">
        <f t="shared" ca="1" si="18"/>
        <v>-1.5047227295526964E-2</v>
      </c>
      <c r="L140" s="14">
        <f t="shared" ca="1" si="27"/>
        <v>1.2407952394707208E-5</v>
      </c>
      <c r="M140" s="14">
        <f t="shared" ca="1" si="19"/>
        <v>10774654458619.676</v>
      </c>
      <c r="N140" s="14">
        <f t="shared" ca="1" si="20"/>
        <v>6467879705635.8584</v>
      </c>
      <c r="O140" s="14">
        <f t="shared" ca="1" si="21"/>
        <v>121583398719.11584</v>
      </c>
      <c r="P140" s="8">
        <f t="shared" ca="1" si="28"/>
        <v>-3.522492355521472E-3</v>
      </c>
    </row>
    <row r="141" spans="1:16" x14ac:dyDescent="0.2">
      <c r="A141" s="59">
        <v>-38</v>
      </c>
      <c r="B141" s="59">
        <v>-1.7838107371419352E-2</v>
      </c>
      <c r="D141" s="56">
        <f t="shared" si="30"/>
        <v>-3.8E-3</v>
      </c>
      <c r="E141" s="56">
        <f t="shared" si="30"/>
        <v>-1.7838107371419352E-2</v>
      </c>
      <c r="F141" s="14">
        <f t="shared" si="22"/>
        <v>1.4440000000000001E-5</v>
      </c>
      <c r="G141" s="14">
        <f t="shared" si="23"/>
        <v>-5.4872000000000003E-8</v>
      </c>
      <c r="H141" s="14">
        <f t="shared" si="24"/>
        <v>2.0851360000000002E-10</v>
      </c>
      <c r="I141" s="14">
        <f t="shared" si="25"/>
        <v>6.7784808011393539E-5</v>
      </c>
      <c r="J141" s="14">
        <f t="shared" si="26"/>
        <v>-2.5758227044329547E-7</v>
      </c>
      <c r="K141" s="14">
        <f t="shared" ca="1" si="18"/>
        <v>-1.5070785923368449E-2</v>
      </c>
      <c r="L141" s="14">
        <f t="shared" ca="1" si="27"/>
        <v>7.6580679968425487E-6</v>
      </c>
      <c r="M141" s="14">
        <f t="shared" ca="1" si="19"/>
        <v>10787234891164.057</v>
      </c>
      <c r="N141" s="14">
        <f t="shared" ca="1" si="20"/>
        <v>6479658424003.6143</v>
      </c>
      <c r="O141" s="14">
        <f t="shared" ca="1" si="21"/>
        <v>121831055469.42737</v>
      </c>
      <c r="P141" s="8">
        <f t="shared" ca="1" si="28"/>
        <v>-2.7673214480509033E-3</v>
      </c>
    </row>
    <row r="142" spans="1:16" x14ac:dyDescent="0.2">
      <c r="A142" s="59">
        <v>-2.5</v>
      </c>
      <c r="B142" s="59">
        <v>-1.7809950195053732E-2</v>
      </c>
      <c r="D142" s="56">
        <f t="shared" si="30"/>
        <v>-2.5000000000000001E-4</v>
      </c>
      <c r="E142" s="56">
        <f t="shared" si="30"/>
        <v>-1.7809950195053732E-2</v>
      </c>
      <c r="F142" s="14">
        <f t="shared" si="22"/>
        <v>6.2499999999999997E-8</v>
      </c>
      <c r="G142" s="14">
        <f t="shared" si="23"/>
        <v>-1.5625000000000001E-11</v>
      </c>
      <c r="H142" s="14">
        <f t="shared" si="24"/>
        <v>3.9062499999999999E-15</v>
      </c>
      <c r="I142" s="14">
        <f t="shared" si="25"/>
        <v>4.4524875487634328E-6</v>
      </c>
      <c r="J142" s="14">
        <f t="shared" si="26"/>
        <v>-1.1131218871908582E-9</v>
      </c>
      <c r="K142" s="14">
        <f t="shared" ca="1" si="18"/>
        <v>-1.5182379921501545E-2</v>
      </c>
      <c r="L142" s="14">
        <f t="shared" ca="1" si="27"/>
        <v>6.9041255424551153E-6</v>
      </c>
      <c r="M142" s="14">
        <f t="shared" ca="1" si="19"/>
        <v>10846917146464.527</v>
      </c>
      <c r="N142" s="14">
        <f t="shared" ca="1" si="20"/>
        <v>6535593407830.333</v>
      </c>
      <c r="O142" s="14">
        <f t="shared" ca="1" si="21"/>
        <v>123007531632.86967</v>
      </c>
      <c r="P142" s="8">
        <f t="shared" ca="1" si="28"/>
        <v>-2.6275702735521871E-3</v>
      </c>
    </row>
    <row r="143" spans="1:16" x14ac:dyDescent="0.2">
      <c r="A143" s="59">
        <v>0</v>
      </c>
      <c r="B143" s="59">
        <v>-1.7752764769108798E-2</v>
      </c>
      <c r="D143" s="56">
        <f t="shared" si="30"/>
        <v>0</v>
      </c>
      <c r="E143" s="56">
        <f t="shared" si="30"/>
        <v>-1.7752764769108798E-2</v>
      </c>
      <c r="F143" s="14">
        <f t="shared" si="22"/>
        <v>0</v>
      </c>
      <c r="G143" s="14">
        <f t="shared" si="23"/>
        <v>0</v>
      </c>
      <c r="H143" s="14">
        <f t="shared" si="24"/>
        <v>0</v>
      </c>
      <c r="I143" s="14">
        <f t="shared" si="25"/>
        <v>0</v>
      </c>
      <c r="J143" s="14">
        <f t="shared" si="26"/>
        <v>0</v>
      </c>
      <c r="K143" s="14">
        <f t="shared" ca="1" si="18"/>
        <v>-1.5190243829113225E-2</v>
      </c>
      <c r="L143" s="14">
        <f t="shared" ca="1" si="27"/>
        <v>6.5665135679157954E-6</v>
      </c>
      <c r="M143" s="14">
        <f t="shared" ca="1" si="19"/>
        <v>10851128523709.076</v>
      </c>
      <c r="N143" s="14">
        <f t="shared" ca="1" si="20"/>
        <v>6539543854284.0586</v>
      </c>
      <c r="O143" s="14">
        <f t="shared" ca="1" si="21"/>
        <v>123090645890.00032</v>
      </c>
      <c r="P143" s="8">
        <f t="shared" ca="1" si="28"/>
        <v>-2.5625209399955731E-3</v>
      </c>
    </row>
    <row r="144" spans="1:16" x14ac:dyDescent="0.2">
      <c r="A144" s="59">
        <v>960</v>
      </c>
      <c r="B144" s="59">
        <v>-1.3703040571992557E-2</v>
      </c>
      <c r="D144" s="56">
        <f t="shared" si="30"/>
        <v>9.6000000000000002E-2</v>
      </c>
      <c r="E144" s="56">
        <f t="shared" si="30"/>
        <v>-1.3703040571992557E-2</v>
      </c>
      <c r="F144" s="14">
        <f t="shared" si="22"/>
        <v>9.2160000000000002E-3</v>
      </c>
      <c r="G144" s="14">
        <f t="shared" si="23"/>
        <v>8.8473600000000001E-4</v>
      </c>
      <c r="H144" s="14">
        <f t="shared" si="24"/>
        <v>8.4934656000000005E-5</v>
      </c>
      <c r="I144" s="14">
        <f t="shared" si="25"/>
        <v>-1.3154918949112855E-3</v>
      </c>
      <c r="J144" s="14">
        <f t="shared" si="26"/>
        <v>-1.262872219114834E-4</v>
      </c>
      <c r="K144" s="14">
        <f t="shared" ca="1" si="18"/>
        <v>-1.8260321428613276E-2</v>
      </c>
      <c r="L144" s="14">
        <f t="shared" ca="1" si="27"/>
        <v>2.0768808806121675E-5</v>
      </c>
      <c r="M144" s="14">
        <f t="shared" ca="1" si="19"/>
        <v>12551678349277.922</v>
      </c>
      <c r="N144" s="14">
        <f t="shared" ca="1" si="20"/>
        <v>8169756147474.1396</v>
      </c>
      <c r="O144" s="14">
        <f t="shared" ca="1" si="21"/>
        <v>157639581082.01218</v>
      </c>
      <c r="P144" s="8">
        <f t="shared" ca="1" si="28"/>
        <v>4.5572808566207192E-3</v>
      </c>
    </row>
    <row r="145" spans="1:16" x14ac:dyDescent="0.2">
      <c r="A145" s="59">
        <v>1871</v>
      </c>
      <c r="B145" s="59">
        <v>-1.7184245283939026E-2</v>
      </c>
      <c r="D145" s="56">
        <f t="shared" si="30"/>
        <v>0.18709999999999999</v>
      </c>
      <c r="E145" s="56">
        <f t="shared" si="30"/>
        <v>-1.7184245283939026E-2</v>
      </c>
      <c r="F145" s="14">
        <f t="shared" si="22"/>
        <v>3.5006409999999995E-2</v>
      </c>
      <c r="G145" s="14">
        <f t="shared" si="23"/>
        <v>6.5496993109999983E-3</v>
      </c>
      <c r="H145" s="14">
        <f t="shared" si="24"/>
        <v>1.2254487410880996E-3</v>
      </c>
      <c r="I145" s="14">
        <f t="shared" si="25"/>
        <v>-3.2151722926249916E-3</v>
      </c>
      <c r="J145" s="14">
        <f t="shared" si="26"/>
        <v>-6.0155873595013588E-4</v>
      </c>
      <c r="K145" s="14">
        <f t="shared" ca="1" si="18"/>
        <v>-2.1266552768263964E-2</v>
      </c>
      <c r="L145" s="14">
        <f t="shared" ca="1" si="27"/>
        <v>1.6665234396575406E-5</v>
      </c>
      <c r="M145" s="14">
        <f t="shared" ca="1" si="19"/>
        <v>14325081452874.131</v>
      </c>
      <c r="N145" s="14">
        <f t="shared" ca="1" si="20"/>
        <v>9935208126872.0957</v>
      </c>
      <c r="O145" s="14">
        <f t="shared" ca="1" si="21"/>
        <v>195517892325.42224</v>
      </c>
      <c r="P145" s="8">
        <f t="shared" ca="1" si="28"/>
        <v>4.0823074843249381E-3</v>
      </c>
    </row>
    <row r="146" spans="1:16" x14ac:dyDescent="0.2">
      <c r="A146" s="58"/>
      <c r="B146" s="58"/>
      <c r="D146" s="56">
        <f t="shared" si="30"/>
        <v>0</v>
      </c>
      <c r="E146" s="56">
        <f t="shared" si="30"/>
        <v>0</v>
      </c>
      <c r="F146" s="14">
        <f t="shared" si="22"/>
        <v>0</v>
      </c>
      <c r="G146" s="14">
        <f t="shared" si="23"/>
        <v>0</v>
      </c>
      <c r="H146" s="14">
        <f t="shared" si="24"/>
        <v>0</v>
      </c>
      <c r="I146" s="14">
        <f t="shared" si="25"/>
        <v>0</v>
      </c>
      <c r="J146" s="14">
        <f t="shared" si="26"/>
        <v>0</v>
      </c>
      <c r="K146" s="14">
        <f t="shared" ca="1" si="18"/>
        <v>-1.5190243829113225E-2</v>
      </c>
      <c r="L146" s="14">
        <f t="shared" ca="1" si="27"/>
        <v>2.3074350758791243E-4</v>
      </c>
      <c r="M146" s="14">
        <f t="shared" ca="1" si="19"/>
        <v>10851128523709.076</v>
      </c>
      <c r="N146" s="14">
        <f t="shared" ca="1" si="20"/>
        <v>6539543854284.0586</v>
      </c>
      <c r="O146" s="14">
        <f t="shared" ca="1" si="21"/>
        <v>123090645890.00032</v>
      </c>
      <c r="P146" s="8">
        <f t="shared" ca="1" si="28"/>
        <v>1.5190243829113225E-2</v>
      </c>
    </row>
    <row r="147" spans="1:16" x14ac:dyDescent="0.2">
      <c r="A147" s="58"/>
      <c r="B147" s="58"/>
      <c r="D147" s="56">
        <f t="shared" si="30"/>
        <v>0</v>
      </c>
      <c r="E147" s="56">
        <f t="shared" si="30"/>
        <v>0</v>
      </c>
      <c r="F147" s="14">
        <f t="shared" si="22"/>
        <v>0</v>
      </c>
      <c r="G147" s="14">
        <f t="shared" si="23"/>
        <v>0</v>
      </c>
      <c r="H147" s="14">
        <f t="shared" si="24"/>
        <v>0</v>
      </c>
      <c r="I147" s="14">
        <f t="shared" si="25"/>
        <v>0</v>
      </c>
      <c r="J147" s="14">
        <f t="shared" si="26"/>
        <v>0</v>
      </c>
      <c r="K147" s="14">
        <f t="shared" ca="1" si="18"/>
        <v>-1.5190243829113225E-2</v>
      </c>
      <c r="L147" s="14">
        <f t="shared" ca="1" si="27"/>
        <v>2.3074350758791243E-4</v>
      </c>
      <c r="M147" s="14">
        <f t="shared" ca="1" si="19"/>
        <v>10851128523709.076</v>
      </c>
      <c r="N147" s="14">
        <f t="shared" ca="1" si="20"/>
        <v>6539543854284.0586</v>
      </c>
      <c r="O147" s="14">
        <f t="shared" ca="1" si="21"/>
        <v>123090645890.00032</v>
      </c>
      <c r="P147" s="8">
        <f t="shared" ca="1" si="28"/>
        <v>1.5190243829113225E-2</v>
      </c>
    </row>
    <row r="148" spans="1:16" x14ac:dyDescent="0.2">
      <c r="A148" s="58"/>
      <c r="B148" s="58"/>
      <c r="D148" s="56">
        <f t="shared" si="30"/>
        <v>0</v>
      </c>
      <c r="E148" s="56">
        <f t="shared" si="30"/>
        <v>0</v>
      </c>
      <c r="F148" s="14">
        <f t="shared" si="22"/>
        <v>0</v>
      </c>
      <c r="G148" s="14">
        <f t="shared" si="23"/>
        <v>0</v>
      </c>
      <c r="H148" s="14">
        <f t="shared" si="24"/>
        <v>0</v>
      </c>
      <c r="I148" s="14">
        <f t="shared" si="25"/>
        <v>0</v>
      </c>
      <c r="J148" s="14">
        <f t="shared" si="26"/>
        <v>0</v>
      </c>
      <c r="K148" s="14">
        <f t="shared" ref="K148:K211" ca="1" si="31">+E$4+E$5*D148+E$6*D148^2</f>
        <v>-1.5190243829113225E-2</v>
      </c>
      <c r="L148" s="14">
        <f t="shared" ca="1" si="27"/>
        <v>2.3074350758791243E-4</v>
      </c>
      <c r="M148" s="14">
        <f t="shared" ref="M148:M211" ca="1" si="32">(M$1-M$2*D148+M$3*F148)^2</f>
        <v>10851128523709.076</v>
      </c>
      <c r="N148" s="14">
        <f t="shared" ref="N148:N211" ca="1" si="33">(-M$2+M$4*D148-M$5*F148)^2</f>
        <v>6539543854284.0586</v>
      </c>
      <c r="O148" s="14">
        <f t="shared" ref="O148:O211" ca="1" si="34">+(M$3-D148*M$5+F148*M$6)^2</f>
        <v>123090645890.00032</v>
      </c>
      <c r="P148" s="8">
        <f t="shared" ca="1" si="28"/>
        <v>1.5190243829113225E-2</v>
      </c>
    </row>
    <row r="149" spans="1:16" x14ac:dyDescent="0.2">
      <c r="A149" s="58"/>
      <c r="B149" s="58"/>
      <c r="D149" s="56">
        <f t="shared" si="30"/>
        <v>0</v>
      </c>
      <c r="E149" s="56">
        <f t="shared" si="30"/>
        <v>0</v>
      </c>
      <c r="F149" s="14">
        <f t="shared" ref="F149:F212" si="35">D149*D149</f>
        <v>0</v>
      </c>
      <c r="G149" s="14">
        <f t="shared" ref="G149:G212" si="36">D149*F149</f>
        <v>0</v>
      </c>
      <c r="H149" s="14">
        <f t="shared" ref="H149:H212" si="37">F149*F149</f>
        <v>0</v>
      </c>
      <c r="I149" s="14">
        <f t="shared" ref="I149:I212" si="38">E149*D149</f>
        <v>0</v>
      </c>
      <c r="J149" s="14">
        <f t="shared" ref="J149:J212" si="39">I149*D149</f>
        <v>0</v>
      </c>
      <c r="K149" s="14">
        <f t="shared" ca="1" si="31"/>
        <v>-1.5190243829113225E-2</v>
      </c>
      <c r="L149" s="14">
        <f t="shared" ref="L149:L212" ca="1" si="40">+(K149-E149)^2</f>
        <v>2.3074350758791243E-4</v>
      </c>
      <c r="M149" s="14">
        <f t="shared" ca="1" si="32"/>
        <v>10851128523709.076</v>
      </c>
      <c r="N149" s="14">
        <f t="shared" ca="1" si="33"/>
        <v>6539543854284.0586</v>
      </c>
      <c r="O149" s="14">
        <f t="shared" ca="1" si="34"/>
        <v>123090645890.00032</v>
      </c>
      <c r="P149" s="8">
        <f t="shared" ref="P149:P212" ca="1" si="41">+E149-K149</f>
        <v>1.5190243829113225E-2</v>
      </c>
    </row>
    <row r="150" spans="1:16" x14ac:dyDescent="0.2">
      <c r="A150" s="58"/>
      <c r="B150" s="58"/>
      <c r="D150" s="56">
        <f t="shared" si="30"/>
        <v>0</v>
      </c>
      <c r="E150" s="56">
        <f t="shared" si="30"/>
        <v>0</v>
      </c>
      <c r="F150" s="14">
        <f t="shared" si="35"/>
        <v>0</v>
      </c>
      <c r="G150" s="14">
        <f t="shared" si="36"/>
        <v>0</v>
      </c>
      <c r="H150" s="14">
        <f t="shared" si="37"/>
        <v>0</v>
      </c>
      <c r="I150" s="14">
        <f t="shared" si="38"/>
        <v>0</v>
      </c>
      <c r="J150" s="14">
        <f t="shared" si="39"/>
        <v>0</v>
      </c>
      <c r="K150" s="14">
        <f t="shared" ca="1" si="31"/>
        <v>-1.5190243829113225E-2</v>
      </c>
      <c r="L150" s="14">
        <f t="shared" ca="1" si="40"/>
        <v>2.3074350758791243E-4</v>
      </c>
      <c r="M150" s="14">
        <f t="shared" ca="1" si="32"/>
        <v>10851128523709.076</v>
      </c>
      <c r="N150" s="14">
        <f t="shared" ca="1" si="33"/>
        <v>6539543854284.0586</v>
      </c>
      <c r="O150" s="14">
        <f t="shared" ca="1" si="34"/>
        <v>123090645890.00032</v>
      </c>
      <c r="P150" s="8">
        <f t="shared" ca="1" si="41"/>
        <v>1.5190243829113225E-2</v>
      </c>
    </row>
    <row r="151" spans="1:16" x14ac:dyDescent="0.2">
      <c r="A151" s="58"/>
      <c r="B151" s="58"/>
      <c r="D151" s="56">
        <f t="shared" si="30"/>
        <v>0</v>
      </c>
      <c r="E151" s="56">
        <f t="shared" si="30"/>
        <v>0</v>
      </c>
      <c r="F151" s="14">
        <f t="shared" si="35"/>
        <v>0</v>
      </c>
      <c r="G151" s="14">
        <f t="shared" si="36"/>
        <v>0</v>
      </c>
      <c r="H151" s="14">
        <f t="shared" si="37"/>
        <v>0</v>
      </c>
      <c r="I151" s="14">
        <f t="shared" si="38"/>
        <v>0</v>
      </c>
      <c r="J151" s="14">
        <f t="shared" si="39"/>
        <v>0</v>
      </c>
      <c r="K151" s="14">
        <f t="shared" ca="1" si="31"/>
        <v>-1.5190243829113225E-2</v>
      </c>
      <c r="L151" s="14">
        <f t="shared" ca="1" si="40"/>
        <v>2.3074350758791243E-4</v>
      </c>
      <c r="M151" s="14">
        <f t="shared" ca="1" si="32"/>
        <v>10851128523709.076</v>
      </c>
      <c r="N151" s="14">
        <f t="shared" ca="1" si="33"/>
        <v>6539543854284.0586</v>
      </c>
      <c r="O151" s="14">
        <f t="shared" ca="1" si="34"/>
        <v>123090645890.00032</v>
      </c>
      <c r="P151" s="8">
        <f t="shared" ca="1" si="41"/>
        <v>1.5190243829113225E-2</v>
      </c>
    </row>
    <row r="152" spans="1:16" x14ac:dyDescent="0.2">
      <c r="A152" s="58"/>
      <c r="B152" s="58"/>
      <c r="D152" s="56">
        <f t="shared" si="30"/>
        <v>0</v>
      </c>
      <c r="E152" s="56">
        <f t="shared" si="30"/>
        <v>0</v>
      </c>
      <c r="F152" s="14">
        <f t="shared" si="35"/>
        <v>0</v>
      </c>
      <c r="G152" s="14">
        <f t="shared" si="36"/>
        <v>0</v>
      </c>
      <c r="H152" s="14">
        <f t="shared" si="37"/>
        <v>0</v>
      </c>
      <c r="I152" s="14">
        <f t="shared" si="38"/>
        <v>0</v>
      </c>
      <c r="J152" s="14">
        <f t="shared" si="39"/>
        <v>0</v>
      </c>
      <c r="K152" s="14">
        <f t="shared" ca="1" si="31"/>
        <v>-1.5190243829113225E-2</v>
      </c>
      <c r="L152" s="14">
        <f t="shared" ca="1" si="40"/>
        <v>2.3074350758791243E-4</v>
      </c>
      <c r="M152" s="14">
        <f t="shared" ca="1" si="32"/>
        <v>10851128523709.076</v>
      </c>
      <c r="N152" s="14">
        <f t="shared" ca="1" si="33"/>
        <v>6539543854284.0586</v>
      </c>
      <c r="O152" s="14">
        <f t="shared" ca="1" si="34"/>
        <v>123090645890.00032</v>
      </c>
      <c r="P152" s="8">
        <f t="shared" ca="1" si="41"/>
        <v>1.5190243829113225E-2</v>
      </c>
    </row>
    <row r="153" spans="1:16" x14ac:dyDescent="0.2">
      <c r="A153" s="58"/>
      <c r="B153" s="58"/>
      <c r="D153" s="56">
        <f t="shared" si="30"/>
        <v>0</v>
      </c>
      <c r="E153" s="56">
        <f t="shared" si="30"/>
        <v>0</v>
      </c>
      <c r="F153" s="14">
        <f t="shared" si="35"/>
        <v>0</v>
      </c>
      <c r="G153" s="14">
        <f t="shared" si="36"/>
        <v>0</v>
      </c>
      <c r="H153" s="14">
        <f t="shared" si="37"/>
        <v>0</v>
      </c>
      <c r="I153" s="14">
        <f t="shared" si="38"/>
        <v>0</v>
      </c>
      <c r="J153" s="14">
        <f t="shared" si="39"/>
        <v>0</v>
      </c>
      <c r="K153" s="14">
        <f t="shared" ca="1" si="31"/>
        <v>-1.5190243829113225E-2</v>
      </c>
      <c r="L153" s="14">
        <f t="shared" ca="1" si="40"/>
        <v>2.3074350758791243E-4</v>
      </c>
      <c r="M153" s="14">
        <f t="shared" ca="1" si="32"/>
        <v>10851128523709.076</v>
      </c>
      <c r="N153" s="14">
        <f t="shared" ca="1" si="33"/>
        <v>6539543854284.0586</v>
      </c>
      <c r="O153" s="14">
        <f t="shared" ca="1" si="34"/>
        <v>123090645890.00032</v>
      </c>
      <c r="P153" s="8">
        <f t="shared" ca="1" si="41"/>
        <v>1.5190243829113225E-2</v>
      </c>
    </row>
    <row r="154" spans="1:16" x14ac:dyDescent="0.2">
      <c r="A154" s="58"/>
      <c r="B154" s="58"/>
      <c r="D154" s="56">
        <f t="shared" si="30"/>
        <v>0</v>
      </c>
      <c r="E154" s="56">
        <f t="shared" si="30"/>
        <v>0</v>
      </c>
      <c r="F154" s="14">
        <f t="shared" si="35"/>
        <v>0</v>
      </c>
      <c r="G154" s="14">
        <f t="shared" si="36"/>
        <v>0</v>
      </c>
      <c r="H154" s="14">
        <f t="shared" si="37"/>
        <v>0</v>
      </c>
      <c r="I154" s="14">
        <f t="shared" si="38"/>
        <v>0</v>
      </c>
      <c r="J154" s="14">
        <f t="shared" si="39"/>
        <v>0</v>
      </c>
      <c r="K154" s="14">
        <f t="shared" ca="1" si="31"/>
        <v>-1.5190243829113225E-2</v>
      </c>
      <c r="L154" s="14">
        <f t="shared" ca="1" si="40"/>
        <v>2.3074350758791243E-4</v>
      </c>
      <c r="M154" s="14">
        <f t="shared" ca="1" si="32"/>
        <v>10851128523709.076</v>
      </c>
      <c r="N154" s="14">
        <f t="shared" ca="1" si="33"/>
        <v>6539543854284.0586</v>
      </c>
      <c r="O154" s="14">
        <f t="shared" ca="1" si="34"/>
        <v>123090645890.00032</v>
      </c>
      <c r="P154" s="8">
        <f t="shared" ca="1" si="41"/>
        <v>1.5190243829113225E-2</v>
      </c>
    </row>
    <row r="155" spans="1:16" x14ac:dyDescent="0.2">
      <c r="A155" s="58"/>
      <c r="B155" s="58"/>
      <c r="D155" s="56">
        <f t="shared" si="30"/>
        <v>0</v>
      </c>
      <c r="E155" s="56">
        <f t="shared" si="30"/>
        <v>0</v>
      </c>
      <c r="F155" s="14">
        <f t="shared" si="35"/>
        <v>0</v>
      </c>
      <c r="G155" s="14">
        <f t="shared" si="36"/>
        <v>0</v>
      </c>
      <c r="H155" s="14">
        <f t="shared" si="37"/>
        <v>0</v>
      </c>
      <c r="I155" s="14">
        <f t="shared" si="38"/>
        <v>0</v>
      </c>
      <c r="J155" s="14">
        <f t="shared" si="39"/>
        <v>0</v>
      </c>
      <c r="K155" s="14">
        <f t="shared" ca="1" si="31"/>
        <v>-1.5190243829113225E-2</v>
      </c>
      <c r="L155" s="14">
        <f t="shared" ca="1" si="40"/>
        <v>2.3074350758791243E-4</v>
      </c>
      <c r="M155" s="14">
        <f t="shared" ca="1" si="32"/>
        <v>10851128523709.076</v>
      </c>
      <c r="N155" s="14">
        <f t="shared" ca="1" si="33"/>
        <v>6539543854284.0586</v>
      </c>
      <c r="O155" s="14">
        <f t="shared" ca="1" si="34"/>
        <v>123090645890.00032</v>
      </c>
      <c r="P155" s="8">
        <f t="shared" ca="1" si="41"/>
        <v>1.5190243829113225E-2</v>
      </c>
    </row>
    <row r="156" spans="1:16" x14ac:dyDescent="0.2">
      <c r="A156" s="58"/>
      <c r="B156" s="58"/>
      <c r="D156" s="56">
        <f t="shared" si="30"/>
        <v>0</v>
      </c>
      <c r="E156" s="56">
        <f t="shared" si="30"/>
        <v>0</v>
      </c>
      <c r="F156" s="14">
        <f t="shared" si="35"/>
        <v>0</v>
      </c>
      <c r="G156" s="14">
        <f t="shared" si="36"/>
        <v>0</v>
      </c>
      <c r="H156" s="14">
        <f t="shared" si="37"/>
        <v>0</v>
      </c>
      <c r="I156" s="14">
        <f t="shared" si="38"/>
        <v>0</v>
      </c>
      <c r="J156" s="14">
        <f t="shared" si="39"/>
        <v>0</v>
      </c>
      <c r="K156" s="14">
        <f t="shared" ca="1" si="31"/>
        <v>-1.5190243829113225E-2</v>
      </c>
      <c r="L156" s="14">
        <f t="shared" ca="1" si="40"/>
        <v>2.3074350758791243E-4</v>
      </c>
      <c r="M156" s="14">
        <f t="shared" ca="1" si="32"/>
        <v>10851128523709.076</v>
      </c>
      <c r="N156" s="14">
        <f t="shared" ca="1" si="33"/>
        <v>6539543854284.0586</v>
      </c>
      <c r="O156" s="14">
        <f t="shared" ca="1" si="34"/>
        <v>123090645890.00032</v>
      </c>
      <c r="P156" s="8">
        <f t="shared" ca="1" si="41"/>
        <v>1.5190243829113225E-2</v>
      </c>
    </row>
    <row r="157" spans="1:16" x14ac:dyDescent="0.2">
      <c r="A157" s="58"/>
      <c r="B157" s="58"/>
      <c r="D157" s="56">
        <f t="shared" si="30"/>
        <v>0</v>
      </c>
      <c r="E157" s="56">
        <f t="shared" si="30"/>
        <v>0</v>
      </c>
      <c r="F157" s="14">
        <f t="shared" si="35"/>
        <v>0</v>
      </c>
      <c r="G157" s="14">
        <f t="shared" si="36"/>
        <v>0</v>
      </c>
      <c r="H157" s="14">
        <f t="shared" si="37"/>
        <v>0</v>
      </c>
      <c r="I157" s="14">
        <f t="shared" si="38"/>
        <v>0</v>
      </c>
      <c r="J157" s="14">
        <f t="shared" si="39"/>
        <v>0</v>
      </c>
      <c r="K157" s="14">
        <f t="shared" ca="1" si="31"/>
        <v>-1.5190243829113225E-2</v>
      </c>
      <c r="L157" s="14">
        <f t="shared" ca="1" si="40"/>
        <v>2.3074350758791243E-4</v>
      </c>
      <c r="M157" s="14">
        <f t="shared" ca="1" si="32"/>
        <v>10851128523709.076</v>
      </c>
      <c r="N157" s="14">
        <f t="shared" ca="1" si="33"/>
        <v>6539543854284.0586</v>
      </c>
      <c r="O157" s="14">
        <f t="shared" ca="1" si="34"/>
        <v>123090645890.00032</v>
      </c>
      <c r="P157" s="8">
        <f t="shared" ca="1" si="41"/>
        <v>1.5190243829113225E-2</v>
      </c>
    </row>
    <row r="158" spans="1:16" x14ac:dyDescent="0.2">
      <c r="A158" s="58"/>
      <c r="B158" s="58"/>
      <c r="D158" s="56">
        <f t="shared" si="30"/>
        <v>0</v>
      </c>
      <c r="E158" s="56">
        <f t="shared" si="30"/>
        <v>0</v>
      </c>
      <c r="F158" s="14">
        <f t="shared" si="35"/>
        <v>0</v>
      </c>
      <c r="G158" s="14">
        <f t="shared" si="36"/>
        <v>0</v>
      </c>
      <c r="H158" s="14">
        <f t="shared" si="37"/>
        <v>0</v>
      </c>
      <c r="I158" s="14">
        <f t="shared" si="38"/>
        <v>0</v>
      </c>
      <c r="J158" s="14">
        <f t="shared" si="39"/>
        <v>0</v>
      </c>
      <c r="K158" s="14">
        <f t="shared" ca="1" si="31"/>
        <v>-1.5190243829113225E-2</v>
      </c>
      <c r="L158" s="14">
        <f t="shared" ca="1" si="40"/>
        <v>2.3074350758791243E-4</v>
      </c>
      <c r="M158" s="14">
        <f t="shared" ca="1" si="32"/>
        <v>10851128523709.076</v>
      </c>
      <c r="N158" s="14">
        <f t="shared" ca="1" si="33"/>
        <v>6539543854284.0586</v>
      </c>
      <c r="O158" s="14">
        <f t="shared" ca="1" si="34"/>
        <v>123090645890.00032</v>
      </c>
      <c r="P158" s="8">
        <f t="shared" ca="1" si="41"/>
        <v>1.5190243829113225E-2</v>
      </c>
    </row>
    <row r="159" spans="1:16" x14ac:dyDescent="0.2">
      <c r="A159" s="58"/>
      <c r="B159" s="58"/>
      <c r="D159" s="56">
        <f t="shared" si="30"/>
        <v>0</v>
      </c>
      <c r="E159" s="56">
        <f t="shared" si="30"/>
        <v>0</v>
      </c>
      <c r="F159" s="14">
        <f t="shared" si="35"/>
        <v>0</v>
      </c>
      <c r="G159" s="14">
        <f t="shared" si="36"/>
        <v>0</v>
      </c>
      <c r="H159" s="14">
        <f t="shared" si="37"/>
        <v>0</v>
      </c>
      <c r="I159" s="14">
        <f t="shared" si="38"/>
        <v>0</v>
      </c>
      <c r="J159" s="14">
        <f t="shared" si="39"/>
        <v>0</v>
      </c>
      <c r="K159" s="14">
        <f t="shared" ca="1" si="31"/>
        <v>-1.5190243829113225E-2</v>
      </c>
      <c r="L159" s="14">
        <f t="shared" ca="1" si="40"/>
        <v>2.3074350758791243E-4</v>
      </c>
      <c r="M159" s="14">
        <f t="shared" ca="1" si="32"/>
        <v>10851128523709.076</v>
      </c>
      <c r="N159" s="14">
        <f t="shared" ca="1" si="33"/>
        <v>6539543854284.0586</v>
      </c>
      <c r="O159" s="14">
        <f t="shared" ca="1" si="34"/>
        <v>123090645890.00032</v>
      </c>
      <c r="P159" s="8">
        <f t="shared" ca="1" si="41"/>
        <v>1.5190243829113225E-2</v>
      </c>
    </row>
    <row r="160" spans="1:16" x14ac:dyDescent="0.2">
      <c r="A160" s="58"/>
      <c r="B160" s="58"/>
      <c r="D160" s="56">
        <f t="shared" si="30"/>
        <v>0</v>
      </c>
      <c r="E160" s="56">
        <f t="shared" si="30"/>
        <v>0</v>
      </c>
      <c r="F160" s="14">
        <f t="shared" si="35"/>
        <v>0</v>
      </c>
      <c r="G160" s="14">
        <f t="shared" si="36"/>
        <v>0</v>
      </c>
      <c r="H160" s="14">
        <f t="shared" si="37"/>
        <v>0</v>
      </c>
      <c r="I160" s="14">
        <f t="shared" si="38"/>
        <v>0</v>
      </c>
      <c r="J160" s="14">
        <f t="shared" si="39"/>
        <v>0</v>
      </c>
      <c r="K160" s="14">
        <f t="shared" ca="1" si="31"/>
        <v>-1.5190243829113225E-2</v>
      </c>
      <c r="L160" s="14">
        <f t="shared" ca="1" si="40"/>
        <v>2.3074350758791243E-4</v>
      </c>
      <c r="M160" s="14">
        <f t="shared" ca="1" si="32"/>
        <v>10851128523709.076</v>
      </c>
      <c r="N160" s="14">
        <f t="shared" ca="1" si="33"/>
        <v>6539543854284.0586</v>
      </c>
      <c r="O160" s="14">
        <f t="shared" ca="1" si="34"/>
        <v>123090645890.00032</v>
      </c>
      <c r="P160" s="8">
        <f t="shared" ca="1" si="41"/>
        <v>1.5190243829113225E-2</v>
      </c>
    </row>
    <row r="161" spans="1:16" x14ac:dyDescent="0.2">
      <c r="A161" s="58"/>
      <c r="B161" s="58"/>
      <c r="D161" s="56">
        <f t="shared" si="30"/>
        <v>0</v>
      </c>
      <c r="E161" s="56">
        <f t="shared" si="30"/>
        <v>0</v>
      </c>
      <c r="F161" s="14">
        <f t="shared" si="35"/>
        <v>0</v>
      </c>
      <c r="G161" s="14">
        <f t="shared" si="36"/>
        <v>0</v>
      </c>
      <c r="H161" s="14">
        <f t="shared" si="37"/>
        <v>0</v>
      </c>
      <c r="I161" s="14">
        <f t="shared" si="38"/>
        <v>0</v>
      </c>
      <c r="J161" s="14">
        <f t="shared" si="39"/>
        <v>0</v>
      </c>
      <c r="K161" s="14">
        <f t="shared" ca="1" si="31"/>
        <v>-1.5190243829113225E-2</v>
      </c>
      <c r="L161" s="14">
        <f t="shared" ca="1" si="40"/>
        <v>2.3074350758791243E-4</v>
      </c>
      <c r="M161" s="14">
        <f t="shared" ca="1" si="32"/>
        <v>10851128523709.076</v>
      </c>
      <c r="N161" s="14">
        <f t="shared" ca="1" si="33"/>
        <v>6539543854284.0586</v>
      </c>
      <c r="O161" s="14">
        <f t="shared" ca="1" si="34"/>
        <v>123090645890.00032</v>
      </c>
      <c r="P161" s="8">
        <f t="shared" ca="1" si="41"/>
        <v>1.5190243829113225E-2</v>
      </c>
    </row>
    <row r="162" spans="1:16" x14ac:dyDescent="0.2">
      <c r="D162" s="56">
        <f t="shared" si="30"/>
        <v>0</v>
      </c>
      <c r="E162" s="56">
        <f t="shared" si="30"/>
        <v>0</v>
      </c>
      <c r="F162" s="14">
        <f t="shared" si="35"/>
        <v>0</v>
      </c>
      <c r="G162" s="14">
        <f t="shared" si="36"/>
        <v>0</v>
      </c>
      <c r="H162" s="14">
        <f t="shared" si="37"/>
        <v>0</v>
      </c>
      <c r="I162" s="14">
        <f t="shared" si="38"/>
        <v>0</v>
      </c>
      <c r="J162" s="14">
        <f t="shared" si="39"/>
        <v>0</v>
      </c>
      <c r="K162" s="14">
        <f t="shared" ca="1" si="31"/>
        <v>-1.5190243829113225E-2</v>
      </c>
      <c r="L162" s="14">
        <f t="shared" ca="1" si="40"/>
        <v>2.3074350758791243E-4</v>
      </c>
      <c r="M162" s="14">
        <f t="shared" ca="1" si="32"/>
        <v>10851128523709.076</v>
      </c>
      <c r="N162" s="14">
        <f t="shared" ca="1" si="33"/>
        <v>6539543854284.0586</v>
      </c>
      <c r="O162" s="14">
        <f t="shared" ca="1" si="34"/>
        <v>123090645890.00032</v>
      </c>
      <c r="P162" s="8">
        <f t="shared" ca="1" si="41"/>
        <v>1.5190243829113225E-2</v>
      </c>
    </row>
    <row r="163" spans="1:16" x14ac:dyDescent="0.2">
      <c r="D163" s="56">
        <f t="shared" si="30"/>
        <v>0</v>
      </c>
      <c r="E163" s="56">
        <f t="shared" si="30"/>
        <v>0</v>
      </c>
      <c r="F163" s="14">
        <f t="shared" si="35"/>
        <v>0</v>
      </c>
      <c r="G163" s="14">
        <f t="shared" si="36"/>
        <v>0</v>
      </c>
      <c r="H163" s="14">
        <f t="shared" si="37"/>
        <v>0</v>
      </c>
      <c r="I163" s="14">
        <f t="shared" si="38"/>
        <v>0</v>
      </c>
      <c r="J163" s="14">
        <f t="shared" si="39"/>
        <v>0</v>
      </c>
      <c r="K163" s="14">
        <f t="shared" ca="1" si="31"/>
        <v>-1.5190243829113225E-2</v>
      </c>
      <c r="L163" s="14">
        <f t="shared" ca="1" si="40"/>
        <v>2.3074350758791243E-4</v>
      </c>
      <c r="M163" s="14">
        <f t="shared" ca="1" si="32"/>
        <v>10851128523709.076</v>
      </c>
      <c r="N163" s="14">
        <f t="shared" ca="1" si="33"/>
        <v>6539543854284.0586</v>
      </c>
      <c r="O163" s="14">
        <f t="shared" ca="1" si="34"/>
        <v>123090645890.00032</v>
      </c>
      <c r="P163" s="8">
        <f t="shared" ca="1" si="41"/>
        <v>1.5190243829113225E-2</v>
      </c>
    </row>
    <row r="164" spans="1:16" x14ac:dyDescent="0.2">
      <c r="D164" s="56">
        <f t="shared" si="30"/>
        <v>0</v>
      </c>
      <c r="E164" s="56">
        <f t="shared" si="30"/>
        <v>0</v>
      </c>
      <c r="F164" s="14">
        <f t="shared" si="35"/>
        <v>0</v>
      </c>
      <c r="G164" s="14">
        <f t="shared" si="36"/>
        <v>0</v>
      </c>
      <c r="H164" s="14">
        <f t="shared" si="37"/>
        <v>0</v>
      </c>
      <c r="I164" s="14">
        <f t="shared" si="38"/>
        <v>0</v>
      </c>
      <c r="J164" s="14">
        <f t="shared" si="39"/>
        <v>0</v>
      </c>
      <c r="K164" s="14">
        <f t="shared" ca="1" si="31"/>
        <v>-1.5190243829113225E-2</v>
      </c>
      <c r="L164" s="14">
        <f t="shared" ca="1" si="40"/>
        <v>2.3074350758791243E-4</v>
      </c>
      <c r="M164" s="14">
        <f t="shared" ca="1" si="32"/>
        <v>10851128523709.076</v>
      </c>
      <c r="N164" s="14">
        <f t="shared" ca="1" si="33"/>
        <v>6539543854284.0586</v>
      </c>
      <c r="O164" s="14">
        <f t="shared" ca="1" si="34"/>
        <v>123090645890.00032</v>
      </c>
      <c r="P164" s="8">
        <f t="shared" ca="1" si="41"/>
        <v>1.5190243829113225E-2</v>
      </c>
    </row>
    <row r="165" spans="1:16" x14ac:dyDescent="0.2">
      <c r="D165" s="56">
        <f t="shared" si="30"/>
        <v>0</v>
      </c>
      <c r="E165" s="56">
        <f t="shared" si="30"/>
        <v>0</v>
      </c>
      <c r="F165" s="14">
        <f t="shared" si="35"/>
        <v>0</v>
      </c>
      <c r="G165" s="14">
        <f t="shared" si="36"/>
        <v>0</v>
      </c>
      <c r="H165" s="14">
        <f t="shared" si="37"/>
        <v>0</v>
      </c>
      <c r="I165" s="14">
        <f t="shared" si="38"/>
        <v>0</v>
      </c>
      <c r="J165" s="14">
        <f t="shared" si="39"/>
        <v>0</v>
      </c>
      <c r="K165" s="14">
        <f t="shared" ca="1" si="31"/>
        <v>-1.5190243829113225E-2</v>
      </c>
      <c r="L165" s="14">
        <f t="shared" ca="1" si="40"/>
        <v>2.3074350758791243E-4</v>
      </c>
      <c r="M165" s="14">
        <f t="shared" ca="1" si="32"/>
        <v>10851128523709.076</v>
      </c>
      <c r="N165" s="14">
        <f t="shared" ca="1" si="33"/>
        <v>6539543854284.0586</v>
      </c>
      <c r="O165" s="14">
        <f t="shared" ca="1" si="34"/>
        <v>123090645890.00032</v>
      </c>
      <c r="P165" s="8">
        <f t="shared" ca="1" si="41"/>
        <v>1.5190243829113225E-2</v>
      </c>
    </row>
    <row r="166" spans="1:16" x14ac:dyDescent="0.2">
      <c r="D166" s="56">
        <f t="shared" si="30"/>
        <v>0</v>
      </c>
      <c r="E166" s="56">
        <f t="shared" si="30"/>
        <v>0</v>
      </c>
      <c r="F166" s="14">
        <f t="shared" si="35"/>
        <v>0</v>
      </c>
      <c r="G166" s="14">
        <f t="shared" si="36"/>
        <v>0</v>
      </c>
      <c r="H166" s="14">
        <f t="shared" si="37"/>
        <v>0</v>
      </c>
      <c r="I166" s="14">
        <f t="shared" si="38"/>
        <v>0</v>
      </c>
      <c r="J166" s="14">
        <f t="shared" si="39"/>
        <v>0</v>
      </c>
      <c r="K166" s="14">
        <f t="shared" ca="1" si="31"/>
        <v>-1.5190243829113225E-2</v>
      </c>
      <c r="L166" s="14">
        <f t="shared" ca="1" si="40"/>
        <v>2.3074350758791243E-4</v>
      </c>
      <c r="M166" s="14">
        <f t="shared" ca="1" si="32"/>
        <v>10851128523709.076</v>
      </c>
      <c r="N166" s="14">
        <f t="shared" ca="1" si="33"/>
        <v>6539543854284.0586</v>
      </c>
      <c r="O166" s="14">
        <f t="shared" ca="1" si="34"/>
        <v>123090645890.00032</v>
      </c>
      <c r="P166" s="8">
        <f t="shared" ca="1" si="41"/>
        <v>1.5190243829113225E-2</v>
      </c>
    </row>
    <row r="167" spans="1:16" x14ac:dyDescent="0.2">
      <c r="D167" s="56">
        <f t="shared" si="30"/>
        <v>0</v>
      </c>
      <c r="E167" s="56">
        <f t="shared" si="30"/>
        <v>0</v>
      </c>
      <c r="F167" s="14">
        <f t="shared" si="35"/>
        <v>0</v>
      </c>
      <c r="G167" s="14">
        <f t="shared" si="36"/>
        <v>0</v>
      </c>
      <c r="H167" s="14">
        <f t="shared" si="37"/>
        <v>0</v>
      </c>
      <c r="I167" s="14">
        <f t="shared" si="38"/>
        <v>0</v>
      </c>
      <c r="J167" s="14">
        <f t="shared" si="39"/>
        <v>0</v>
      </c>
      <c r="K167" s="14">
        <f t="shared" ca="1" si="31"/>
        <v>-1.5190243829113225E-2</v>
      </c>
      <c r="L167" s="14">
        <f t="shared" ca="1" si="40"/>
        <v>2.3074350758791243E-4</v>
      </c>
      <c r="M167" s="14">
        <f t="shared" ca="1" si="32"/>
        <v>10851128523709.076</v>
      </c>
      <c r="N167" s="14">
        <f t="shared" ca="1" si="33"/>
        <v>6539543854284.0586</v>
      </c>
      <c r="O167" s="14">
        <f t="shared" ca="1" si="34"/>
        <v>123090645890.00032</v>
      </c>
      <c r="P167" s="8">
        <f t="shared" ca="1" si="41"/>
        <v>1.5190243829113225E-2</v>
      </c>
    </row>
    <row r="168" spans="1:16" x14ac:dyDescent="0.2">
      <c r="D168" s="56">
        <f t="shared" si="30"/>
        <v>0</v>
      </c>
      <c r="E168" s="56">
        <f t="shared" si="30"/>
        <v>0</v>
      </c>
      <c r="F168" s="14">
        <f t="shared" si="35"/>
        <v>0</v>
      </c>
      <c r="G168" s="14">
        <f t="shared" si="36"/>
        <v>0</v>
      </c>
      <c r="H168" s="14">
        <f t="shared" si="37"/>
        <v>0</v>
      </c>
      <c r="I168" s="14">
        <f t="shared" si="38"/>
        <v>0</v>
      </c>
      <c r="J168" s="14">
        <f t="shared" si="39"/>
        <v>0</v>
      </c>
      <c r="K168" s="14">
        <f t="shared" ca="1" si="31"/>
        <v>-1.5190243829113225E-2</v>
      </c>
      <c r="L168" s="14">
        <f t="shared" ca="1" si="40"/>
        <v>2.3074350758791243E-4</v>
      </c>
      <c r="M168" s="14">
        <f t="shared" ca="1" si="32"/>
        <v>10851128523709.076</v>
      </c>
      <c r="N168" s="14">
        <f t="shared" ca="1" si="33"/>
        <v>6539543854284.0586</v>
      </c>
      <c r="O168" s="14">
        <f t="shared" ca="1" si="34"/>
        <v>123090645890.00032</v>
      </c>
      <c r="P168" s="8">
        <f t="shared" ca="1" si="41"/>
        <v>1.5190243829113225E-2</v>
      </c>
    </row>
    <row r="169" spans="1:16" x14ac:dyDescent="0.2">
      <c r="D169" s="56">
        <f t="shared" si="30"/>
        <v>0</v>
      </c>
      <c r="E169" s="56">
        <f t="shared" si="30"/>
        <v>0</v>
      </c>
      <c r="F169" s="14">
        <f t="shared" si="35"/>
        <v>0</v>
      </c>
      <c r="G169" s="14">
        <f t="shared" si="36"/>
        <v>0</v>
      </c>
      <c r="H169" s="14">
        <f t="shared" si="37"/>
        <v>0</v>
      </c>
      <c r="I169" s="14">
        <f t="shared" si="38"/>
        <v>0</v>
      </c>
      <c r="J169" s="14">
        <f t="shared" si="39"/>
        <v>0</v>
      </c>
      <c r="K169" s="14">
        <f t="shared" ca="1" si="31"/>
        <v>-1.5190243829113225E-2</v>
      </c>
      <c r="L169" s="14">
        <f t="shared" ca="1" si="40"/>
        <v>2.3074350758791243E-4</v>
      </c>
      <c r="M169" s="14">
        <f t="shared" ca="1" si="32"/>
        <v>10851128523709.076</v>
      </c>
      <c r="N169" s="14">
        <f t="shared" ca="1" si="33"/>
        <v>6539543854284.0586</v>
      </c>
      <c r="O169" s="14">
        <f t="shared" ca="1" si="34"/>
        <v>123090645890.00032</v>
      </c>
      <c r="P169" s="8">
        <f t="shared" ca="1" si="41"/>
        <v>1.5190243829113225E-2</v>
      </c>
    </row>
    <row r="170" spans="1:16" x14ac:dyDescent="0.2">
      <c r="D170" s="56">
        <f t="shared" si="30"/>
        <v>0</v>
      </c>
      <c r="E170" s="56">
        <f t="shared" si="30"/>
        <v>0</v>
      </c>
      <c r="F170" s="14">
        <f t="shared" si="35"/>
        <v>0</v>
      </c>
      <c r="G170" s="14">
        <f t="shared" si="36"/>
        <v>0</v>
      </c>
      <c r="H170" s="14">
        <f t="shared" si="37"/>
        <v>0</v>
      </c>
      <c r="I170" s="14">
        <f t="shared" si="38"/>
        <v>0</v>
      </c>
      <c r="J170" s="14">
        <f t="shared" si="39"/>
        <v>0</v>
      </c>
      <c r="K170" s="14">
        <f t="shared" ca="1" si="31"/>
        <v>-1.5190243829113225E-2</v>
      </c>
      <c r="L170" s="14">
        <f t="shared" ca="1" si="40"/>
        <v>2.3074350758791243E-4</v>
      </c>
      <c r="M170" s="14">
        <f t="shared" ca="1" si="32"/>
        <v>10851128523709.076</v>
      </c>
      <c r="N170" s="14">
        <f t="shared" ca="1" si="33"/>
        <v>6539543854284.0586</v>
      </c>
      <c r="O170" s="14">
        <f t="shared" ca="1" si="34"/>
        <v>123090645890.00032</v>
      </c>
      <c r="P170" s="8">
        <f t="shared" ca="1" si="41"/>
        <v>1.5190243829113225E-2</v>
      </c>
    </row>
    <row r="171" spans="1:16" x14ac:dyDescent="0.2">
      <c r="D171" s="56">
        <f t="shared" si="30"/>
        <v>0</v>
      </c>
      <c r="E171" s="56">
        <f t="shared" si="30"/>
        <v>0</v>
      </c>
      <c r="F171" s="14">
        <f t="shared" si="35"/>
        <v>0</v>
      </c>
      <c r="G171" s="14">
        <f t="shared" si="36"/>
        <v>0</v>
      </c>
      <c r="H171" s="14">
        <f t="shared" si="37"/>
        <v>0</v>
      </c>
      <c r="I171" s="14">
        <f t="shared" si="38"/>
        <v>0</v>
      </c>
      <c r="J171" s="14">
        <f t="shared" si="39"/>
        <v>0</v>
      </c>
      <c r="K171" s="14">
        <f t="shared" ca="1" si="31"/>
        <v>-1.5190243829113225E-2</v>
      </c>
      <c r="L171" s="14">
        <f t="shared" ca="1" si="40"/>
        <v>2.3074350758791243E-4</v>
      </c>
      <c r="M171" s="14">
        <f t="shared" ca="1" si="32"/>
        <v>10851128523709.076</v>
      </c>
      <c r="N171" s="14">
        <f t="shared" ca="1" si="33"/>
        <v>6539543854284.0586</v>
      </c>
      <c r="O171" s="14">
        <f t="shared" ca="1" si="34"/>
        <v>123090645890.00032</v>
      </c>
      <c r="P171" s="8">
        <f t="shared" ca="1" si="41"/>
        <v>1.5190243829113225E-2</v>
      </c>
    </row>
    <row r="172" spans="1:16" x14ac:dyDescent="0.2">
      <c r="D172" s="56">
        <f t="shared" si="30"/>
        <v>0</v>
      </c>
      <c r="E172" s="56">
        <f t="shared" si="30"/>
        <v>0</v>
      </c>
      <c r="F172" s="14">
        <f t="shared" si="35"/>
        <v>0</v>
      </c>
      <c r="G172" s="14">
        <f t="shared" si="36"/>
        <v>0</v>
      </c>
      <c r="H172" s="14">
        <f t="shared" si="37"/>
        <v>0</v>
      </c>
      <c r="I172" s="14">
        <f t="shared" si="38"/>
        <v>0</v>
      </c>
      <c r="J172" s="14">
        <f t="shared" si="39"/>
        <v>0</v>
      </c>
      <c r="K172" s="14">
        <f t="shared" ca="1" si="31"/>
        <v>-1.5190243829113225E-2</v>
      </c>
      <c r="L172" s="14">
        <f t="shared" ca="1" si="40"/>
        <v>2.3074350758791243E-4</v>
      </c>
      <c r="M172" s="14">
        <f t="shared" ca="1" si="32"/>
        <v>10851128523709.076</v>
      </c>
      <c r="N172" s="14">
        <f t="shared" ca="1" si="33"/>
        <v>6539543854284.0586</v>
      </c>
      <c r="O172" s="14">
        <f t="shared" ca="1" si="34"/>
        <v>123090645890.00032</v>
      </c>
      <c r="P172" s="8">
        <f t="shared" ca="1" si="41"/>
        <v>1.5190243829113225E-2</v>
      </c>
    </row>
    <row r="173" spans="1:16" x14ac:dyDescent="0.2">
      <c r="D173" s="56">
        <f t="shared" si="30"/>
        <v>0</v>
      </c>
      <c r="E173" s="56">
        <f t="shared" si="30"/>
        <v>0</v>
      </c>
      <c r="F173" s="14">
        <f t="shared" si="35"/>
        <v>0</v>
      </c>
      <c r="G173" s="14">
        <f t="shared" si="36"/>
        <v>0</v>
      </c>
      <c r="H173" s="14">
        <f t="shared" si="37"/>
        <v>0</v>
      </c>
      <c r="I173" s="14">
        <f t="shared" si="38"/>
        <v>0</v>
      </c>
      <c r="J173" s="14">
        <f t="shared" si="39"/>
        <v>0</v>
      </c>
      <c r="K173" s="14">
        <f t="shared" ca="1" si="31"/>
        <v>-1.5190243829113225E-2</v>
      </c>
      <c r="L173" s="14">
        <f t="shared" ca="1" si="40"/>
        <v>2.3074350758791243E-4</v>
      </c>
      <c r="M173" s="14">
        <f t="shared" ca="1" si="32"/>
        <v>10851128523709.076</v>
      </c>
      <c r="N173" s="14">
        <f t="shared" ca="1" si="33"/>
        <v>6539543854284.0586</v>
      </c>
      <c r="O173" s="14">
        <f t="shared" ca="1" si="34"/>
        <v>123090645890.00032</v>
      </c>
      <c r="P173" s="8">
        <f t="shared" ca="1" si="41"/>
        <v>1.5190243829113225E-2</v>
      </c>
    </row>
    <row r="174" spans="1:16" x14ac:dyDescent="0.2">
      <c r="D174" s="56">
        <f t="shared" si="30"/>
        <v>0</v>
      </c>
      <c r="E174" s="56">
        <f t="shared" si="30"/>
        <v>0</v>
      </c>
      <c r="F174" s="14">
        <f t="shared" si="35"/>
        <v>0</v>
      </c>
      <c r="G174" s="14">
        <f t="shared" si="36"/>
        <v>0</v>
      </c>
      <c r="H174" s="14">
        <f t="shared" si="37"/>
        <v>0</v>
      </c>
      <c r="I174" s="14">
        <f t="shared" si="38"/>
        <v>0</v>
      </c>
      <c r="J174" s="14">
        <f t="shared" si="39"/>
        <v>0</v>
      </c>
      <c r="K174" s="14">
        <f t="shared" ca="1" si="31"/>
        <v>-1.5190243829113225E-2</v>
      </c>
      <c r="L174" s="14">
        <f t="shared" ca="1" si="40"/>
        <v>2.3074350758791243E-4</v>
      </c>
      <c r="M174" s="14">
        <f t="shared" ca="1" si="32"/>
        <v>10851128523709.076</v>
      </c>
      <c r="N174" s="14">
        <f t="shared" ca="1" si="33"/>
        <v>6539543854284.0586</v>
      </c>
      <c r="O174" s="14">
        <f t="shared" ca="1" si="34"/>
        <v>123090645890.00032</v>
      </c>
      <c r="P174" s="8">
        <f t="shared" ca="1" si="41"/>
        <v>1.5190243829113225E-2</v>
      </c>
    </row>
    <row r="175" spans="1:16" x14ac:dyDescent="0.2">
      <c r="D175" s="56">
        <f t="shared" si="30"/>
        <v>0</v>
      </c>
      <c r="E175" s="56">
        <f t="shared" si="30"/>
        <v>0</v>
      </c>
      <c r="F175" s="14">
        <f t="shared" si="35"/>
        <v>0</v>
      </c>
      <c r="G175" s="14">
        <f t="shared" si="36"/>
        <v>0</v>
      </c>
      <c r="H175" s="14">
        <f t="shared" si="37"/>
        <v>0</v>
      </c>
      <c r="I175" s="14">
        <f t="shared" si="38"/>
        <v>0</v>
      </c>
      <c r="J175" s="14">
        <f t="shared" si="39"/>
        <v>0</v>
      </c>
      <c r="K175" s="14">
        <f t="shared" ca="1" si="31"/>
        <v>-1.5190243829113225E-2</v>
      </c>
      <c r="L175" s="14">
        <f t="shared" ca="1" si="40"/>
        <v>2.3074350758791243E-4</v>
      </c>
      <c r="M175" s="14">
        <f t="shared" ca="1" si="32"/>
        <v>10851128523709.076</v>
      </c>
      <c r="N175" s="14">
        <f t="shared" ca="1" si="33"/>
        <v>6539543854284.0586</v>
      </c>
      <c r="O175" s="14">
        <f t="shared" ca="1" si="34"/>
        <v>123090645890.00032</v>
      </c>
      <c r="P175" s="8">
        <f t="shared" ca="1" si="41"/>
        <v>1.5190243829113225E-2</v>
      </c>
    </row>
    <row r="176" spans="1:16" x14ac:dyDescent="0.2">
      <c r="D176" s="56">
        <f t="shared" si="30"/>
        <v>0</v>
      </c>
      <c r="E176" s="56">
        <f t="shared" si="30"/>
        <v>0</v>
      </c>
      <c r="F176" s="14">
        <f t="shared" si="35"/>
        <v>0</v>
      </c>
      <c r="G176" s="14">
        <f t="shared" si="36"/>
        <v>0</v>
      </c>
      <c r="H176" s="14">
        <f t="shared" si="37"/>
        <v>0</v>
      </c>
      <c r="I176" s="14">
        <f t="shared" si="38"/>
        <v>0</v>
      </c>
      <c r="J176" s="14">
        <f t="shared" si="39"/>
        <v>0</v>
      </c>
      <c r="K176" s="14">
        <f t="shared" ca="1" si="31"/>
        <v>-1.5190243829113225E-2</v>
      </c>
      <c r="L176" s="14">
        <f t="shared" ca="1" si="40"/>
        <v>2.3074350758791243E-4</v>
      </c>
      <c r="M176" s="14">
        <f t="shared" ca="1" si="32"/>
        <v>10851128523709.076</v>
      </c>
      <c r="N176" s="14">
        <f t="shared" ca="1" si="33"/>
        <v>6539543854284.0586</v>
      </c>
      <c r="O176" s="14">
        <f t="shared" ca="1" si="34"/>
        <v>123090645890.00032</v>
      </c>
      <c r="P176" s="8">
        <f t="shared" ca="1" si="41"/>
        <v>1.5190243829113225E-2</v>
      </c>
    </row>
    <row r="177" spans="4:16" x14ac:dyDescent="0.2">
      <c r="D177" s="56">
        <f t="shared" si="30"/>
        <v>0</v>
      </c>
      <c r="E177" s="56">
        <f t="shared" si="30"/>
        <v>0</v>
      </c>
      <c r="F177" s="14">
        <f t="shared" si="35"/>
        <v>0</v>
      </c>
      <c r="G177" s="14">
        <f t="shared" si="36"/>
        <v>0</v>
      </c>
      <c r="H177" s="14">
        <f t="shared" si="37"/>
        <v>0</v>
      </c>
      <c r="I177" s="14">
        <f t="shared" si="38"/>
        <v>0</v>
      </c>
      <c r="J177" s="14">
        <f t="shared" si="39"/>
        <v>0</v>
      </c>
      <c r="K177" s="14">
        <f t="shared" ca="1" si="31"/>
        <v>-1.5190243829113225E-2</v>
      </c>
      <c r="L177" s="14">
        <f t="shared" ca="1" si="40"/>
        <v>2.3074350758791243E-4</v>
      </c>
      <c r="M177" s="14">
        <f t="shared" ca="1" si="32"/>
        <v>10851128523709.076</v>
      </c>
      <c r="N177" s="14">
        <f t="shared" ca="1" si="33"/>
        <v>6539543854284.0586</v>
      </c>
      <c r="O177" s="14">
        <f t="shared" ca="1" si="34"/>
        <v>123090645890.00032</v>
      </c>
      <c r="P177" s="8">
        <f t="shared" ca="1" si="41"/>
        <v>1.5190243829113225E-2</v>
      </c>
    </row>
    <row r="178" spans="4:16" x14ac:dyDescent="0.2">
      <c r="D178" s="56">
        <f t="shared" si="30"/>
        <v>0</v>
      </c>
      <c r="E178" s="56">
        <f t="shared" si="30"/>
        <v>0</v>
      </c>
      <c r="F178" s="14">
        <f t="shared" si="35"/>
        <v>0</v>
      </c>
      <c r="G178" s="14">
        <f t="shared" si="36"/>
        <v>0</v>
      </c>
      <c r="H178" s="14">
        <f t="shared" si="37"/>
        <v>0</v>
      </c>
      <c r="I178" s="14">
        <f t="shared" si="38"/>
        <v>0</v>
      </c>
      <c r="J178" s="14">
        <f t="shared" si="39"/>
        <v>0</v>
      </c>
      <c r="K178" s="14">
        <f t="shared" ca="1" si="31"/>
        <v>-1.5190243829113225E-2</v>
      </c>
      <c r="L178" s="14">
        <f t="shared" ca="1" si="40"/>
        <v>2.3074350758791243E-4</v>
      </c>
      <c r="M178" s="14">
        <f t="shared" ca="1" si="32"/>
        <v>10851128523709.076</v>
      </c>
      <c r="N178" s="14">
        <f t="shared" ca="1" si="33"/>
        <v>6539543854284.0586</v>
      </c>
      <c r="O178" s="14">
        <f t="shared" ca="1" si="34"/>
        <v>123090645890.00032</v>
      </c>
      <c r="P178" s="8">
        <f t="shared" ca="1" si="41"/>
        <v>1.5190243829113225E-2</v>
      </c>
    </row>
    <row r="179" spans="4:16" x14ac:dyDescent="0.2">
      <c r="D179" s="56">
        <f t="shared" si="30"/>
        <v>0</v>
      </c>
      <c r="E179" s="56">
        <f t="shared" si="30"/>
        <v>0</v>
      </c>
      <c r="F179" s="14">
        <f t="shared" si="35"/>
        <v>0</v>
      </c>
      <c r="G179" s="14">
        <f t="shared" si="36"/>
        <v>0</v>
      </c>
      <c r="H179" s="14">
        <f t="shared" si="37"/>
        <v>0</v>
      </c>
      <c r="I179" s="14">
        <f t="shared" si="38"/>
        <v>0</v>
      </c>
      <c r="J179" s="14">
        <f t="shared" si="39"/>
        <v>0</v>
      </c>
      <c r="K179" s="14">
        <f t="shared" ca="1" si="31"/>
        <v>-1.5190243829113225E-2</v>
      </c>
      <c r="L179" s="14">
        <f t="shared" ca="1" si="40"/>
        <v>2.3074350758791243E-4</v>
      </c>
      <c r="M179" s="14">
        <f t="shared" ca="1" si="32"/>
        <v>10851128523709.076</v>
      </c>
      <c r="N179" s="14">
        <f t="shared" ca="1" si="33"/>
        <v>6539543854284.0586</v>
      </c>
      <c r="O179" s="14">
        <f t="shared" ca="1" si="34"/>
        <v>123090645890.00032</v>
      </c>
      <c r="P179" s="8">
        <f t="shared" ca="1" si="41"/>
        <v>1.5190243829113225E-2</v>
      </c>
    </row>
    <row r="180" spans="4:16" x14ac:dyDescent="0.2">
      <c r="D180" s="56">
        <f t="shared" si="30"/>
        <v>0</v>
      </c>
      <c r="E180" s="56">
        <f t="shared" si="30"/>
        <v>0</v>
      </c>
      <c r="F180" s="14">
        <f t="shared" si="35"/>
        <v>0</v>
      </c>
      <c r="G180" s="14">
        <f t="shared" si="36"/>
        <v>0</v>
      </c>
      <c r="H180" s="14">
        <f t="shared" si="37"/>
        <v>0</v>
      </c>
      <c r="I180" s="14">
        <f t="shared" si="38"/>
        <v>0</v>
      </c>
      <c r="J180" s="14">
        <f t="shared" si="39"/>
        <v>0</v>
      </c>
      <c r="K180" s="14">
        <f t="shared" ca="1" si="31"/>
        <v>-1.5190243829113225E-2</v>
      </c>
      <c r="L180" s="14">
        <f t="shared" ca="1" si="40"/>
        <v>2.3074350758791243E-4</v>
      </c>
      <c r="M180" s="14">
        <f t="shared" ca="1" si="32"/>
        <v>10851128523709.076</v>
      </c>
      <c r="N180" s="14">
        <f t="shared" ca="1" si="33"/>
        <v>6539543854284.0586</v>
      </c>
      <c r="O180" s="14">
        <f t="shared" ca="1" si="34"/>
        <v>123090645890.00032</v>
      </c>
      <c r="P180" s="8">
        <f t="shared" ca="1" si="41"/>
        <v>1.5190243829113225E-2</v>
      </c>
    </row>
    <row r="181" spans="4:16" x14ac:dyDescent="0.2">
      <c r="D181" s="56">
        <f t="shared" si="30"/>
        <v>0</v>
      </c>
      <c r="E181" s="56">
        <f t="shared" si="30"/>
        <v>0</v>
      </c>
      <c r="F181" s="14">
        <f t="shared" si="35"/>
        <v>0</v>
      </c>
      <c r="G181" s="14">
        <f t="shared" si="36"/>
        <v>0</v>
      </c>
      <c r="H181" s="14">
        <f t="shared" si="37"/>
        <v>0</v>
      </c>
      <c r="I181" s="14">
        <f t="shared" si="38"/>
        <v>0</v>
      </c>
      <c r="J181" s="14">
        <f t="shared" si="39"/>
        <v>0</v>
      </c>
      <c r="K181" s="14">
        <f t="shared" ca="1" si="31"/>
        <v>-1.5190243829113225E-2</v>
      </c>
      <c r="L181" s="14">
        <f t="shared" ca="1" si="40"/>
        <v>2.3074350758791243E-4</v>
      </c>
      <c r="M181" s="14">
        <f t="shared" ca="1" si="32"/>
        <v>10851128523709.076</v>
      </c>
      <c r="N181" s="14">
        <f t="shared" ca="1" si="33"/>
        <v>6539543854284.0586</v>
      </c>
      <c r="O181" s="14">
        <f t="shared" ca="1" si="34"/>
        <v>123090645890.00032</v>
      </c>
      <c r="P181" s="8">
        <f t="shared" ca="1" si="41"/>
        <v>1.5190243829113225E-2</v>
      </c>
    </row>
    <row r="182" spans="4:16" x14ac:dyDescent="0.2">
      <c r="D182" s="56">
        <f t="shared" si="30"/>
        <v>0</v>
      </c>
      <c r="E182" s="56">
        <f t="shared" si="30"/>
        <v>0</v>
      </c>
      <c r="F182" s="14">
        <f t="shared" si="35"/>
        <v>0</v>
      </c>
      <c r="G182" s="14">
        <f t="shared" si="36"/>
        <v>0</v>
      </c>
      <c r="H182" s="14">
        <f t="shared" si="37"/>
        <v>0</v>
      </c>
      <c r="I182" s="14">
        <f t="shared" si="38"/>
        <v>0</v>
      </c>
      <c r="J182" s="14">
        <f t="shared" si="39"/>
        <v>0</v>
      </c>
      <c r="K182" s="14">
        <f t="shared" ca="1" si="31"/>
        <v>-1.5190243829113225E-2</v>
      </c>
      <c r="L182" s="14">
        <f t="shared" ca="1" si="40"/>
        <v>2.3074350758791243E-4</v>
      </c>
      <c r="M182" s="14">
        <f t="shared" ca="1" si="32"/>
        <v>10851128523709.076</v>
      </c>
      <c r="N182" s="14">
        <f t="shared" ca="1" si="33"/>
        <v>6539543854284.0586</v>
      </c>
      <c r="O182" s="14">
        <f t="shared" ca="1" si="34"/>
        <v>123090645890.00032</v>
      </c>
      <c r="P182" s="8">
        <f t="shared" ca="1" si="41"/>
        <v>1.5190243829113225E-2</v>
      </c>
    </row>
    <row r="183" spans="4:16" x14ac:dyDescent="0.2">
      <c r="D183" s="56">
        <f t="shared" si="30"/>
        <v>0</v>
      </c>
      <c r="E183" s="56">
        <f t="shared" si="30"/>
        <v>0</v>
      </c>
      <c r="F183" s="14">
        <f t="shared" si="35"/>
        <v>0</v>
      </c>
      <c r="G183" s="14">
        <f t="shared" si="36"/>
        <v>0</v>
      </c>
      <c r="H183" s="14">
        <f t="shared" si="37"/>
        <v>0</v>
      </c>
      <c r="I183" s="14">
        <f t="shared" si="38"/>
        <v>0</v>
      </c>
      <c r="J183" s="14">
        <f t="shared" si="39"/>
        <v>0</v>
      </c>
      <c r="K183" s="14">
        <f t="shared" ca="1" si="31"/>
        <v>-1.5190243829113225E-2</v>
      </c>
      <c r="L183" s="14">
        <f t="shared" ca="1" si="40"/>
        <v>2.3074350758791243E-4</v>
      </c>
      <c r="M183" s="14">
        <f t="shared" ca="1" si="32"/>
        <v>10851128523709.076</v>
      </c>
      <c r="N183" s="14">
        <f t="shared" ca="1" si="33"/>
        <v>6539543854284.0586</v>
      </c>
      <c r="O183" s="14">
        <f t="shared" ca="1" si="34"/>
        <v>123090645890.00032</v>
      </c>
      <c r="P183" s="8">
        <f t="shared" ca="1" si="41"/>
        <v>1.5190243829113225E-2</v>
      </c>
    </row>
    <row r="184" spans="4:16" x14ac:dyDescent="0.2">
      <c r="D184" s="56">
        <f t="shared" si="30"/>
        <v>0</v>
      </c>
      <c r="E184" s="56">
        <f t="shared" si="30"/>
        <v>0</v>
      </c>
      <c r="F184" s="14">
        <f t="shared" si="35"/>
        <v>0</v>
      </c>
      <c r="G184" s="14">
        <f t="shared" si="36"/>
        <v>0</v>
      </c>
      <c r="H184" s="14">
        <f t="shared" si="37"/>
        <v>0</v>
      </c>
      <c r="I184" s="14">
        <f t="shared" si="38"/>
        <v>0</v>
      </c>
      <c r="J184" s="14">
        <f t="shared" si="39"/>
        <v>0</v>
      </c>
      <c r="K184" s="14">
        <f t="shared" ca="1" si="31"/>
        <v>-1.5190243829113225E-2</v>
      </c>
      <c r="L184" s="14">
        <f t="shared" ca="1" si="40"/>
        <v>2.3074350758791243E-4</v>
      </c>
      <c r="M184" s="14">
        <f t="shared" ca="1" si="32"/>
        <v>10851128523709.076</v>
      </c>
      <c r="N184" s="14">
        <f t="shared" ca="1" si="33"/>
        <v>6539543854284.0586</v>
      </c>
      <c r="O184" s="14">
        <f t="shared" ca="1" si="34"/>
        <v>123090645890.00032</v>
      </c>
      <c r="P184" s="8">
        <f t="shared" ca="1" si="41"/>
        <v>1.5190243829113225E-2</v>
      </c>
    </row>
    <row r="185" spans="4:16" x14ac:dyDescent="0.2">
      <c r="D185" s="56">
        <f t="shared" si="30"/>
        <v>0</v>
      </c>
      <c r="E185" s="56">
        <f t="shared" si="30"/>
        <v>0</v>
      </c>
      <c r="F185" s="14">
        <f t="shared" si="35"/>
        <v>0</v>
      </c>
      <c r="G185" s="14">
        <f t="shared" si="36"/>
        <v>0</v>
      </c>
      <c r="H185" s="14">
        <f t="shared" si="37"/>
        <v>0</v>
      </c>
      <c r="I185" s="14">
        <f t="shared" si="38"/>
        <v>0</v>
      </c>
      <c r="J185" s="14">
        <f t="shared" si="39"/>
        <v>0</v>
      </c>
      <c r="K185" s="14">
        <f t="shared" ca="1" si="31"/>
        <v>-1.5190243829113225E-2</v>
      </c>
      <c r="L185" s="14">
        <f t="shared" ca="1" si="40"/>
        <v>2.3074350758791243E-4</v>
      </c>
      <c r="M185" s="14">
        <f t="shared" ca="1" si="32"/>
        <v>10851128523709.076</v>
      </c>
      <c r="N185" s="14">
        <f t="shared" ca="1" si="33"/>
        <v>6539543854284.0586</v>
      </c>
      <c r="O185" s="14">
        <f t="shared" ca="1" si="34"/>
        <v>123090645890.00032</v>
      </c>
      <c r="P185" s="8">
        <f t="shared" ca="1" si="41"/>
        <v>1.5190243829113225E-2</v>
      </c>
    </row>
    <row r="186" spans="4:16" x14ac:dyDescent="0.2">
      <c r="D186" s="56">
        <f t="shared" si="30"/>
        <v>0</v>
      </c>
      <c r="E186" s="56">
        <f t="shared" si="30"/>
        <v>0</v>
      </c>
      <c r="F186" s="14">
        <f t="shared" si="35"/>
        <v>0</v>
      </c>
      <c r="G186" s="14">
        <f t="shared" si="36"/>
        <v>0</v>
      </c>
      <c r="H186" s="14">
        <f t="shared" si="37"/>
        <v>0</v>
      </c>
      <c r="I186" s="14">
        <f t="shared" si="38"/>
        <v>0</v>
      </c>
      <c r="J186" s="14">
        <f t="shared" si="39"/>
        <v>0</v>
      </c>
      <c r="K186" s="14">
        <f t="shared" ca="1" si="31"/>
        <v>-1.5190243829113225E-2</v>
      </c>
      <c r="L186" s="14">
        <f t="shared" ca="1" si="40"/>
        <v>2.3074350758791243E-4</v>
      </c>
      <c r="M186" s="14">
        <f t="shared" ca="1" si="32"/>
        <v>10851128523709.076</v>
      </c>
      <c r="N186" s="14">
        <f t="shared" ca="1" si="33"/>
        <v>6539543854284.0586</v>
      </c>
      <c r="O186" s="14">
        <f t="shared" ca="1" si="34"/>
        <v>123090645890.00032</v>
      </c>
      <c r="P186" s="8">
        <f t="shared" ca="1" si="41"/>
        <v>1.5190243829113225E-2</v>
      </c>
    </row>
    <row r="187" spans="4:16" x14ac:dyDescent="0.2">
      <c r="D187" s="56">
        <f t="shared" si="30"/>
        <v>0</v>
      </c>
      <c r="E187" s="56">
        <f t="shared" si="30"/>
        <v>0</v>
      </c>
      <c r="F187" s="14">
        <f t="shared" si="35"/>
        <v>0</v>
      </c>
      <c r="G187" s="14">
        <f t="shared" si="36"/>
        <v>0</v>
      </c>
      <c r="H187" s="14">
        <f t="shared" si="37"/>
        <v>0</v>
      </c>
      <c r="I187" s="14">
        <f t="shared" si="38"/>
        <v>0</v>
      </c>
      <c r="J187" s="14">
        <f t="shared" si="39"/>
        <v>0</v>
      </c>
      <c r="K187" s="14">
        <f t="shared" ca="1" si="31"/>
        <v>-1.5190243829113225E-2</v>
      </c>
      <c r="L187" s="14">
        <f t="shared" ca="1" si="40"/>
        <v>2.3074350758791243E-4</v>
      </c>
      <c r="M187" s="14">
        <f t="shared" ca="1" si="32"/>
        <v>10851128523709.076</v>
      </c>
      <c r="N187" s="14">
        <f t="shared" ca="1" si="33"/>
        <v>6539543854284.0586</v>
      </c>
      <c r="O187" s="14">
        <f t="shared" ca="1" si="34"/>
        <v>123090645890.00032</v>
      </c>
      <c r="P187" s="8">
        <f t="shared" ca="1" si="41"/>
        <v>1.5190243829113225E-2</v>
      </c>
    </row>
    <row r="188" spans="4:16" x14ac:dyDescent="0.2">
      <c r="D188" s="56">
        <f t="shared" si="30"/>
        <v>0</v>
      </c>
      <c r="E188" s="56">
        <f t="shared" si="30"/>
        <v>0</v>
      </c>
      <c r="F188" s="14">
        <f t="shared" si="35"/>
        <v>0</v>
      </c>
      <c r="G188" s="14">
        <f t="shared" si="36"/>
        <v>0</v>
      </c>
      <c r="H188" s="14">
        <f t="shared" si="37"/>
        <v>0</v>
      </c>
      <c r="I188" s="14">
        <f t="shared" si="38"/>
        <v>0</v>
      </c>
      <c r="J188" s="14">
        <f t="shared" si="39"/>
        <v>0</v>
      </c>
      <c r="K188" s="14">
        <f t="shared" ca="1" si="31"/>
        <v>-1.5190243829113225E-2</v>
      </c>
      <c r="L188" s="14">
        <f t="shared" ca="1" si="40"/>
        <v>2.3074350758791243E-4</v>
      </c>
      <c r="M188" s="14">
        <f t="shared" ca="1" si="32"/>
        <v>10851128523709.076</v>
      </c>
      <c r="N188" s="14">
        <f t="shared" ca="1" si="33"/>
        <v>6539543854284.0586</v>
      </c>
      <c r="O188" s="14">
        <f t="shared" ca="1" si="34"/>
        <v>123090645890.00032</v>
      </c>
      <c r="P188" s="8">
        <f t="shared" ca="1" si="41"/>
        <v>1.5190243829113225E-2</v>
      </c>
    </row>
    <row r="189" spans="4:16" x14ac:dyDescent="0.2">
      <c r="D189" s="56">
        <f t="shared" si="30"/>
        <v>0</v>
      </c>
      <c r="E189" s="56">
        <f t="shared" si="30"/>
        <v>0</v>
      </c>
      <c r="F189" s="14">
        <f t="shared" si="35"/>
        <v>0</v>
      </c>
      <c r="G189" s="14">
        <f t="shared" si="36"/>
        <v>0</v>
      </c>
      <c r="H189" s="14">
        <f t="shared" si="37"/>
        <v>0</v>
      </c>
      <c r="I189" s="14">
        <f t="shared" si="38"/>
        <v>0</v>
      </c>
      <c r="J189" s="14">
        <f t="shared" si="39"/>
        <v>0</v>
      </c>
      <c r="K189" s="14">
        <f t="shared" ca="1" si="31"/>
        <v>-1.5190243829113225E-2</v>
      </c>
      <c r="L189" s="14">
        <f t="shared" ca="1" si="40"/>
        <v>2.3074350758791243E-4</v>
      </c>
      <c r="M189" s="14">
        <f t="shared" ca="1" si="32"/>
        <v>10851128523709.076</v>
      </c>
      <c r="N189" s="14">
        <f t="shared" ca="1" si="33"/>
        <v>6539543854284.0586</v>
      </c>
      <c r="O189" s="14">
        <f t="shared" ca="1" si="34"/>
        <v>123090645890.00032</v>
      </c>
      <c r="P189" s="8">
        <f t="shared" ca="1" si="41"/>
        <v>1.5190243829113225E-2</v>
      </c>
    </row>
    <row r="190" spans="4:16" x14ac:dyDescent="0.2">
      <c r="D190" s="56">
        <f t="shared" si="30"/>
        <v>0</v>
      </c>
      <c r="E190" s="56">
        <f t="shared" si="30"/>
        <v>0</v>
      </c>
      <c r="F190" s="14">
        <f t="shared" si="35"/>
        <v>0</v>
      </c>
      <c r="G190" s="14">
        <f t="shared" si="36"/>
        <v>0</v>
      </c>
      <c r="H190" s="14">
        <f t="shared" si="37"/>
        <v>0</v>
      </c>
      <c r="I190" s="14">
        <f t="shared" si="38"/>
        <v>0</v>
      </c>
      <c r="J190" s="14">
        <f t="shared" si="39"/>
        <v>0</v>
      </c>
      <c r="K190" s="14">
        <f t="shared" ca="1" si="31"/>
        <v>-1.5190243829113225E-2</v>
      </c>
      <c r="L190" s="14">
        <f t="shared" ca="1" si="40"/>
        <v>2.3074350758791243E-4</v>
      </c>
      <c r="M190" s="14">
        <f t="shared" ca="1" si="32"/>
        <v>10851128523709.076</v>
      </c>
      <c r="N190" s="14">
        <f t="shared" ca="1" si="33"/>
        <v>6539543854284.0586</v>
      </c>
      <c r="O190" s="14">
        <f t="shared" ca="1" si="34"/>
        <v>123090645890.00032</v>
      </c>
      <c r="P190" s="8">
        <f t="shared" ca="1" si="41"/>
        <v>1.5190243829113225E-2</v>
      </c>
    </row>
    <row r="191" spans="4:16" x14ac:dyDescent="0.2">
      <c r="D191" s="56">
        <f t="shared" si="30"/>
        <v>0</v>
      </c>
      <c r="E191" s="56">
        <f t="shared" si="30"/>
        <v>0</v>
      </c>
      <c r="F191" s="14">
        <f t="shared" si="35"/>
        <v>0</v>
      </c>
      <c r="G191" s="14">
        <f t="shared" si="36"/>
        <v>0</v>
      </c>
      <c r="H191" s="14">
        <f t="shared" si="37"/>
        <v>0</v>
      </c>
      <c r="I191" s="14">
        <f t="shared" si="38"/>
        <v>0</v>
      </c>
      <c r="J191" s="14">
        <f t="shared" si="39"/>
        <v>0</v>
      </c>
      <c r="K191" s="14">
        <f t="shared" ca="1" si="31"/>
        <v>-1.5190243829113225E-2</v>
      </c>
      <c r="L191" s="14">
        <f t="shared" ca="1" si="40"/>
        <v>2.3074350758791243E-4</v>
      </c>
      <c r="M191" s="14">
        <f t="shared" ca="1" si="32"/>
        <v>10851128523709.076</v>
      </c>
      <c r="N191" s="14">
        <f t="shared" ca="1" si="33"/>
        <v>6539543854284.0586</v>
      </c>
      <c r="O191" s="14">
        <f t="shared" ca="1" si="34"/>
        <v>123090645890.00032</v>
      </c>
      <c r="P191" s="8">
        <f t="shared" ca="1" si="41"/>
        <v>1.5190243829113225E-2</v>
      </c>
    </row>
    <row r="192" spans="4:16" x14ac:dyDescent="0.2">
      <c r="D192" s="56">
        <f t="shared" si="30"/>
        <v>0</v>
      </c>
      <c r="E192" s="56">
        <f t="shared" si="30"/>
        <v>0</v>
      </c>
      <c r="F192" s="14">
        <f t="shared" si="35"/>
        <v>0</v>
      </c>
      <c r="G192" s="14">
        <f t="shared" si="36"/>
        <v>0</v>
      </c>
      <c r="H192" s="14">
        <f t="shared" si="37"/>
        <v>0</v>
      </c>
      <c r="I192" s="14">
        <f t="shared" si="38"/>
        <v>0</v>
      </c>
      <c r="J192" s="14">
        <f t="shared" si="39"/>
        <v>0</v>
      </c>
      <c r="K192" s="14">
        <f t="shared" ca="1" si="31"/>
        <v>-1.5190243829113225E-2</v>
      </c>
      <c r="L192" s="14">
        <f t="shared" ca="1" si="40"/>
        <v>2.3074350758791243E-4</v>
      </c>
      <c r="M192" s="14">
        <f t="shared" ca="1" si="32"/>
        <v>10851128523709.076</v>
      </c>
      <c r="N192" s="14">
        <f t="shared" ca="1" si="33"/>
        <v>6539543854284.0586</v>
      </c>
      <c r="O192" s="14">
        <f t="shared" ca="1" si="34"/>
        <v>123090645890.00032</v>
      </c>
      <c r="P192" s="8">
        <f t="shared" ca="1" si="41"/>
        <v>1.5190243829113225E-2</v>
      </c>
    </row>
    <row r="193" spans="4:16" x14ac:dyDescent="0.2">
      <c r="D193" s="56">
        <f t="shared" si="30"/>
        <v>0</v>
      </c>
      <c r="E193" s="56">
        <f t="shared" si="30"/>
        <v>0</v>
      </c>
      <c r="F193" s="14">
        <f t="shared" si="35"/>
        <v>0</v>
      </c>
      <c r="G193" s="14">
        <f t="shared" si="36"/>
        <v>0</v>
      </c>
      <c r="H193" s="14">
        <f t="shared" si="37"/>
        <v>0</v>
      </c>
      <c r="I193" s="14">
        <f t="shared" si="38"/>
        <v>0</v>
      </c>
      <c r="J193" s="14">
        <f t="shared" si="39"/>
        <v>0</v>
      </c>
      <c r="K193" s="14">
        <f t="shared" ca="1" si="31"/>
        <v>-1.5190243829113225E-2</v>
      </c>
      <c r="L193" s="14">
        <f t="shared" ca="1" si="40"/>
        <v>2.3074350758791243E-4</v>
      </c>
      <c r="M193" s="14">
        <f t="shared" ca="1" si="32"/>
        <v>10851128523709.076</v>
      </c>
      <c r="N193" s="14">
        <f t="shared" ca="1" si="33"/>
        <v>6539543854284.0586</v>
      </c>
      <c r="O193" s="14">
        <f t="shared" ca="1" si="34"/>
        <v>123090645890.00032</v>
      </c>
      <c r="P193" s="8">
        <f t="shared" ca="1" si="41"/>
        <v>1.5190243829113225E-2</v>
      </c>
    </row>
    <row r="194" spans="4:16" x14ac:dyDescent="0.2">
      <c r="D194" s="56">
        <f t="shared" si="30"/>
        <v>0</v>
      </c>
      <c r="E194" s="56">
        <f t="shared" si="30"/>
        <v>0</v>
      </c>
      <c r="F194" s="14">
        <f t="shared" si="35"/>
        <v>0</v>
      </c>
      <c r="G194" s="14">
        <f t="shared" si="36"/>
        <v>0</v>
      </c>
      <c r="H194" s="14">
        <f t="shared" si="37"/>
        <v>0</v>
      </c>
      <c r="I194" s="14">
        <f t="shared" si="38"/>
        <v>0</v>
      </c>
      <c r="J194" s="14">
        <f t="shared" si="39"/>
        <v>0</v>
      </c>
      <c r="K194" s="14">
        <f t="shared" ca="1" si="31"/>
        <v>-1.5190243829113225E-2</v>
      </c>
      <c r="L194" s="14">
        <f t="shared" ca="1" si="40"/>
        <v>2.3074350758791243E-4</v>
      </c>
      <c r="M194" s="14">
        <f t="shared" ca="1" si="32"/>
        <v>10851128523709.076</v>
      </c>
      <c r="N194" s="14">
        <f t="shared" ca="1" si="33"/>
        <v>6539543854284.0586</v>
      </c>
      <c r="O194" s="14">
        <f t="shared" ca="1" si="34"/>
        <v>123090645890.00032</v>
      </c>
      <c r="P194" s="8">
        <f t="shared" ca="1" si="41"/>
        <v>1.5190243829113225E-2</v>
      </c>
    </row>
    <row r="195" spans="4:16" x14ac:dyDescent="0.2">
      <c r="D195" s="56">
        <f t="shared" ref="D195:E258" si="42">A195/A$18</f>
        <v>0</v>
      </c>
      <c r="E195" s="56">
        <f t="shared" si="42"/>
        <v>0</v>
      </c>
      <c r="F195" s="14">
        <f t="shared" si="35"/>
        <v>0</v>
      </c>
      <c r="G195" s="14">
        <f t="shared" si="36"/>
        <v>0</v>
      </c>
      <c r="H195" s="14">
        <f t="shared" si="37"/>
        <v>0</v>
      </c>
      <c r="I195" s="14">
        <f t="shared" si="38"/>
        <v>0</v>
      </c>
      <c r="J195" s="14">
        <f t="shared" si="39"/>
        <v>0</v>
      </c>
      <c r="K195" s="14">
        <f t="shared" ca="1" si="31"/>
        <v>-1.5190243829113225E-2</v>
      </c>
      <c r="L195" s="14">
        <f t="shared" ca="1" si="40"/>
        <v>2.3074350758791243E-4</v>
      </c>
      <c r="M195" s="14">
        <f t="shared" ca="1" si="32"/>
        <v>10851128523709.076</v>
      </c>
      <c r="N195" s="14">
        <f t="shared" ca="1" si="33"/>
        <v>6539543854284.0586</v>
      </c>
      <c r="O195" s="14">
        <f t="shared" ca="1" si="34"/>
        <v>123090645890.00032</v>
      </c>
      <c r="P195" s="8">
        <f t="shared" ca="1" si="41"/>
        <v>1.5190243829113225E-2</v>
      </c>
    </row>
    <row r="196" spans="4:16" x14ac:dyDescent="0.2">
      <c r="D196" s="56">
        <f t="shared" si="42"/>
        <v>0</v>
      </c>
      <c r="E196" s="56">
        <f t="shared" si="42"/>
        <v>0</v>
      </c>
      <c r="F196" s="14">
        <f t="shared" si="35"/>
        <v>0</v>
      </c>
      <c r="G196" s="14">
        <f t="shared" si="36"/>
        <v>0</v>
      </c>
      <c r="H196" s="14">
        <f t="shared" si="37"/>
        <v>0</v>
      </c>
      <c r="I196" s="14">
        <f t="shared" si="38"/>
        <v>0</v>
      </c>
      <c r="J196" s="14">
        <f t="shared" si="39"/>
        <v>0</v>
      </c>
      <c r="K196" s="14">
        <f t="shared" ca="1" si="31"/>
        <v>-1.5190243829113225E-2</v>
      </c>
      <c r="L196" s="14">
        <f t="shared" ca="1" si="40"/>
        <v>2.3074350758791243E-4</v>
      </c>
      <c r="M196" s="14">
        <f t="shared" ca="1" si="32"/>
        <v>10851128523709.076</v>
      </c>
      <c r="N196" s="14">
        <f t="shared" ca="1" si="33"/>
        <v>6539543854284.0586</v>
      </c>
      <c r="O196" s="14">
        <f t="shared" ca="1" si="34"/>
        <v>123090645890.00032</v>
      </c>
      <c r="P196" s="8">
        <f t="shared" ca="1" si="41"/>
        <v>1.5190243829113225E-2</v>
      </c>
    </row>
    <row r="197" spans="4:16" x14ac:dyDescent="0.2">
      <c r="D197" s="56">
        <f t="shared" si="42"/>
        <v>0</v>
      </c>
      <c r="E197" s="56">
        <f t="shared" si="42"/>
        <v>0</v>
      </c>
      <c r="F197" s="14">
        <f t="shared" si="35"/>
        <v>0</v>
      </c>
      <c r="G197" s="14">
        <f t="shared" si="36"/>
        <v>0</v>
      </c>
      <c r="H197" s="14">
        <f t="shared" si="37"/>
        <v>0</v>
      </c>
      <c r="I197" s="14">
        <f t="shared" si="38"/>
        <v>0</v>
      </c>
      <c r="J197" s="14">
        <f t="shared" si="39"/>
        <v>0</v>
      </c>
      <c r="K197" s="14">
        <f t="shared" ca="1" si="31"/>
        <v>-1.5190243829113225E-2</v>
      </c>
      <c r="L197" s="14">
        <f t="shared" ca="1" si="40"/>
        <v>2.3074350758791243E-4</v>
      </c>
      <c r="M197" s="14">
        <f t="shared" ca="1" si="32"/>
        <v>10851128523709.076</v>
      </c>
      <c r="N197" s="14">
        <f t="shared" ca="1" si="33"/>
        <v>6539543854284.0586</v>
      </c>
      <c r="O197" s="14">
        <f t="shared" ca="1" si="34"/>
        <v>123090645890.00032</v>
      </c>
      <c r="P197" s="8">
        <f t="shared" ca="1" si="41"/>
        <v>1.5190243829113225E-2</v>
      </c>
    </row>
    <row r="198" spans="4:16" x14ac:dyDescent="0.2">
      <c r="D198" s="56">
        <f t="shared" si="42"/>
        <v>0</v>
      </c>
      <c r="E198" s="56">
        <f t="shared" si="42"/>
        <v>0</v>
      </c>
      <c r="F198" s="14">
        <f t="shared" si="35"/>
        <v>0</v>
      </c>
      <c r="G198" s="14">
        <f t="shared" si="36"/>
        <v>0</v>
      </c>
      <c r="H198" s="14">
        <f t="shared" si="37"/>
        <v>0</v>
      </c>
      <c r="I198" s="14">
        <f t="shared" si="38"/>
        <v>0</v>
      </c>
      <c r="J198" s="14">
        <f t="shared" si="39"/>
        <v>0</v>
      </c>
      <c r="K198" s="14">
        <f t="shared" ca="1" si="31"/>
        <v>-1.5190243829113225E-2</v>
      </c>
      <c r="L198" s="14">
        <f t="shared" ca="1" si="40"/>
        <v>2.3074350758791243E-4</v>
      </c>
      <c r="M198" s="14">
        <f t="shared" ca="1" si="32"/>
        <v>10851128523709.076</v>
      </c>
      <c r="N198" s="14">
        <f t="shared" ca="1" si="33"/>
        <v>6539543854284.0586</v>
      </c>
      <c r="O198" s="14">
        <f t="shared" ca="1" si="34"/>
        <v>123090645890.00032</v>
      </c>
      <c r="P198" s="8">
        <f t="shared" ca="1" si="41"/>
        <v>1.5190243829113225E-2</v>
      </c>
    </row>
    <row r="199" spans="4:16" x14ac:dyDescent="0.2">
      <c r="D199" s="56">
        <f t="shared" si="42"/>
        <v>0</v>
      </c>
      <c r="E199" s="56">
        <f t="shared" si="42"/>
        <v>0</v>
      </c>
      <c r="F199" s="14">
        <f t="shared" si="35"/>
        <v>0</v>
      </c>
      <c r="G199" s="14">
        <f t="shared" si="36"/>
        <v>0</v>
      </c>
      <c r="H199" s="14">
        <f t="shared" si="37"/>
        <v>0</v>
      </c>
      <c r="I199" s="14">
        <f t="shared" si="38"/>
        <v>0</v>
      </c>
      <c r="J199" s="14">
        <f t="shared" si="39"/>
        <v>0</v>
      </c>
      <c r="K199" s="14">
        <f t="shared" ca="1" si="31"/>
        <v>-1.5190243829113225E-2</v>
      </c>
      <c r="L199" s="14">
        <f t="shared" ca="1" si="40"/>
        <v>2.3074350758791243E-4</v>
      </c>
      <c r="M199" s="14">
        <f t="shared" ca="1" si="32"/>
        <v>10851128523709.076</v>
      </c>
      <c r="N199" s="14">
        <f t="shared" ca="1" si="33"/>
        <v>6539543854284.0586</v>
      </c>
      <c r="O199" s="14">
        <f t="shared" ca="1" si="34"/>
        <v>123090645890.00032</v>
      </c>
      <c r="P199" s="8">
        <f t="shared" ca="1" si="41"/>
        <v>1.5190243829113225E-2</v>
      </c>
    </row>
    <row r="200" spans="4:16" x14ac:dyDescent="0.2">
      <c r="D200" s="56">
        <f t="shared" si="42"/>
        <v>0</v>
      </c>
      <c r="E200" s="56">
        <f t="shared" si="42"/>
        <v>0</v>
      </c>
      <c r="F200" s="14">
        <f t="shared" si="35"/>
        <v>0</v>
      </c>
      <c r="G200" s="14">
        <f t="shared" si="36"/>
        <v>0</v>
      </c>
      <c r="H200" s="14">
        <f t="shared" si="37"/>
        <v>0</v>
      </c>
      <c r="I200" s="14">
        <f t="shared" si="38"/>
        <v>0</v>
      </c>
      <c r="J200" s="14">
        <f t="shared" si="39"/>
        <v>0</v>
      </c>
      <c r="K200" s="14">
        <f t="shared" ca="1" si="31"/>
        <v>-1.5190243829113225E-2</v>
      </c>
      <c r="L200" s="14">
        <f t="shared" ca="1" si="40"/>
        <v>2.3074350758791243E-4</v>
      </c>
      <c r="M200" s="14">
        <f t="shared" ca="1" si="32"/>
        <v>10851128523709.076</v>
      </c>
      <c r="N200" s="14">
        <f t="shared" ca="1" si="33"/>
        <v>6539543854284.0586</v>
      </c>
      <c r="O200" s="14">
        <f t="shared" ca="1" si="34"/>
        <v>123090645890.00032</v>
      </c>
      <c r="P200" s="8">
        <f t="shared" ca="1" si="41"/>
        <v>1.5190243829113225E-2</v>
      </c>
    </row>
    <row r="201" spans="4:16" x14ac:dyDescent="0.2">
      <c r="D201" s="56">
        <f t="shared" si="42"/>
        <v>0</v>
      </c>
      <c r="E201" s="56">
        <f t="shared" si="42"/>
        <v>0</v>
      </c>
      <c r="F201" s="14">
        <f t="shared" si="35"/>
        <v>0</v>
      </c>
      <c r="G201" s="14">
        <f t="shared" si="36"/>
        <v>0</v>
      </c>
      <c r="H201" s="14">
        <f t="shared" si="37"/>
        <v>0</v>
      </c>
      <c r="I201" s="14">
        <f t="shared" si="38"/>
        <v>0</v>
      </c>
      <c r="J201" s="14">
        <f t="shared" si="39"/>
        <v>0</v>
      </c>
      <c r="K201" s="14">
        <f t="shared" ca="1" si="31"/>
        <v>-1.5190243829113225E-2</v>
      </c>
      <c r="L201" s="14">
        <f t="shared" ca="1" si="40"/>
        <v>2.3074350758791243E-4</v>
      </c>
      <c r="M201" s="14">
        <f t="shared" ca="1" si="32"/>
        <v>10851128523709.076</v>
      </c>
      <c r="N201" s="14">
        <f t="shared" ca="1" si="33"/>
        <v>6539543854284.0586</v>
      </c>
      <c r="O201" s="14">
        <f t="shared" ca="1" si="34"/>
        <v>123090645890.00032</v>
      </c>
      <c r="P201" s="8">
        <f t="shared" ca="1" si="41"/>
        <v>1.5190243829113225E-2</v>
      </c>
    </row>
    <row r="202" spans="4:16" x14ac:dyDescent="0.2">
      <c r="D202" s="56">
        <f t="shared" si="42"/>
        <v>0</v>
      </c>
      <c r="E202" s="56">
        <f t="shared" si="42"/>
        <v>0</v>
      </c>
      <c r="F202" s="14">
        <f t="shared" si="35"/>
        <v>0</v>
      </c>
      <c r="G202" s="14">
        <f t="shared" si="36"/>
        <v>0</v>
      </c>
      <c r="H202" s="14">
        <f t="shared" si="37"/>
        <v>0</v>
      </c>
      <c r="I202" s="14">
        <f t="shared" si="38"/>
        <v>0</v>
      </c>
      <c r="J202" s="14">
        <f t="shared" si="39"/>
        <v>0</v>
      </c>
      <c r="K202" s="14">
        <f t="shared" ca="1" si="31"/>
        <v>-1.5190243829113225E-2</v>
      </c>
      <c r="L202" s="14">
        <f t="shared" ca="1" si="40"/>
        <v>2.3074350758791243E-4</v>
      </c>
      <c r="M202" s="14">
        <f t="shared" ca="1" si="32"/>
        <v>10851128523709.076</v>
      </c>
      <c r="N202" s="14">
        <f t="shared" ca="1" si="33"/>
        <v>6539543854284.0586</v>
      </c>
      <c r="O202" s="14">
        <f t="shared" ca="1" si="34"/>
        <v>123090645890.00032</v>
      </c>
      <c r="P202" s="8">
        <f t="shared" ca="1" si="41"/>
        <v>1.5190243829113225E-2</v>
      </c>
    </row>
    <row r="203" spans="4:16" x14ac:dyDescent="0.2">
      <c r="D203" s="56">
        <f t="shared" si="42"/>
        <v>0</v>
      </c>
      <c r="E203" s="56">
        <f t="shared" si="42"/>
        <v>0</v>
      </c>
      <c r="F203" s="14">
        <f t="shared" si="35"/>
        <v>0</v>
      </c>
      <c r="G203" s="14">
        <f t="shared" si="36"/>
        <v>0</v>
      </c>
      <c r="H203" s="14">
        <f t="shared" si="37"/>
        <v>0</v>
      </c>
      <c r="I203" s="14">
        <f t="shared" si="38"/>
        <v>0</v>
      </c>
      <c r="J203" s="14">
        <f t="shared" si="39"/>
        <v>0</v>
      </c>
      <c r="K203" s="14">
        <f t="shared" ca="1" si="31"/>
        <v>-1.5190243829113225E-2</v>
      </c>
      <c r="L203" s="14">
        <f t="shared" ca="1" si="40"/>
        <v>2.3074350758791243E-4</v>
      </c>
      <c r="M203" s="14">
        <f t="shared" ca="1" si="32"/>
        <v>10851128523709.076</v>
      </c>
      <c r="N203" s="14">
        <f t="shared" ca="1" si="33"/>
        <v>6539543854284.0586</v>
      </c>
      <c r="O203" s="14">
        <f t="shared" ca="1" si="34"/>
        <v>123090645890.00032</v>
      </c>
      <c r="P203" s="8">
        <f t="shared" ca="1" si="41"/>
        <v>1.5190243829113225E-2</v>
      </c>
    </row>
    <row r="204" spans="4:16" x14ac:dyDescent="0.2">
      <c r="D204" s="56">
        <f t="shared" si="42"/>
        <v>0</v>
      </c>
      <c r="E204" s="56">
        <f t="shared" si="42"/>
        <v>0</v>
      </c>
      <c r="F204" s="14">
        <f t="shared" si="35"/>
        <v>0</v>
      </c>
      <c r="G204" s="14">
        <f t="shared" si="36"/>
        <v>0</v>
      </c>
      <c r="H204" s="14">
        <f t="shared" si="37"/>
        <v>0</v>
      </c>
      <c r="I204" s="14">
        <f t="shared" si="38"/>
        <v>0</v>
      </c>
      <c r="J204" s="14">
        <f t="shared" si="39"/>
        <v>0</v>
      </c>
      <c r="K204" s="14">
        <f t="shared" ca="1" si="31"/>
        <v>-1.5190243829113225E-2</v>
      </c>
      <c r="L204" s="14">
        <f t="shared" ca="1" si="40"/>
        <v>2.3074350758791243E-4</v>
      </c>
      <c r="M204" s="14">
        <f t="shared" ca="1" si="32"/>
        <v>10851128523709.076</v>
      </c>
      <c r="N204" s="14">
        <f t="shared" ca="1" si="33"/>
        <v>6539543854284.0586</v>
      </c>
      <c r="O204" s="14">
        <f t="shared" ca="1" si="34"/>
        <v>123090645890.00032</v>
      </c>
      <c r="P204" s="8">
        <f t="shared" ca="1" si="41"/>
        <v>1.5190243829113225E-2</v>
      </c>
    </row>
    <row r="205" spans="4:16" x14ac:dyDescent="0.2">
      <c r="D205" s="56">
        <f t="shared" si="42"/>
        <v>0</v>
      </c>
      <c r="E205" s="56">
        <f t="shared" si="42"/>
        <v>0</v>
      </c>
      <c r="F205" s="14">
        <f t="shared" si="35"/>
        <v>0</v>
      </c>
      <c r="G205" s="14">
        <f t="shared" si="36"/>
        <v>0</v>
      </c>
      <c r="H205" s="14">
        <f t="shared" si="37"/>
        <v>0</v>
      </c>
      <c r="I205" s="14">
        <f t="shared" si="38"/>
        <v>0</v>
      </c>
      <c r="J205" s="14">
        <f t="shared" si="39"/>
        <v>0</v>
      </c>
      <c r="K205" s="14">
        <f t="shared" ca="1" si="31"/>
        <v>-1.5190243829113225E-2</v>
      </c>
      <c r="L205" s="14">
        <f t="shared" ca="1" si="40"/>
        <v>2.3074350758791243E-4</v>
      </c>
      <c r="M205" s="14">
        <f t="shared" ca="1" si="32"/>
        <v>10851128523709.076</v>
      </c>
      <c r="N205" s="14">
        <f t="shared" ca="1" si="33"/>
        <v>6539543854284.0586</v>
      </c>
      <c r="O205" s="14">
        <f t="shared" ca="1" si="34"/>
        <v>123090645890.00032</v>
      </c>
      <c r="P205" s="8">
        <f t="shared" ca="1" si="41"/>
        <v>1.5190243829113225E-2</v>
      </c>
    </row>
    <row r="206" spans="4:16" x14ac:dyDescent="0.2">
      <c r="D206" s="56">
        <f t="shared" si="42"/>
        <v>0</v>
      </c>
      <c r="E206" s="56">
        <f t="shared" si="42"/>
        <v>0</v>
      </c>
      <c r="F206" s="14">
        <f t="shared" si="35"/>
        <v>0</v>
      </c>
      <c r="G206" s="14">
        <f t="shared" si="36"/>
        <v>0</v>
      </c>
      <c r="H206" s="14">
        <f t="shared" si="37"/>
        <v>0</v>
      </c>
      <c r="I206" s="14">
        <f t="shared" si="38"/>
        <v>0</v>
      </c>
      <c r="J206" s="14">
        <f t="shared" si="39"/>
        <v>0</v>
      </c>
      <c r="K206" s="14">
        <f t="shared" ca="1" si="31"/>
        <v>-1.5190243829113225E-2</v>
      </c>
      <c r="L206" s="14">
        <f t="shared" ca="1" si="40"/>
        <v>2.3074350758791243E-4</v>
      </c>
      <c r="M206" s="14">
        <f t="shared" ca="1" si="32"/>
        <v>10851128523709.076</v>
      </c>
      <c r="N206" s="14">
        <f t="shared" ca="1" si="33"/>
        <v>6539543854284.0586</v>
      </c>
      <c r="O206" s="14">
        <f t="shared" ca="1" si="34"/>
        <v>123090645890.00032</v>
      </c>
      <c r="P206" s="8">
        <f t="shared" ca="1" si="41"/>
        <v>1.5190243829113225E-2</v>
      </c>
    </row>
    <row r="207" spans="4:16" x14ac:dyDescent="0.2">
      <c r="D207" s="56">
        <f t="shared" si="42"/>
        <v>0</v>
      </c>
      <c r="E207" s="56">
        <f t="shared" si="42"/>
        <v>0</v>
      </c>
      <c r="F207" s="14">
        <f t="shared" si="35"/>
        <v>0</v>
      </c>
      <c r="G207" s="14">
        <f t="shared" si="36"/>
        <v>0</v>
      </c>
      <c r="H207" s="14">
        <f t="shared" si="37"/>
        <v>0</v>
      </c>
      <c r="I207" s="14">
        <f t="shared" si="38"/>
        <v>0</v>
      </c>
      <c r="J207" s="14">
        <f t="shared" si="39"/>
        <v>0</v>
      </c>
      <c r="K207" s="14">
        <f t="shared" ca="1" si="31"/>
        <v>-1.5190243829113225E-2</v>
      </c>
      <c r="L207" s="14">
        <f t="shared" ca="1" si="40"/>
        <v>2.3074350758791243E-4</v>
      </c>
      <c r="M207" s="14">
        <f t="shared" ca="1" si="32"/>
        <v>10851128523709.076</v>
      </c>
      <c r="N207" s="14">
        <f t="shared" ca="1" si="33"/>
        <v>6539543854284.0586</v>
      </c>
      <c r="O207" s="14">
        <f t="shared" ca="1" si="34"/>
        <v>123090645890.00032</v>
      </c>
      <c r="P207" s="8">
        <f t="shared" ca="1" si="41"/>
        <v>1.5190243829113225E-2</v>
      </c>
    </row>
    <row r="208" spans="4:16" x14ac:dyDescent="0.2">
      <c r="D208" s="56">
        <f t="shared" si="42"/>
        <v>0</v>
      </c>
      <c r="E208" s="56">
        <f t="shared" si="42"/>
        <v>0</v>
      </c>
      <c r="F208" s="14">
        <f t="shared" si="35"/>
        <v>0</v>
      </c>
      <c r="G208" s="14">
        <f t="shared" si="36"/>
        <v>0</v>
      </c>
      <c r="H208" s="14">
        <f t="shared" si="37"/>
        <v>0</v>
      </c>
      <c r="I208" s="14">
        <f t="shared" si="38"/>
        <v>0</v>
      </c>
      <c r="J208" s="14">
        <f t="shared" si="39"/>
        <v>0</v>
      </c>
      <c r="K208" s="14">
        <f t="shared" ca="1" si="31"/>
        <v>-1.5190243829113225E-2</v>
      </c>
      <c r="L208" s="14">
        <f t="shared" ca="1" si="40"/>
        <v>2.3074350758791243E-4</v>
      </c>
      <c r="M208" s="14">
        <f t="shared" ca="1" si="32"/>
        <v>10851128523709.076</v>
      </c>
      <c r="N208" s="14">
        <f t="shared" ca="1" si="33"/>
        <v>6539543854284.0586</v>
      </c>
      <c r="O208" s="14">
        <f t="shared" ca="1" si="34"/>
        <v>123090645890.00032</v>
      </c>
      <c r="P208" s="8">
        <f t="shared" ca="1" si="41"/>
        <v>1.5190243829113225E-2</v>
      </c>
    </row>
    <row r="209" spans="4:16" x14ac:dyDescent="0.2">
      <c r="D209" s="56">
        <f t="shared" si="42"/>
        <v>0</v>
      </c>
      <c r="E209" s="56">
        <f t="shared" si="42"/>
        <v>0</v>
      </c>
      <c r="F209" s="14">
        <f t="shared" si="35"/>
        <v>0</v>
      </c>
      <c r="G209" s="14">
        <f t="shared" si="36"/>
        <v>0</v>
      </c>
      <c r="H209" s="14">
        <f t="shared" si="37"/>
        <v>0</v>
      </c>
      <c r="I209" s="14">
        <f t="shared" si="38"/>
        <v>0</v>
      </c>
      <c r="J209" s="14">
        <f t="shared" si="39"/>
        <v>0</v>
      </c>
      <c r="K209" s="14">
        <f t="shared" ca="1" si="31"/>
        <v>-1.5190243829113225E-2</v>
      </c>
      <c r="L209" s="14">
        <f t="shared" ca="1" si="40"/>
        <v>2.3074350758791243E-4</v>
      </c>
      <c r="M209" s="14">
        <f t="shared" ca="1" si="32"/>
        <v>10851128523709.076</v>
      </c>
      <c r="N209" s="14">
        <f t="shared" ca="1" si="33"/>
        <v>6539543854284.0586</v>
      </c>
      <c r="O209" s="14">
        <f t="shared" ca="1" si="34"/>
        <v>123090645890.00032</v>
      </c>
      <c r="P209" s="8">
        <f t="shared" ca="1" si="41"/>
        <v>1.5190243829113225E-2</v>
      </c>
    </row>
    <row r="210" spans="4:16" x14ac:dyDescent="0.2">
      <c r="D210" s="56">
        <f t="shared" si="42"/>
        <v>0</v>
      </c>
      <c r="E210" s="56">
        <f t="shared" si="42"/>
        <v>0</v>
      </c>
      <c r="F210" s="14">
        <f t="shared" si="35"/>
        <v>0</v>
      </c>
      <c r="G210" s="14">
        <f t="shared" si="36"/>
        <v>0</v>
      </c>
      <c r="H210" s="14">
        <f t="shared" si="37"/>
        <v>0</v>
      </c>
      <c r="I210" s="14">
        <f t="shared" si="38"/>
        <v>0</v>
      </c>
      <c r="J210" s="14">
        <f t="shared" si="39"/>
        <v>0</v>
      </c>
      <c r="K210" s="14">
        <f t="shared" ca="1" si="31"/>
        <v>-1.5190243829113225E-2</v>
      </c>
      <c r="L210" s="14">
        <f t="shared" ca="1" si="40"/>
        <v>2.3074350758791243E-4</v>
      </c>
      <c r="M210" s="14">
        <f t="shared" ca="1" si="32"/>
        <v>10851128523709.076</v>
      </c>
      <c r="N210" s="14">
        <f t="shared" ca="1" si="33"/>
        <v>6539543854284.0586</v>
      </c>
      <c r="O210" s="14">
        <f t="shared" ca="1" si="34"/>
        <v>123090645890.00032</v>
      </c>
      <c r="P210" s="8">
        <f t="shared" ca="1" si="41"/>
        <v>1.5190243829113225E-2</v>
      </c>
    </row>
    <row r="211" spans="4:16" x14ac:dyDescent="0.2">
      <c r="D211" s="56">
        <f t="shared" si="42"/>
        <v>0</v>
      </c>
      <c r="E211" s="56">
        <f t="shared" si="42"/>
        <v>0</v>
      </c>
      <c r="F211" s="14">
        <f t="shared" si="35"/>
        <v>0</v>
      </c>
      <c r="G211" s="14">
        <f t="shared" si="36"/>
        <v>0</v>
      </c>
      <c r="H211" s="14">
        <f t="shared" si="37"/>
        <v>0</v>
      </c>
      <c r="I211" s="14">
        <f t="shared" si="38"/>
        <v>0</v>
      </c>
      <c r="J211" s="14">
        <f t="shared" si="39"/>
        <v>0</v>
      </c>
      <c r="K211" s="14">
        <f t="shared" ca="1" si="31"/>
        <v>-1.5190243829113225E-2</v>
      </c>
      <c r="L211" s="14">
        <f t="shared" ca="1" si="40"/>
        <v>2.3074350758791243E-4</v>
      </c>
      <c r="M211" s="14">
        <f t="shared" ca="1" si="32"/>
        <v>10851128523709.076</v>
      </c>
      <c r="N211" s="14">
        <f t="shared" ca="1" si="33"/>
        <v>6539543854284.0586</v>
      </c>
      <c r="O211" s="14">
        <f t="shared" ca="1" si="34"/>
        <v>123090645890.00032</v>
      </c>
      <c r="P211" s="8">
        <f t="shared" ca="1" si="41"/>
        <v>1.5190243829113225E-2</v>
      </c>
    </row>
    <row r="212" spans="4:16" x14ac:dyDescent="0.2">
      <c r="D212" s="56">
        <f t="shared" si="42"/>
        <v>0</v>
      </c>
      <c r="E212" s="56">
        <f t="shared" si="42"/>
        <v>0</v>
      </c>
      <c r="F212" s="14">
        <f t="shared" si="35"/>
        <v>0</v>
      </c>
      <c r="G212" s="14">
        <f t="shared" si="36"/>
        <v>0</v>
      </c>
      <c r="H212" s="14">
        <f t="shared" si="37"/>
        <v>0</v>
      </c>
      <c r="I212" s="14">
        <f t="shared" si="38"/>
        <v>0</v>
      </c>
      <c r="J212" s="14">
        <f t="shared" si="39"/>
        <v>0</v>
      </c>
      <c r="K212" s="14">
        <f t="shared" ref="K212:K275" ca="1" si="43">+E$4+E$5*D212+E$6*D212^2</f>
        <v>-1.5190243829113225E-2</v>
      </c>
      <c r="L212" s="14">
        <f t="shared" ca="1" si="40"/>
        <v>2.3074350758791243E-4</v>
      </c>
      <c r="M212" s="14">
        <f t="shared" ref="M212:M275" ca="1" si="44">(M$1-M$2*D212+M$3*F212)^2</f>
        <v>10851128523709.076</v>
      </c>
      <c r="N212" s="14">
        <f t="shared" ref="N212:N275" ca="1" si="45">(-M$2+M$4*D212-M$5*F212)^2</f>
        <v>6539543854284.0586</v>
      </c>
      <c r="O212" s="14">
        <f t="shared" ref="O212:O275" ca="1" si="46">+(M$3-D212*M$5+F212*M$6)^2</f>
        <v>123090645890.00032</v>
      </c>
      <c r="P212" s="8">
        <f t="shared" ca="1" si="41"/>
        <v>1.5190243829113225E-2</v>
      </c>
    </row>
    <row r="213" spans="4:16" x14ac:dyDescent="0.2">
      <c r="D213" s="56">
        <f t="shared" si="42"/>
        <v>0</v>
      </c>
      <c r="E213" s="56">
        <f t="shared" si="42"/>
        <v>0</v>
      </c>
      <c r="F213" s="14">
        <f t="shared" ref="F213:F276" si="47">D213*D213</f>
        <v>0</v>
      </c>
      <c r="G213" s="14">
        <f t="shared" ref="G213:G276" si="48">D213*F213</f>
        <v>0</v>
      </c>
      <c r="H213" s="14">
        <f t="shared" ref="H213:H276" si="49">F213*F213</f>
        <v>0</v>
      </c>
      <c r="I213" s="14">
        <f t="shared" ref="I213:I276" si="50">E213*D213</f>
        <v>0</v>
      </c>
      <c r="J213" s="14">
        <f t="shared" ref="J213:J276" si="51">I213*D213</f>
        <v>0</v>
      </c>
      <c r="K213" s="14">
        <f t="shared" ca="1" si="43"/>
        <v>-1.5190243829113225E-2</v>
      </c>
      <c r="L213" s="14">
        <f t="shared" ref="L213:L276" ca="1" si="52">+(K213-E213)^2</f>
        <v>2.3074350758791243E-4</v>
      </c>
      <c r="M213" s="14">
        <f t="shared" ca="1" si="44"/>
        <v>10851128523709.076</v>
      </c>
      <c r="N213" s="14">
        <f t="shared" ca="1" si="45"/>
        <v>6539543854284.0586</v>
      </c>
      <c r="O213" s="14">
        <f t="shared" ca="1" si="46"/>
        <v>123090645890.00032</v>
      </c>
      <c r="P213" s="8">
        <f t="shared" ref="P213:P276" ca="1" si="53">+E213-K213</f>
        <v>1.5190243829113225E-2</v>
      </c>
    </row>
    <row r="214" spans="4:16" x14ac:dyDescent="0.2">
      <c r="D214" s="56">
        <f t="shared" si="42"/>
        <v>0</v>
      </c>
      <c r="E214" s="56">
        <f t="shared" si="42"/>
        <v>0</v>
      </c>
      <c r="F214" s="14">
        <f t="shared" si="47"/>
        <v>0</v>
      </c>
      <c r="G214" s="14">
        <f t="shared" si="48"/>
        <v>0</v>
      </c>
      <c r="H214" s="14">
        <f t="shared" si="49"/>
        <v>0</v>
      </c>
      <c r="I214" s="14">
        <f t="shared" si="50"/>
        <v>0</v>
      </c>
      <c r="J214" s="14">
        <f t="shared" si="51"/>
        <v>0</v>
      </c>
      <c r="K214" s="14">
        <f t="shared" ca="1" si="43"/>
        <v>-1.5190243829113225E-2</v>
      </c>
      <c r="L214" s="14">
        <f t="shared" ca="1" si="52"/>
        <v>2.3074350758791243E-4</v>
      </c>
      <c r="M214" s="14">
        <f t="shared" ca="1" si="44"/>
        <v>10851128523709.076</v>
      </c>
      <c r="N214" s="14">
        <f t="shared" ca="1" si="45"/>
        <v>6539543854284.0586</v>
      </c>
      <c r="O214" s="14">
        <f t="shared" ca="1" si="46"/>
        <v>123090645890.00032</v>
      </c>
      <c r="P214" s="8">
        <f t="shared" ca="1" si="53"/>
        <v>1.5190243829113225E-2</v>
      </c>
    </row>
    <row r="215" spans="4:16" x14ac:dyDescent="0.2">
      <c r="D215" s="56">
        <f t="shared" si="42"/>
        <v>0</v>
      </c>
      <c r="E215" s="56">
        <f t="shared" si="42"/>
        <v>0</v>
      </c>
      <c r="F215" s="14">
        <f t="shared" si="47"/>
        <v>0</v>
      </c>
      <c r="G215" s="14">
        <f t="shared" si="48"/>
        <v>0</v>
      </c>
      <c r="H215" s="14">
        <f t="shared" si="49"/>
        <v>0</v>
      </c>
      <c r="I215" s="14">
        <f t="shared" si="50"/>
        <v>0</v>
      </c>
      <c r="J215" s="14">
        <f t="shared" si="51"/>
        <v>0</v>
      </c>
      <c r="K215" s="14">
        <f t="shared" ca="1" si="43"/>
        <v>-1.5190243829113225E-2</v>
      </c>
      <c r="L215" s="14">
        <f t="shared" ca="1" si="52"/>
        <v>2.3074350758791243E-4</v>
      </c>
      <c r="M215" s="14">
        <f t="shared" ca="1" si="44"/>
        <v>10851128523709.076</v>
      </c>
      <c r="N215" s="14">
        <f t="shared" ca="1" si="45"/>
        <v>6539543854284.0586</v>
      </c>
      <c r="O215" s="14">
        <f t="shared" ca="1" si="46"/>
        <v>123090645890.00032</v>
      </c>
      <c r="P215" s="8">
        <f t="shared" ca="1" si="53"/>
        <v>1.5190243829113225E-2</v>
      </c>
    </row>
    <row r="216" spans="4:16" x14ac:dyDescent="0.2">
      <c r="D216" s="56">
        <f t="shared" si="42"/>
        <v>0</v>
      </c>
      <c r="E216" s="56">
        <f t="shared" si="42"/>
        <v>0</v>
      </c>
      <c r="F216" s="14">
        <f t="shared" si="47"/>
        <v>0</v>
      </c>
      <c r="G216" s="14">
        <f t="shared" si="48"/>
        <v>0</v>
      </c>
      <c r="H216" s="14">
        <f t="shared" si="49"/>
        <v>0</v>
      </c>
      <c r="I216" s="14">
        <f t="shared" si="50"/>
        <v>0</v>
      </c>
      <c r="J216" s="14">
        <f t="shared" si="51"/>
        <v>0</v>
      </c>
      <c r="K216" s="14">
        <f t="shared" ca="1" si="43"/>
        <v>-1.5190243829113225E-2</v>
      </c>
      <c r="L216" s="14">
        <f t="shared" ca="1" si="52"/>
        <v>2.3074350758791243E-4</v>
      </c>
      <c r="M216" s="14">
        <f t="shared" ca="1" si="44"/>
        <v>10851128523709.076</v>
      </c>
      <c r="N216" s="14">
        <f t="shared" ca="1" si="45"/>
        <v>6539543854284.0586</v>
      </c>
      <c r="O216" s="14">
        <f t="shared" ca="1" si="46"/>
        <v>123090645890.00032</v>
      </c>
      <c r="P216" s="8">
        <f t="shared" ca="1" si="53"/>
        <v>1.5190243829113225E-2</v>
      </c>
    </row>
    <row r="217" spans="4:16" x14ac:dyDescent="0.2">
      <c r="D217" s="56">
        <f t="shared" si="42"/>
        <v>0</v>
      </c>
      <c r="E217" s="56">
        <f t="shared" si="42"/>
        <v>0</v>
      </c>
      <c r="F217" s="14">
        <f t="shared" si="47"/>
        <v>0</v>
      </c>
      <c r="G217" s="14">
        <f t="shared" si="48"/>
        <v>0</v>
      </c>
      <c r="H217" s="14">
        <f t="shared" si="49"/>
        <v>0</v>
      </c>
      <c r="I217" s="14">
        <f t="shared" si="50"/>
        <v>0</v>
      </c>
      <c r="J217" s="14">
        <f t="shared" si="51"/>
        <v>0</v>
      </c>
      <c r="K217" s="14">
        <f t="shared" ca="1" si="43"/>
        <v>-1.5190243829113225E-2</v>
      </c>
      <c r="L217" s="14">
        <f t="shared" ca="1" si="52"/>
        <v>2.3074350758791243E-4</v>
      </c>
      <c r="M217" s="14">
        <f t="shared" ca="1" si="44"/>
        <v>10851128523709.076</v>
      </c>
      <c r="N217" s="14">
        <f t="shared" ca="1" si="45"/>
        <v>6539543854284.0586</v>
      </c>
      <c r="O217" s="14">
        <f t="shared" ca="1" si="46"/>
        <v>123090645890.00032</v>
      </c>
      <c r="P217" s="8">
        <f t="shared" ca="1" si="53"/>
        <v>1.5190243829113225E-2</v>
      </c>
    </row>
    <row r="218" spans="4:16" x14ac:dyDescent="0.2">
      <c r="D218" s="56">
        <f t="shared" si="42"/>
        <v>0</v>
      </c>
      <c r="E218" s="56">
        <f t="shared" si="42"/>
        <v>0</v>
      </c>
      <c r="F218" s="14">
        <f t="shared" si="47"/>
        <v>0</v>
      </c>
      <c r="G218" s="14">
        <f t="shared" si="48"/>
        <v>0</v>
      </c>
      <c r="H218" s="14">
        <f t="shared" si="49"/>
        <v>0</v>
      </c>
      <c r="I218" s="14">
        <f t="shared" si="50"/>
        <v>0</v>
      </c>
      <c r="J218" s="14">
        <f t="shared" si="51"/>
        <v>0</v>
      </c>
      <c r="K218" s="14">
        <f t="shared" ca="1" si="43"/>
        <v>-1.5190243829113225E-2</v>
      </c>
      <c r="L218" s="14">
        <f t="shared" ca="1" si="52"/>
        <v>2.3074350758791243E-4</v>
      </c>
      <c r="M218" s="14">
        <f t="shared" ca="1" si="44"/>
        <v>10851128523709.076</v>
      </c>
      <c r="N218" s="14">
        <f t="shared" ca="1" si="45"/>
        <v>6539543854284.0586</v>
      </c>
      <c r="O218" s="14">
        <f t="shared" ca="1" si="46"/>
        <v>123090645890.00032</v>
      </c>
      <c r="P218" s="8">
        <f t="shared" ca="1" si="53"/>
        <v>1.5190243829113225E-2</v>
      </c>
    </row>
    <row r="219" spans="4:16" x14ac:dyDescent="0.2">
      <c r="D219" s="56">
        <f t="shared" si="42"/>
        <v>0</v>
      </c>
      <c r="E219" s="56">
        <f t="shared" si="42"/>
        <v>0</v>
      </c>
      <c r="F219" s="14">
        <f t="shared" si="47"/>
        <v>0</v>
      </c>
      <c r="G219" s="14">
        <f t="shared" si="48"/>
        <v>0</v>
      </c>
      <c r="H219" s="14">
        <f t="shared" si="49"/>
        <v>0</v>
      </c>
      <c r="I219" s="14">
        <f t="shared" si="50"/>
        <v>0</v>
      </c>
      <c r="J219" s="14">
        <f t="shared" si="51"/>
        <v>0</v>
      </c>
      <c r="K219" s="14">
        <f t="shared" ca="1" si="43"/>
        <v>-1.5190243829113225E-2</v>
      </c>
      <c r="L219" s="14">
        <f t="shared" ca="1" si="52"/>
        <v>2.3074350758791243E-4</v>
      </c>
      <c r="M219" s="14">
        <f t="shared" ca="1" si="44"/>
        <v>10851128523709.076</v>
      </c>
      <c r="N219" s="14">
        <f t="shared" ca="1" si="45"/>
        <v>6539543854284.0586</v>
      </c>
      <c r="O219" s="14">
        <f t="shared" ca="1" si="46"/>
        <v>123090645890.00032</v>
      </c>
      <c r="P219" s="8">
        <f t="shared" ca="1" si="53"/>
        <v>1.5190243829113225E-2</v>
      </c>
    </row>
    <row r="220" spans="4:16" x14ac:dyDescent="0.2">
      <c r="D220" s="56">
        <f t="shared" si="42"/>
        <v>0</v>
      </c>
      <c r="E220" s="56">
        <f t="shared" si="42"/>
        <v>0</v>
      </c>
      <c r="F220" s="14">
        <f t="shared" si="47"/>
        <v>0</v>
      </c>
      <c r="G220" s="14">
        <f t="shared" si="48"/>
        <v>0</v>
      </c>
      <c r="H220" s="14">
        <f t="shared" si="49"/>
        <v>0</v>
      </c>
      <c r="I220" s="14">
        <f t="shared" si="50"/>
        <v>0</v>
      </c>
      <c r="J220" s="14">
        <f t="shared" si="51"/>
        <v>0</v>
      </c>
      <c r="K220" s="14">
        <f t="shared" ca="1" si="43"/>
        <v>-1.5190243829113225E-2</v>
      </c>
      <c r="L220" s="14">
        <f t="shared" ca="1" si="52"/>
        <v>2.3074350758791243E-4</v>
      </c>
      <c r="M220" s="14">
        <f t="shared" ca="1" si="44"/>
        <v>10851128523709.076</v>
      </c>
      <c r="N220" s="14">
        <f t="shared" ca="1" si="45"/>
        <v>6539543854284.0586</v>
      </c>
      <c r="O220" s="14">
        <f t="shared" ca="1" si="46"/>
        <v>123090645890.00032</v>
      </c>
      <c r="P220" s="8">
        <f t="shared" ca="1" si="53"/>
        <v>1.5190243829113225E-2</v>
      </c>
    </row>
    <row r="221" spans="4:16" x14ac:dyDescent="0.2">
      <c r="D221" s="56">
        <f t="shared" si="42"/>
        <v>0</v>
      </c>
      <c r="E221" s="56">
        <f t="shared" si="42"/>
        <v>0</v>
      </c>
      <c r="F221" s="14">
        <f t="shared" si="47"/>
        <v>0</v>
      </c>
      <c r="G221" s="14">
        <f t="shared" si="48"/>
        <v>0</v>
      </c>
      <c r="H221" s="14">
        <f t="shared" si="49"/>
        <v>0</v>
      </c>
      <c r="I221" s="14">
        <f t="shared" si="50"/>
        <v>0</v>
      </c>
      <c r="J221" s="14">
        <f t="shared" si="51"/>
        <v>0</v>
      </c>
      <c r="K221" s="14">
        <f t="shared" ca="1" si="43"/>
        <v>-1.5190243829113225E-2</v>
      </c>
      <c r="L221" s="14">
        <f t="shared" ca="1" si="52"/>
        <v>2.3074350758791243E-4</v>
      </c>
      <c r="M221" s="14">
        <f t="shared" ca="1" si="44"/>
        <v>10851128523709.076</v>
      </c>
      <c r="N221" s="14">
        <f t="shared" ca="1" si="45"/>
        <v>6539543854284.0586</v>
      </c>
      <c r="O221" s="14">
        <f t="shared" ca="1" si="46"/>
        <v>123090645890.00032</v>
      </c>
      <c r="P221" s="8">
        <f t="shared" ca="1" si="53"/>
        <v>1.5190243829113225E-2</v>
      </c>
    </row>
    <row r="222" spans="4:16" x14ac:dyDescent="0.2">
      <c r="D222" s="56">
        <f t="shared" si="42"/>
        <v>0</v>
      </c>
      <c r="E222" s="56">
        <f t="shared" si="42"/>
        <v>0</v>
      </c>
      <c r="F222" s="14">
        <f t="shared" si="47"/>
        <v>0</v>
      </c>
      <c r="G222" s="14">
        <f t="shared" si="48"/>
        <v>0</v>
      </c>
      <c r="H222" s="14">
        <f t="shared" si="49"/>
        <v>0</v>
      </c>
      <c r="I222" s="14">
        <f t="shared" si="50"/>
        <v>0</v>
      </c>
      <c r="J222" s="14">
        <f t="shared" si="51"/>
        <v>0</v>
      </c>
      <c r="K222" s="14">
        <f t="shared" ca="1" si="43"/>
        <v>-1.5190243829113225E-2</v>
      </c>
      <c r="L222" s="14">
        <f t="shared" ca="1" si="52"/>
        <v>2.3074350758791243E-4</v>
      </c>
      <c r="M222" s="14">
        <f t="shared" ca="1" si="44"/>
        <v>10851128523709.076</v>
      </c>
      <c r="N222" s="14">
        <f t="shared" ca="1" si="45"/>
        <v>6539543854284.0586</v>
      </c>
      <c r="O222" s="14">
        <f t="shared" ca="1" si="46"/>
        <v>123090645890.00032</v>
      </c>
      <c r="P222" s="8">
        <f t="shared" ca="1" si="53"/>
        <v>1.5190243829113225E-2</v>
      </c>
    </row>
    <row r="223" spans="4:16" x14ac:dyDescent="0.2">
      <c r="D223" s="56">
        <f t="shared" si="42"/>
        <v>0</v>
      </c>
      <c r="E223" s="56">
        <f t="shared" si="42"/>
        <v>0</v>
      </c>
      <c r="F223" s="14">
        <f t="shared" si="47"/>
        <v>0</v>
      </c>
      <c r="G223" s="14">
        <f t="shared" si="48"/>
        <v>0</v>
      </c>
      <c r="H223" s="14">
        <f t="shared" si="49"/>
        <v>0</v>
      </c>
      <c r="I223" s="14">
        <f t="shared" si="50"/>
        <v>0</v>
      </c>
      <c r="J223" s="14">
        <f t="shared" si="51"/>
        <v>0</v>
      </c>
      <c r="K223" s="14">
        <f t="shared" ca="1" si="43"/>
        <v>-1.5190243829113225E-2</v>
      </c>
      <c r="L223" s="14">
        <f t="shared" ca="1" si="52"/>
        <v>2.3074350758791243E-4</v>
      </c>
      <c r="M223" s="14">
        <f t="shared" ca="1" si="44"/>
        <v>10851128523709.076</v>
      </c>
      <c r="N223" s="14">
        <f t="shared" ca="1" si="45"/>
        <v>6539543854284.0586</v>
      </c>
      <c r="O223" s="14">
        <f t="shared" ca="1" si="46"/>
        <v>123090645890.00032</v>
      </c>
      <c r="P223" s="8">
        <f t="shared" ca="1" si="53"/>
        <v>1.5190243829113225E-2</v>
      </c>
    </row>
    <row r="224" spans="4:16" x14ac:dyDescent="0.2">
      <c r="D224" s="56">
        <f t="shared" si="42"/>
        <v>0</v>
      </c>
      <c r="E224" s="56">
        <f t="shared" si="42"/>
        <v>0</v>
      </c>
      <c r="F224" s="14">
        <f t="shared" si="47"/>
        <v>0</v>
      </c>
      <c r="G224" s="14">
        <f t="shared" si="48"/>
        <v>0</v>
      </c>
      <c r="H224" s="14">
        <f t="shared" si="49"/>
        <v>0</v>
      </c>
      <c r="I224" s="14">
        <f t="shared" si="50"/>
        <v>0</v>
      </c>
      <c r="J224" s="14">
        <f t="shared" si="51"/>
        <v>0</v>
      </c>
      <c r="K224" s="14">
        <f t="shared" ca="1" si="43"/>
        <v>-1.5190243829113225E-2</v>
      </c>
      <c r="L224" s="14">
        <f t="shared" ca="1" si="52"/>
        <v>2.3074350758791243E-4</v>
      </c>
      <c r="M224" s="14">
        <f t="shared" ca="1" si="44"/>
        <v>10851128523709.076</v>
      </c>
      <c r="N224" s="14">
        <f t="shared" ca="1" si="45"/>
        <v>6539543854284.0586</v>
      </c>
      <c r="O224" s="14">
        <f t="shared" ca="1" si="46"/>
        <v>123090645890.00032</v>
      </c>
      <c r="P224" s="8">
        <f t="shared" ca="1" si="53"/>
        <v>1.5190243829113225E-2</v>
      </c>
    </row>
    <row r="225" spans="4:16" x14ac:dyDescent="0.2">
      <c r="D225" s="56">
        <f t="shared" si="42"/>
        <v>0</v>
      </c>
      <c r="E225" s="56">
        <f t="shared" si="42"/>
        <v>0</v>
      </c>
      <c r="F225" s="14">
        <f t="shared" si="47"/>
        <v>0</v>
      </c>
      <c r="G225" s="14">
        <f t="shared" si="48"/>
        <v>0</v>
      </c>
      <c r="H225" s="14">
        <f t="shared" si="49"/>
        <v>0</v>
      </c>
      <c r="I225" s="14">
        <f t="shared" si="50"/>
        <v>0</v>
      </c>
      <c r="J225" s="14">
        <f t="shared" si="51"/>
        <v>0</v>
      </c>
      <c r="K225" s="14">
        <f t="shared" ca="1" si="43"/>
        <v>-1.5190243829113225E-2</v>
      </c>
      <c r="L225" s="14">
        <f t="shared" ca="1" si="52"/>
        <v>2.3074350758791243E-4</v>
      </c>
      <c r="M225" s="14">
        <f t="shared" ca="1" si="44"/>
        <v>10851128523709.076</v>
      </c>
      <c r="N225" s="14">
        <f t="shared" ca="1" si="45"/>
        <v>6539543854284.0586</v>
      </c>
      <c r="O225" s="14">
        <f t="shared" ca="1" si="46"/>
        <v>123090645890.00032</v>
      </c>
      <c r="P225" s="8">
        <f t="shared" ca="1" si="53"/>
        <v>1.5190243829113225E-2</v>
      </c>
    </row>
    <row r="226" spans="4:16" x14ac:dyDescent="0.2">
      <c r="D226" s="56">
        <f t="shared" si="42"/>
        <v>0</v>
      </c>
      <c r="E226" s="56">
        <f t="shared" si="42"/>
        <v>0</v>
      </c>
      <c r="F226" s="14">
        <f t="shared" si="47"/>
        <v>0</v>
      </c>
      <c r="G226" s="14">
        <f t="shared" si="48"/>
        <v>0</v>
      </c>
      <c r="H226" s="14">
        <f t="shared" si="49"/>
        <v>0</v>
      </c>
      <c r="I226" s="14">
        <f t="shared" si="50"/>
        <v>0</v>
      </c>
      <c r="J226" s="14">
        <f t="shared" si="51"/>
        <v>0</v>
      </c>
      <c r="K226" s="14">
        <f t="shared" ca="1" si="43"/>
        <v>-1.5190243829113225E-2</v>
      </c>
      <c r="L226" s="14">
        <f t="shared" ca="1" si="52"/>
        <v>2.3074350758791243E-4</v>
      </c>
      <c r="M226" s="14">
        <f t="shared" ca="1" si="44"/>
        <v>10851128523709.076</v>
      </c>
      <c r="N226" s="14">
        <f t="shared" ca="1" si="45"/>
        <v>6539543854284.0586</v>
      </c>
      <c r="O226" s="14">
        <f t="shared" ca="1" si="46"/>
        <v>123090645890.00032</v>
      </c>
      <c r="P226" s="8">
        <f t="shared" ca="1" si="53"/>
        <v>1.5190243829113225E-2</v>
      </c>
    </row>
    <row r="227" spans="4:16" x14ac:dyDescent="0.2">
      <c r="D227" s="56">
        <f t="shared" si="42"/>
        <v>0</v>
      </c>
      <c r="E227" s="56">
        <f t="shared" si="42"/>
        <v>0</v>
      </c>
      <c r="F227" s="14">
        <f t="shared" si="47"/>
        <v>0</v>
      </c>
      <c r="G227" s="14">
        <f t="shared" si="48"/>
        <v>0</v>
      </c>
      <c r="H227" s="14">
        <f t="shared" si="49"/>
        <v>0</v>
      </c>
      <c r="I227" s="14">
        <f t="shared" si="50"/>
        <v>0</v>
      </c>
      <c r="J227" s="14">
        <f t="shared" si="51"/>
        <v>0</v>
      </c>
      <c r="K227" s="14">
        <f t="shared" ca="1" si="43"/>
        <v>-1.5190243829113225E-2</v>
      </c>
      <c r="L227" s="14">
        <f t="shared" ca="1" si="52"/>
        <v>2.3074350758791243E-4</v>
      </c>
      <c r="M227" s="14">
        <f t="shared" ca="1" si="44"/>
        <v>10851128523709.076</v>
      </c>
      <c r="N227" s="14">
        <f t="shared" ca="1" si="45"/>
        <v>6539543854284.0586</v>
      </c>
      <c r="O227" s="14">
        <f t="shared" ca="1" si="46"/>
        <v>123090645890.00032</v>
      </c>
      <c r="P227" s="8">
        <f t="shared" ca="1" si="53"/>
        <v>1.5190243829113225E-2</v>
      </c>
    </row>
    <row r="228" spans="4:16" x14ac:dyDescent="0.2">
      <c r="D228" s="56">
        <f t="shared" si="42"/>
        <v>0</v>
      </c>
      <c r="E228" s="56">
        <f t="shared" si="42"/>
        <v>0</v>
      </c>
      <c r="F228" s="14">
        <f t="shared" si="47"/>
        <v>0</v>
      </c>
      <c r="G228" s="14">
        <f t="shared" si="48"/>
        <v>0</v>
      </c>
      <c r="H228" s="14">
        <f t="shared" si="49"/>
        <v>0</v>
      </c>
      <c r="I228" s="14">
        <f t="shared" si="50"/>
        <v>0</v>
      </c>
      <c r="J228" s="14">
        <f t="shared" si="51"/>
        <v>0</v>
      </c>
      <c r="K228" s="14">
        <f t="shared" ca="1" si="43"/>
        <v>-1.5190243829113225E-2</v>
      </c>
      <c r="L228" s="14">
        <f t="shared" ca="1" si="52"/>
        <v>2.3074350758791243E-4</v>
      </c>
      <c r="M228" s="14">
        <f t="shared" ca="1" si="44"/>
        <v>10851128523709.076</v>
      </c>
      <c r="N228" s="14">
        <f t="shared" ca="1" si="45"/>
        <v>6539543854284.0586</v>
      </c>
      <c r="O228" s="14">
        <f t="shared" ca="1" si="46"/>
        <v>123090645890.00032</v>
      </c>
      <c r="P228" s="8">
        <f t="shared" ca="1" si="53"/>
        <v>1.5190243829113225E-2</v>
      </c>
    </row>
    <row r="229" spans="4:16" x14ac:dyDescent="0.2">
      <c r="D229" s="56">
        <f t="shared" si="42"/>
        <v>0</v>
      </c>
      <c r="E229" s="56">
        <f t="shared" si="42"/>
        <v>0</v>
      </c>
      <c r="F229" s="14">
        <f t="shared" si="47"/>
        <v>0</v>
      </c>
      <c r="G229" s="14">
        <f t="shared" si="48"/>
        <v>0</v>
      </c>
      <c r="H229" s="14">
        <f t="shared" si="49"/>
        <v>0</v>
      </c>
      <c r="I229" s="14">
        <f t="shared" si="50"/>
        <v>0</v>
      </c>
      <c r="J229" s="14">
        <f t="shared" si="51"/>
        <v>0</v>
      </c>
      <c r="K229" s="14">
        <f t="shared" ca="1" si="43"/>
        <v>-1.5190243829113225E-2</v>
      </c>
      <c r="L229" s="14">
        <f t="shared" ca="1" si="52"/>
        <v>2.3074350758791243E-4</v>
      </c>
      <c r="M229" s="14">
        <f t="shared" ca="1" si="44"/>
        <v>10851128523709.076</v>
      </c>
      <c r="N229" s="14">
        <f t="shared" ca="1" si="45"/>
        <v>6539543854284.0586</v>
      </c>
      <c r="O229" s="14">
        <f t="shared" ca="1" si="46"/>
        <v>123090645890.00032</v>
      </c>
      <c r="P229" s="8">
        <f t="shared" ca="1" si="53"/>
        <v>1.5190243829113225E-2</v>
      </c>
    </row>
    <row r="230" spans="4:16" x14ac:dyDescent="0.2">
      <c r="D230" s="56">
        <f t="shared" si="42"/>
        <v>0</v>
      </c>
      <c r="E230" s="56">
        <f t="shared" si="42"/>
        <v>0</v>
      </c>
      <c r="F230" s="14">
        <f t="shared" si="47"/>
        <v>0</v>
      </c>
      <c r="G230" s="14">
        <f t="shared" si="48"/>
        <v>0</v>
      </c>
      <c r="H230" s="14">
        <f t="shared" si="49"/>
        <v>0</v>
      </c>
      <c r="I230" s="14">
        <f t="shared" si="50"/>
        <v>0</v>
      </c>
      <c r="J230" s="14">
        <f t="shared" si="51"/>
        <v>0</v>
      </c>
      <c r="K230" s="14">
        <f t="shared" ca="1" si="43"/>
        <v>-1.5190243829113225E-2</v>
      </c>
      <c r="L230" s="14">
        <f t="shared" ca="1" si="52"/>
        <v>2.3074350758791243E-4</v>
      </c>
      <c r="M230" s="14">
        <f t="shared" ca="1" si="44"/>
        <v>10851128523709.076</v>
      </c>
      <c r="N230" s="14">
        <f t="shared" ca="1" si="45"/>
        <v>6539543854284.0586</v>
      </c>
      <c r="O230" s="14">
        <f t="shared" ca="1" si="46"/>
        <v>123090645890.00032</v>
      </c>
      <c r="P230" s="8">
        <f t="shared" ca="1" si="53"/>
        <v>1.5190243829113225E-2</v>
      </c>
    </row>
    <row r="231" spans="4:16" x14ac:dyDescent="0.2">
      <c r="D231" s="56">
        <f t="shared" si="42"/>
        <v>0</v>
      </c>
      <c r="E231" s="56">
        <f t="shared" si="42"/>
        <v>0</v>
      </c>
      <c r="F231" s="14">
        <f t="shared" si="47"/>
        <v>0</v>
      </c>
      <c r="G231" s="14">
        <f t="shared" si="48"/>
        <v>0</v>
      </c>
      <c r="H231" s="14">
        <f t="shared" si="49"/>
        <v>0</v>
      </c>
      <c r="I231" s="14">
        <f t="shared" si="50"/>
        <v>0</v>
      </c>
      <c r="J231" s="14">
        <f t="shared" si="51"/>
        <v>0</v>
      </c>
      <c r="K231" s="14">
        <f t="shared" ca="1" si="43"/>
        <v>-1.5190243829113225E-2</v>
      </c>
      <c r="L231" s="14">
        <f t="shared" ca="1" si="52"/>
        <v>2.3074350758791243E-4</v>
      </c>
      <c r="M231" s="14">
        <f t="shared" ca="1" si="44"/>
        <v>10851128523709.076</v>
      </c>
      <c r="N231" s="14">
        <f t="shared" ca="1" si="45"/>
        <v>6539543854284.0586</v>
      </c>
      <c r="O231" s="14">
        <f t="shared" ca="1" si="46"/>
        <v>123090645890.00032</v>
      </c>
      <c r="P231" s="8">
        <f t="shared" ca="1" si="53"/>
        <v>1.5190243829113225E-2</v>
      </c>
    </row>
    <row r="232" spans="4:16" x14ac:dyDescent="0.2">
      <c r="D232" s="56">
        <f t="shared" si="42"/>
        <v>0</v>
      </c>
      <c r="E232" s="56">
        <f t="shared" si="42"/>
        <v>0</v>
      </c>
      <c r="F232" s="14">
        <f t="shared" si="47"/>
        <v>0</v>
      </c>
      <c r="G232" s="14">
        <f t="shared" si="48"/>
        <v>0</v>
      </c>
      <c r="H232" s="14">
        <f t="shared" si="49"/>
        <v>0</v>
      </c>
      <c r="I232" s="14">
        <f t="shared" si="50"/>
        <v>0</v>
      </c>
      <c r="J232" s="14">
        <f t="shared" si="51"/>
        <v>0</v>
      </c>
      <c r="K232" s="14">
        <f t="shared" ca="1" si="43"/>
        <v>-1.5190243829113225E-2</v>
      </c>
      <c r="L232" s="14">
        <f t="shared" ca="1" si="52"/>
        <v>2.3074350758791243E-4</v>
      </c>
      <c r="M232" s="14">
        <f t="shared" ca="1" si="44"/>
        <v>10851128523709.076</v>
      </c>
      <c r="N232" s="14">
        <f t="shared" ca="1" si="45"/>
        <v>6539543854284.0586</v>
      </c>
      <c r="O232" s="14">
        <f t="shared" ca="1" si="46"/>
        <v>123090645890.00032</v>
      </c>
      <c r="P232" s="8">
        <f t="shared" ca="1" si="53"/>
        <v>1.5190243829113225E-2</v>
      </c>
    </row>
    <row r="233" spans="4:16" x14ac:dyDescent="0.2">
      <c r="D233" s="56">
        <f t="shared" si="42"/>
        <v>0</v>
      </c>
      <c r="E233" s="56">
        <f t="shared" si="42"/>
        <v>0</v>
      </c>
      <c r="F233" s="14">
        <f t="shared" si="47"/>
        <v>0</v>
      </c>
      <c r="G233" s="14">
        <f t="shared" si="48"/>
        <v>0</v>
      </c>
      <c r="H233" s="14">
        <f t="shared" si="49"/>
        <v>0</v>
      </c>
      <c r="I233" s="14">
        <f t="shared" si="50"/>
        <v>0</v>
      </c>
      <c r="J233" s="14">
        <f t="shared" si="51"/>
        <v>0</v>
      </c>
      <c r="K233" s="14">
        <f t="shared" ca="1" si="43"/>
        <v>-1.5190243829113225E-2</v>
      </c>
      <c r="L233" s="14">
        <f t="shared" ca="1" si="52"/>
        <v>2.3074350758791243E-4</v>
      </c>
      <c r="M233" s="14">
        <f t="shared" ca="1" si="44"/>
        <v>10851128523709.076</v>
      </c>
      <c r="N233" s="14">
        <f t="shared" ca="1" si="45"/>
        <v>6539543854284.0586</v>
      </c>
      <c r="O233" s="14">
        <f t="shared" ca="1" si="46"/>
        <v>123090645890.00032</v>
      </c>
      <c r="P233" s="8">
        <f t="shared" ca="1" si="53"/>
        <v>1.5190243829113225E-2</v>
      </c>
    </row>
    <row r="234" spans="4:16" x14ac:dyDescent="0.2">
      <c r="D234" s="56">
        <f t="shared" si="42"/>
        <v>0</v>
      </c>
      <c r="E234" s="56">
        <f t="shared" si="42"/>
        <v>0</v>
      </c>
      <c r="F234" s="14">
        <f t="shared" si="47"/>
        <v>0</v>
      </c>
      <c r="G234" s="14">
        <f t="shared" si="48"/>
        <v>0</v>
      </c>
      <c r="H234" s="14">
        <f t="shared" si="49"/>
        <v>0</v>
      </c>
      <c r="I234" s="14">
        <f t="shared" si="50"/>
        <v>0</v>
      </c>
      <c r="J234" s="14">
        <f t="shared" si="51"/>
        <v>0</v>
      </c>
      <c r="K234" s="14">
        <f t="shared" ca="1" si="43"/>
        <v>-1.5190243829113225E-2</v>
      </c>
      <c r="L234" s="14">
        <f t="shared" ca="1" si="52"/>
        <v>2.3074350758791243E-4</v>
      </c>
      <c r="M234" s="14">
        <f t="shared" ca="1" si="44"/>
        <v>10851128523709.076</v>
      </c>
      <c r="N234" s="14">
        <f t="shared" ca="1" si="45"/>
        <v>6539543854284.0586</v>
      </c>
      <c r="O234" s="14">
        <f t="shared" ca="1" si="46"/>
        <v>123090645890.00032</v>
      </c>
      <c r="P234" s="8">
        <f t="shared" ca="1" si="53"/>
        <v>1.5190243829113225E-2</v>
      </c>
    </row>
    <row r="235" spans="4:16" x14ac:dyDescent="0.2">
      <c r="D235" s="56">
        <f t="shared" si="42"/>
        <v>0</v>
      </c>
      <c r="E235" s="56">
        <f t="shared" si="42"/>
        <v>0</v>
      </c>
      <c r="F235" s="14">
        <f t="shared" si="47"/>
        <v>0</v>
      </c>
      <c r="G235" s="14">
        <f t="shared" si="48"/>
        <v>0</v>
      </c>
      <c r="H235" s="14">
        <f t="shared" si="49"/>
        <v>0</v>
      </c>
      <c r="I235" s="14">
        <f t="shared" si="50"/>
        <v>0</v>
      </c>
      <c r="J235" s="14">
        <f t="shared" si="51"/>
        <v>0</v>
      </c>
      <c r="K235" s="14">
        <f t="shared" ca="1" si="43"/>
        <v>-1.5190243829113225E-2</v>
      </c>
      <c r="L235" s="14">
        <f t="shared" ca="1" si="52"/>
        <v>2.3074350758791243E-4</v>
      </c>
      <c r="M235" s="14">
        <f t="shared" ca="1" si="44"/>
        <v>10851128523709.076</v>
      </c>
      <c r="N235" s="14">
        <f t="shared" ca="1" si="45"/>
        <v>6539543854284.0586</v>
      </c>
      <c r="O235" s="14">
        <f t="shared" ca="1" si="46"/>
        <v>123090645890.00032</v>
      </c>
      <c r="P235" s="8">
        <f t="shared" ca="1" si="53"/>
        <v>1.5190243829113225E-2</v>
      </c>
    </row>
    <row r="236" spans="4:16" x14ac:dyDescent="0.2">
      <c r="D236" s="56">
        <f t="shared" si="42"/>
        <v>0</v>
      </c>
      <c r="E236" s="56">
        <f t="shared" si="42"/>
        <v>0</v>
      </c>
      <c r="F236" s="14">
        <f t="shared" si="47"/>
        <v>0</v>
      </c>
      <c r="G236" s="14">
        <f t="shared" si="48"/>
        <v>0</v>
      </c>
      <c r="H236" s="14">
        <f t="shared" si="49"/>
        <v>0</v>
      </c>
      <c r="I236" s="14">
        <f t="shared" si="50"/>
        <v>0</v>
      </c>
      <c r="J236" s="14">
        <f t="shared" si="51"/>
        <v>0</v>
      </c>
      <c r="K236" s="14">
        <f t="shared" ca="1" si="43"/>
        <v>-1.5190243829113225E-2</v>
      </c>
      <c r="L236" s="14">
        <f t="shared" ca="1" si="52"/>
        <v>2.3074350758791243E-4</v>
      </c>
      <c r="M236" s="14">
        <f t="shared" ca="1" si="44"/>
        <v>10851128523709.076</v>
      </c>
      <c r="N236" s="14">
        <f t="shared" ca="1" si="45"/>
        <v>6539543854284.0586</v>
      </c>
      <c r="O236" s="14">
        <f t="shared" ca="1" si="46"/>
        <v>123090645890.00032</v>
      </c>
      <c r="P236" s="8">
        <f t="shared" ca="1" si="53"/>
        <v>1.5190243829113225E-2</v>
      </c>
    </row>
    <row r="237" spans="4:16" x14ac:dyDescent="0.2">
      <c r="D237" s="56">
        <f t="shared" si="42"/>
        <v>0</v>
      </c>
      <c r="E237" s="56">
        <f t="shared" si="42"/>
        <v>0</v>
      </c>
      <c r="F237" s="14">
        <f t="shared" si="47"/>
        <v>0</v>
      </c>
      <c r="G237" s="14">
        <f t="shared" si="48"/>
        <v>0</v>
      </c>
      <c r="H237" s="14">
        <f t="shared" si="49"/>
        <v>0</v>
      </c>
      <c r="I237" s="14">
        <f t="shared" si="50"/>
        <v>0</v>
      </c>
      <c r="J237" s="14">
        <f t="shared" si="51"/>
        <v>0</v>
      </c>
      <c r="K237" s="14">
        <f t="shared" ca="1" si="43"/>
        <v>-1.5190243829113225E-2</v>
      </c>
      <c r="L237" s="14">
        <f t="shared" ca="1" si="52"/>
        <v>2.3074350758791243E-4</v>
      </c>
      <c r="M237" s="14">
        <f t="shared" ca="1" si="44"/>
        <v>10851128523709.076</v>
      </c>
      <c r="N237" s="14">
        <f t="shared" ca="1" si="45"/>
        <v>6539543854284.0586</v>
      </c>
      <c r="O237" s="14">
        <f t="shared" ca="1" si="46"/>
        <v>123090645890.00032</v>
      </c>
      <c r="P237" s="8">
        <f t="shared" ca="1" si="53"/>
        <v>1.5190243829113225E-2</v>
      </c>
    </row>
    <row r="238" spans="4:16" x14ac:dyDescent="0.2">
      <c r="D238" s="56">
        <f t="shared" si="42"/>
        <v>0</v>
      </c>
      <c r="E238" s="56">
        <f t="shared" si="42"/>
        <v>0</v>
      </c>
      <c r="F238" s="14">
        <f t="shared" si="47"/>
        <v>0</v>
      </c>
      <c r="G238" s="14">
        <f t="shared" si="48"/>
        <v>0</v>
      </c>
      <c r="H238" s="14">
        <f t="shared" si="49"/>
        <v>0</v>
      </c>
      <c r="I238" s="14">
        <f t="shared" si="50"/>
        <v>0</v>
      </c>
      <c r="J238" s="14">
        <f t="shared" si="51"/>
        <v>0</v>
      </c>
      <c r="K238" s="14">
        <f t="shared" ca="1" si="43"/>
        <v>-1.5190243829113225E-2</v>
      </c>
      <c r="L238" s="14">
        <f t="shared" ca="1" si="52"/>
        <v>2.3074350758791243E-4</v>
      </c>
      <c r="M238" s="14">
        <f t="shared" ca="1" si="44"/>
        <v>10851128523709.076</v>
      </c>
      <c r="N238" s="14">
        <f t="shared" ca="1" si="45"/>
        <v>6539543854284.0586</v>
      </c>
      <c r="O238" s="14">
        <f t="shared" ca="1" si="46"/>
        <v>123090645890.00032</v>
      </c>
      <c r="P238" s="8">
        <f t="shared" ca="1" si="53"/>
        <v>1.5190243829113225E-2</v>
      </c>
    </row>
    <row r="239" spans="4:16" x14ac:dyDescent="0.2">
      <c r="D239" s="56">
        <f t="shared" si="42"/>
        <v>0</v>
      </c>
      <c r="E239" s="56">
        <f t="shared" si="42"/>
        <v>0</v>
      </c>
      <c r="F239" s="14">
        <f t="shared" si="47"/>
        <v>0</v>
      </c>
      <c r="G239" s="14">
        <f t="shared" si="48"/>
        <v>0</v>
      </c>
      <c r="H239" s="14">
        <f t="shared" si="49"/>
        <v>0</v>
      </c>
      <c r="I239" s="14">
        <f t="shared" si="50"/>
        <v>0</v>
      </c>
      <c r="J239" s="14">
        <f t="shared" si="51"/>
        <v>0</v>
      </c>
      <c r="K239" s="14">
        <f t="shared" ca="1" si="43"/>
        <v>-1.5190243829113225E-2</v>
      </c>
      <c r="L239" s="14">
        <f t="shared" ca="1" si="52"/>
        <v>2.3074350758791243E-4</v>
      </c>
      <c r="M239" s="14">
        <f t="shared" ca="1" si="44"/>
        <v>10851128523709.076</v>
      </c>
      <c r="N239" s="14">
        <f t="shared" ca="1" si="45"/>
        <v>6539543854284.0586</v>
      </c>
      <c r="O239" s="14">
        <f t="shared" ca="1" si="46"/>
        <v>123090645890.00032</v>
      </c>
      <c r="P239" s="8">
        <f t="shared" ca="1" si="53"/>
        <v>1.5190243829113225E-2</v>
      </c>
    </row>
    <row r="240" spans="4:16" x14ac:dyDescent="0.2">
      <c r="D240" s="56">
        <f t="shared" si="42"/>
        <v>0</v>
      </c>
      <c r="E240" s="56">
        <f t="shared" si="42"/>
        <v>0</v>
      </c>
      <c r="F240" s="14">
        <f t="shared" si="47"/>
        <v>0</v>
      </c>
      <c r="G240" s="14">
        <f t="shared" si="48"/>
        <v>0</v>
      </c>
      <c r="H240" s="14">
        <f t="shared" si="49"/>
        <v>0</v>
      </c>
      <c r="I240" s="14">
        <f t="shared" si="50"/>
        <v>0</v>
      </c>
      <c r="J240" s="14">
        <f t="shared" si="51"/>
        <v>0</v>
      </c>
      <c r="K240" s="14">
        <f t="shared" ca="1" si="43"/>
        <v>-1.5190243829113225E-2</v>
      </c>
      <c r="L240" s="14">
        <f t="shared" ca="1" si="52"/>
        <v>2.3074350758791243E-4</v>
      </c>
      <c r="M240" s="14">
        <f t="shared" ca="1" si="44"/>
        <v>10851128523709.076</v>
      </c>
      <c r="N240" s="14">
        <f t="shared" ca="1" si="45"/>
        <v>6539543854284.0586</v>
      </c>
      <c r="O240" s="14">
        <f t="shared" ca="1" si="46"/>
        <v>123090645890.00032</v>
      </c>
      <c r="P240" s="8">
        <f t="shared" ca="1" si="53"/>
        <v>1.5190243829113225E-2</v>
      </c>
    </row>
    <row r="241" spans="4:16" x14ac:dyDescent="0.2">
      <c r="D241" s="56">
        <f t="shared" si="42"/>
        <v>0</v>
      </c>
      <c r="E241" s="56">
        <f t="shared" si="42"/>
        <v>0</v>
      </c>
      <c r="F241" s="14">
        <f t="shared" si="47"/>
        <v>0</v>
      </c>
      <c r="G241" s="14">
        <f t="shared" si="48"/>
        <v>0</v>
      </c>
      <c r="H241" s="14">
        <f t="shared" si="49"/>
        <v>0</v>
      </c>
      <c r="I241" s="14">
        <f t="shared" si="50"/>
        <v>0</v>
      </c>
      <c r="J241" s="14">
        <f t="shared" si="51"/>
        <v>0</v>
      </c>
      <c r="K241" s="14">
        <f t="shared" ca="1" si="43"/>
        <v>-1.5190243829113225E-2</v>
      </c>
      <c r="L241" s="14">
        <f t="shared" ca="1" si="52"/>
        <v>2.3074350758791243E-4</v>
      </c>
      <c r="M241" s="14">
        <f t="shared" ca="1" si="44"/>
        <v>10851128523709.076</v>
      </c>
      <c r="N241" s="14">
        <f t="shared" ca="1" si="45"/>
        <v>6539543854284.0586</v>
      </c>
      <c r="O241" s="14">
        <f t="shared" ca="1" si="46"/>
        <v>123090645890.00032</v>
      </c>
      <c r="P241" s="8">
        <f t="shared" ca="1" si="53"/>
        <v>1.5190243829113225E-2</v>
      </c>
    </row>
    <row r="242" spans="4:16" x14ac:dyDescent="0.2">
      <c r="D242" s="56">
        <f t="shared" si="42"/>
        <v>0</v>
      </c>
      <c r="E242" s="56">
        <f t="shared" si="42"/>
        <v>0</v>
      </c>
      <c r="F242" s="14">
        <f t="shared" si="47"/>
        <v>0</v>
      </c>
      <c r="G242" s="14">
        <f t="shared" si="48"/>
        <v>0</v>
      </c>
      <c r="H242" s="14">
        <f t="shared" si="49"/>
        <v>0</v>
      </c>
      <c r="I242" s="14">
        <f t="shared" si="50"/>
        <v>0</v>
      </c>
      <c r="J242" s="14">
        <f t="shared" si="51"/>
        <v>0</v>
      </c>
      <c r="K242" s="14">
        <f t="shared" ca="1" si="43"/>
        <v>-1.5190243829113225E-2</v>
      </c>
      <c r="L242" s="14">
        <f t="shared" ca="1" si="52"/>
        <v>2.3074350758791243E-4</v>
      </c>
      <c r="M242" s="14">
        <f t="shared" ca="1" si="44"/>
        <v>10851128523709.076</v>
      </c>
      <c r="N242" s="14">
        <f t="shared" ca="1" si="45"/>
        <v>6539543854284.0586</v>
      </c>
      <c r="O242" s="14">
        <f t="shared" ca="1" si="46"/>
        <v>123090645890.00032</v>
      </c>
      <c r="P242" s="8">
        <f t="shared" ca="1" si="53"/>
        <v>1.5190243829113225E-2</v>
      </c>
    </row>
    <row r="243" spans="4:16" x14ac:dyDescent="0.2">
      <c r="D243" s="56">
        <f t="shared" si="42"/>
        <v>0</v>
      </c>
      <c r="E243" s="56">
        <f t="shared" si="42"/>
        <v>0</v>
      </c>
      <c r="F243" s="14">
        <f t="shared" si="47"/>
        <v>0</v>
      </c>
      <c r="G243" s="14">
        <f t="shared" si="48"/>
        <v>0</v>
      </c>
      <c r="H243" s="14">
        <f t="shared" si="49"/>
        <v>0</v>
      </c>
      <c r="I243" s="14">
        <f t="shared" si="50"/>
        <v>0</v>
      </c>
      <c r="J243" s="14">
        <f t="shared" si="51"/>
        <v>0</v>
      </c>
      <c r="K243" s="14">
        <f t="shared" ca="1" si="43"/>
        <v>-1.5190243829113225E-2</v>
      </c>
      <c r="L243" s="14">
        <f t="shared" ca="1" si="52"/>
        <v>2.3074350758791243E-4</v>
      </c>
      <c r="M243" s="14">
        <f t="shared" ca="1" si="44"/>
        <v>10851128523709.076</v>
      </c>
      <c r="N243" s="14">
        <f t="shared" ca="1" si="45"/>
        <v>6539543854284.0586</v>
      </c>
      <c r="O243" s="14">
        <f t="shared" ca="1" si="46"/>
        <v>123090645890.00032</v>
      </c>
      <c r="P243" s="8">
        <f t="shared" ca="1" si="53"/>
        <v>1.5190243829113225E-2</v>
      </c>
    </row>
    <row r="244" spans="4:16" x14ac:dyDescent="0.2">
      <c r="D244" s="56">
        <f t="shared" si="42"/>
        <v>0</v>
      </c>
      <c r="E244" s="56">
        <f t="shared" si="42"/>
        <v>0</v>
      </c>
      <c r="F244" s="14">
        <f t="shared" si="47"/>
        <v>0</v>
      </c>
      <c r="G244" s="14">
        <f t="shared" si="48"/>
        <v>0</v>
      </c>
      <c r="H244" s="14">
        <f t="shared" si="49"/>
        <v>0</v>
      </c>
      <c r="I244" s="14">
        <f t="shared" si="50"/>
        <v>0</v>
      </c>
      <c r="J244" s="14">
        <f t="shared" si="51"/>
        <v>0</v>
      </c>
      <c r="K244" s="14">
        <f t="shared" ca="1" si="43"/>
        <v>-1.5190243829113225E-2</v>
      </c>
      <c r="L244" s="14">
        <f t="shared" ca="1" si="52"/>
        <v>2.3074350758791243E-4</v>
      </c>
      <c r="M244" s="14">
        <f t="shared" ca="1" si="44"/>
        <v>10851128523709.076</v>
      </c>
      <c r="N244" s="14">
        <f t="shared" ca="1" si="45"/>
        <v>6539543854284.0586</v>
      </c>
      <c r="O244" s="14">
        <f t="shared" ca="1" si="46"/>
        <v>123090645890.00032</v>
      </c>
      <c r="P244" s="8">
        <f t="shared" ca="1" si="53"/>
        <v>1.5190243829113225E-2</v>
      </c>
    </row>
    <row r="245" spans="4:16" x14ac:dyDescent="0.2">
      <c r="D245" s="56">
        <f t="shared" si="42"/>
        <v>0</v>
      </c>
      <c r="E245" s="56">
        <f t="shared" si="42"/>
        <v>0</v>
      </c>
      <c r="F245" s="14">
        <f t="shared" si="47"/>
        <v>0</v>
      </c>
      <c r="G245" s="14">
        <f t="shared" si="48"/>
        <v>0</v>
      </c>
      <c r="H245" s="14">
        <f t="shared" si="49"/>
        <v>0</v>
      </c>
      <c r="I245" s="14">
        <f t="shared" si="50"/>
        <v>0</v>
      </c>
      <c r="J245" s="14">
        <f t="shared" si="51"/>
        <v>0</v>
      </c>
      <c r="K245" s="14">
        <f t="shared" ca="1" si="43"/>
        <v>-1.5190243829113225E-2</v>
      </c>
      <c r="L245" s="14">
        <f t="shared" ca="1" si="52"/>
        <v>2.3074350758791243E-4</v>
      </c>
      <c r="M245" s="14">
        <f t="shared" ca="1" si="44"/>
        <v>10851128523709.076</v>
      </c>
      <c r="N245" s="14">
        <f t="shared" ca="1" si="45"/>
        <v>6539543854284.0586</v>
      </c>
      <c r="O245" s="14">
        <f t="shared" ca="1" si="46"/>
        <v>123090645890.00032</v>
      </c>
      <c r="P245" s="8">
        <f t="shared" ca="1" si="53"/>
        <v>1.5190243829113225E-2</v>
      </c>
    </row>
    <row r="246" spans="4:16" x14ac:dyDescent="0.2">
      <c r="D246" s="56">
        <f t="shared" si="42"/>
        <v>0</v>
      </c>
      <c r="E246" s="56">
        <f t="shared" si="42"/>
        <v>0</v>
      </c>
      <c r="F246" s="14">
        <f t="shared" si="47"/>
        <v>0</v>
      </c>
      <c r="G246" s="14">
        <f t="shared" si="48"/>
        <v>0</v>
      </c>
      <c r="H246" s="14">
        <f t="shared" si="49"/>
        <v>0</v>
      </c>
      <c r="I246" s="14">
        <f t="shared" si="50"/>
        <v>0</v>
      </c>
      <c r="J246" s="14">
        <f t="shared" si="51"/>
        <v>0</v>
      </c>
      <c r="K246" s="14">
        <f t="shared" ca="1" si="43"/>
        <v>-1.5190243829113225E-2</v>
      </c>
      <c r="L246" s="14">
        <f t="shared" ca="1" si="52"/>
        <v>2.3074350758791243E-4</v>
      </c>
      <c r="M246" s="14">
        <f t="shared" ca="1" si="44"/>
        <v>10851128523709.076</v>
      </c>
      <c r="N246" s="14">
        <f t="shared" ca="1" si="45"/>
        <v>6539543854284.0586</v>
      </c>
      <c r="O246" s="14">
        <f t="shared" ca="1" si="46"/>
        <v>123090645890.00032</v>
      </c>
      <c r="P246" s="8">
        <f t="shared" ca="1" si="53"/>
        <v>1.5190243829113225E-2</v>
      </c>
    </row>
    <row r="247" spans="4:16" x14ac:dyDescent="0.2">
      <c r="D247" s="56">
        <f t="shared" si="42"/>
        <v>0</v>
      </c>
      <c r="E247" s="56">
        <f t="shared" si="42"/>
        <v>0</v>
      </c>
      <c r="F247" s="14">
        <f t="shared" si="47"/>
        <v>0</v>
      </c>
      <c r="G247" s="14">
        <f t="shared" si="48"/>
        <v>0</v>
      </c>
      <c r="H247" s="14">
        <f t="shared" si="49"/>
        <v>0</v>
      </c>
      <c r="I247" s="14">
        <f t="shared" si="50"/>
        <v>0</v>
      </c>
      <c r="J247" s="14">
        <f t="shared" si="51"/>
        <v>0</v>
      </c>
      <c r="K247" s="14">
        <f t="shared" ca="1" si="43"/>
        <v>-1.5190243829113225E-2</v>
      </c>
      <c r="L247" s="14">
        <f t="shared" ca="1" si="52"/>
        <v>2.3074350758791243E-4</v>
      </c>
      <c r="M247" s="14">
        <f t="shared" ca="1" si="44"/>
        <v>10851128523709.076</v>
      </c>
      <c r="N247" s="14">
        <f t="shared" ca="1" si="45"/>
        <v>6539543854284.0586</v>
      </c>
      <c r="O247" s="14">
        <f t="shared" ca="1" si="46"/>
        <v>123090645890.00032</v>
      </c>
      <c r="P247" s="8">
        <f t="shared" ca="1" si="53"/>
        <v>1.5190243829113225E-2</v>
      </c>
    </row>
    <row r="248" spans="4:16" x14ac:dyDescent="0.2">
      <c r="D248" s="56">
        <f t="shared" si="42"/>
        <v>0</v>
      </c>
      <c r="E248" s="56">
        <f t="shared" si="42"/>
        <v>0</v>
      </c>
      <c r="F248" s="14">
        <f t="shared" si="47"/>
        <v>0</v>
      </c>
      <c r="G248" s="14">
        <f t="shared" si="48"/>
        <v>0</v>
      </c>
      <c r="H248" s="14">
        <f t="shared" si="49"/>
        <v>0</v>
      </c>
      <c r="I248" s="14">
        <f t="shared" si="50"/>
        <v>0</v>
      </c>
      <c r="J248" s="14">
        <f t="shared" si="51"/>
        <v>0</v>
      </c>
      <c r="K248" s="14">
        <f t="shared" ca="1" si="43"/>
        <v>-1.5190243829113225E-2</v>
      </c>
      <c r="L248" s="14">
        <f t="shared" ca="1" si="52"/>
        <v>2.3074350758791243E-4</v>
      </c>
      <c r="M248" s="14">
        <f t="shared" ca="1" si="44"/>
        <v>10851128523709.076</v>
      </c>
      <c r="N248" s="14">
        <f t="shared" ca="1" si="45"/>
        <v>6539543854284.0586</v>
      </c>
      <c r="O248" s="14">
        <f t="shared" ca="1" si="46"/>
        <v>123090645890.00032</v>
      </c>
      <c r="P248" s="8">
        <f t="shared" ca="1" si="53"/>
        <v>1.5190243829113225E-2</v>
      </c>
    </row>
    <row r="249" spans="4:16" x14ac:dyDescent="0.2">
      <c r="D249" s="56">
        <f t="shared" si="42"/>
        <v>0</v>
      </c>
      <c r="E249" s="56">
        <f t="shared" si="42"/>
        <v>0</v>
      </c>
      <c r="F249" s="14">
        <f t="shared" si="47"/>
        <v>0</v>
      </c>
      <c r="G249" s="14">
        <f t="shared" si="48"/>
        <v>0</v>
      </c>
      <c r="H249" s="14">
        <f t="shared" si="49"/>
        <v>0</v>
      </c>
      <c r="I249" s="14">
        <f t="shared" si="50"/>
        <v>0</v>
      </c>
      <c r="J249" s="14">
        <f t="shared" si="51"/>
        <v>0</v>
      </c>
      <c r="K249" s="14">
        <f t="shared" ca="1" si="43"/>
        <v>-1.5190243829113225E-2</v>
      </c>
      <c r="L249" s="14">
        <f t="shared" ca="1" si="52"/>
        <v>2.3074350758791243E-4</v>
      </c>
      <c r="M249" s="14">
        <f t="shared" ca="1" si="44"/>
        <v>10851128523709.076</v>
      </c>
      <c r="N249" s="14">
        <f t="shared" ca="1" si="45"/>
        <v>6539543854284.0586</v>
      </c>
      <c r="O249" s="14">
        <f t="shared" ca="1" si="46"/>
        <v>123090645890.00032</v>
      </c>
      <c r="P249" s="8">
        <f t="shared" ca="1" si="53"/>
        <v>1.5190243829113225E-2</v>
      </c>
    </row>
    <row r="250" spans="4:16" x14ac:dyDescent="0.2">
      <c r="D250" s="56">
        <f t="shared" si="42"/>
        <v>0</v>
      </c>
      <c r="E250" s="56">
        <f t="shared" si="42"/>
        <v>0</v>
      </c>
      <c r="F250" s="14">
        <f t="shared" si="47"/>
        <v>0</v>
      </c>
      <c r="G250" s="14">
        <f t="shared" si="48"/>
        <v>0</v>
      </c>
      <c r="H250" s="14">
        <f t="shared" si="49"/>
        <v>0</v>
      </c>
      <c r="I250" s="14">
        <f t="shared" si="50"/>
        <v>0</v>
      </c>
      <c r="J250" s="14">
        <f t="shared" si="51"/>
        <v>0</v>
      </c>
      <c r="K250" s="14">
        <f t="shared" ca="1" si="43"/>
        <v>-1.5190243829113225E-2</v>
      </c>
      <c r="L250" s="14">
        <f t="shared" ca="1" si="52"/>
        <v>2.3074350758791243E-4</v>
      </c>
      <c r="M250" s="14">
        <f t="shared" ca="1" si="44"/>
        <v>10851128523709.076</v>
      </c>
      <c r="N250" s="14">
        <f t="shared" ca="1" si="45"/>
        <v>6539543854284.0586</v>
      </c>
      <c r="O250" s="14">
        <f t="shared" ca="1" si="46"/>
        <v>123090645890.00032</v>
      </c>
      <c r="P250" s="8">
        <f t="shared" ca="1" si="53"/>
        <v>1.5190243829113225E-2</v>
      </c>
    </row>
    <row r="251" spans="4:16" x14ac:dyDescent="0.2">
      <c r="D251" s="56">
        <f t="shared" si="42"/>
        <v>0</v>
      </c>
      <c r="E251" s="56">
        <f t="shared" si="42"/>
        <v>0</v>
      </c>
      <c r="F251" s="14">
        <f t="shared" si="47"/>
        <v>0</v>
      </c>
      <c r="G251" s="14">
        <f t="shared" si="48"/>
        <v>0</v>
      </c>
      <c r="H251" s="14">
        <f t="shared" si="49"/>
        <v>0</v>
      </c>
      <c r="I251" s="14">
        <f t="shared" si="50"/>
        <v>0</v>
      </c>
      <c r="J251" s="14">
        <f t="shared" si="51"/>
        <v>0</v>
      </c>
      <c r="K251" s="14">
        <f t="shared" ca="1" si="43"/>
        <v>-1.5190243829113225E-2</v>
      </c>
      <c r="L251" s="14">
        <f t="shared" ca="1" si="52"/>
        <v>2.3074350758791243E-4</v>
      </c>
      <c r="M251" s="14">
        <f t="shared" ca="1" si="44"/>
        <v>10851128523709.076</v>
      </c>
      <c r="N251" s="14">
        <f t="shared" ca="1" si="45"/>
        <v>6539543854284.0586</v>
      </c>
      <c r="O251" s="14">
        <f t="shared" ca="1" si="46"/>
        <v>123090645890.00032</v>
      </c>
      <c r="P251" s="8">
        <f t="shared" ca="1" si="53"/>
        <v>1.5190243829113225E-2</v>
      </c>
    </row>
    <row r="252" spans="4:16" x14ac:dyDescent="0.2">
      <c r="D252" s="56">
        <f t="shared" si="42"/>
        <v>0</v>
      </c>
      <c r="E252" s="56">
        <f t="shared" si="42"/>
        <v>0</v>
      </c>
      <c r="F252" s="14">
        <f t="shared" si="47"/>
        <v>0</v>
      </c>
      <c r="G252" s="14">
        <f t="shared" si="48"/>
        <v>0</v>
      </c>
      <c r="H252" s="14">
        <f t="shared" si="49"/>
        <v>0</v>
      </c>
      <c r="I252" s="14">
        <f t="shared" si="50"/>
        <v>0</v>
      </c>
      <c r="J252" s="14">
        <f t="shared" si="51"/>
        <v>0</v>
      </c>
      <c r="K252" s="14">
        <f t="shared" ca="1" si="43"/>
        <v>-1.5190243829113225E-2</v>
      </c>
      <c r="L252" s="14">
        <f t="shared" ca="1" si="52"/>
        <v>2.3074350758791243E-4</v>
      </c>
      <c r="M252" s="14">
        <f t="shared" ca="1" si="44"/>
        <v>10851128523709.076</v>
      </c>
      <c r="N252" s="14">
        <f t="shared" ca="1" si="45"/>
        <v>6539543854284.0586</v>
      </c>
      <c r="O252" s="14">
        <f t="shared" ca="1" si="46"/>
        <v>123090645890.00032</v>
      </c>
      <c r="P252" s="8">
        <f t="shared" ca="1" si="53"/>
        <v>1.5190243829113225E-2</v>
      </c>
    </row>
    <row r="253" spans="4:16" x14ac:dyDescent="0.2">
      <c r="D253" s="56">
        <f t="shared" si="42"/>
        <v>0</v>
      </c>
      <c r="E253" s="56">
        <f t="shared" si="42"/>
        <v>0</v>
      </c>
      <c r="F253" s="14">
        <f t="shared" si="47"/>
        <v>0</v>
      </c>
      <c r="G253" s="14">
        <f t="shared" si="48"/>
        <v>0</v>
      </c>
      <c r="H253" s="14">
        <f t="shared" si="49"/>
        <v>0</v>
      </c>
      <c r="I253" s="14">
        <f t="shared" si="50"/>
        <v>0</v>
      </c>
      <c r="J253" s="14">
        <f t="shared" si="51"/>
        <v>0</v>
      </c>
      <c r="K253" s="14">
        <f t="shared" ca="1" si="43"/>
        <v>-1.5190243829113225E-2</v>
      </c>
      <c r="L253" s="14">
        <f t="shared" ca="1" si="52"/>
        <v>2.3074350758791243E-4</v>
      </c>
      <c r="M253" s="14">
        <f t="shared" ca="1" si="44"/>
        <v>10851128523709.076</v>
      </c>
      <c r="N253" s="14">
        <f t="shared" ca="1" si="45"/>
        <v>6539543854284.0586</v>
      </c>
      <c r="O253" s="14">
        <f t="shared" ca="1" si="46"/>
        <v>123090645890.00032</v>
      </c>
      <c r="P253" s="8">
        <f t="shared" ca="1" si="53"/>
        <v>1.5190243829113225E-2</v>
      </c>
    </row>
    <row r="254" spans="4:16" x14ac:dyDescent="0.2">
      <c r="D254" s="56">
        <f t="shared" si="42"/>
        <v>0</v>
      </c>
      <c r="E254" s="56">
        <f t="shared" si="42"/>
        <v>0</v>
      </c>
      <c r="F254" s="14">
        <f t="shared" si="47"/>
        <v>0</v>
      </c>
      <c r="G254" s="14">
        <f t="shared" si="48"/>
        <v>0</v>
      </c>
      <c r="H254" s="14">
        <f t="shared" si="49"/>
        <v>0</v>
      </c>
      <c r="I254" s="14">
        <f t="shared" si="50"/>
        <v>0</v>
      </c>
      <c r="J254" s="14">
        <f t="shared" si="51"/>
        <v>0</v>
      </c>
      <c r="K254" s="14">
        <f t="shared" ca="1" si="43"/>
        <v>-1.5190243829113225E-2</v>
      </c>
      <c r="L254" s="14">
        <f t="shared" ca="1" si="52"/>
        <v>2.3074350758791243E-4</v>
      </c>
      <c r="M254" s="14">
        <f t="shared" ca="1" si="44"/>
        <v>10851128523709.076</v>
      </c>
      <c r="N254" s="14">
        <f t="shared" ca="1" si="45"/>
        <v>6539543854284.0586</v>
      </c>
      <c r="O254" s="14">
        <f t="shared" ca="1" si="46"/>
        <v>123090645890.00032</v>
      </c>
      <c r="P254" s="8">
        <f t="shared" ca="1" si="53"/>
        <v>1.5190243829113225E-2</v>
      </c>
    </row>
    <row r="255" spans="4:16" x14ac:dyDescent="0.2">
      <c r="D255" s="56">
        <f t="shared" si="42"/>
        <v>0</v>
      </c>
      <c r="E255" s="56">
        <f t="shared" si="42"/>
        <v>0</v>
      </c>
      <c r="F255" s="14">
        <f t="shared" si="47"/>
        <v>0</v>
      </c>
      <c r="G255" s="14">
        <f t="shared" si="48"/>
        <v>0</v>
      </c>
      <c r="H255" s="14">
        <f t="shared" si="49"/>
        <v>0</v>
      </c>
      <c r="I255" s="14">
        <f t="shared" si="50"/>
        <v>0</v>
      </c>
      <c r="J255" s="14">
        <f t="shared" si="51"/>
        <v>0</v>
      </c>
      <c r="K255" s="14">
        <f t="shared" ca="1" si="43"/>
        <v>-1.5190243829113225E-2</v>
      </c>
      <c r="L255" s="14">
        <f t="shared" ca="1" si="52"/>
        <v>2.3074350758791243E-4</v>
      </c>
      <c r="M255" s="14">
        <f t="shared" ca="1" si="44"/>
        <v>10851128523709.076</v>
      </c>
      <c r="N255" s="14">
        <f t="shared" ca="1" si="45"/>
        <v>6539543854284.0586</v>
      </c>
      <c r="O255" s="14">
        <f t="shared" ca="1" si="46"/>
        <v>123090645890.00032</v>
      </c>
      <c r="P255" s="8">
        <f t="shared" ca="1" si="53"/>
        <v>1.5190243829113225E-2</v>
      </c>
    </row>
    <row r="256" spans="4:16" x14ac:dyDescent="0.2">
      <c r="D256" s="56">
        <f t="shared" si="42"/>
        <v>0</v>
      </c>
      <c r="E256" s="56">
        <f t="shared" si="42"/>
        <v>0</v>
      </c>
      <c r="F256" s="14">
        <f t="shared" si="47"/>
        <v>0</v>
      </c>
      <c r="G256" s="14">
        <f t="shared" si="48"/>
        <v>0</v>
      </c>
      <c r="H256" s="14">
        <f t="shared" si="49"/>
        <v>0</v>
      </c>
      <c r="I256" s="14">
        <f t="shared" si="50"/>
        <v>0</v>
      </c>
      <c r="J256" s="14">
        <f t="shared" si="51"/>
        <v>0</v>
      </c>
      <c r="K256" s="14">
        <f t="shared" ca="1" si="43"/>
        <v>-1.5190243829113225E-2</v>
      </c>
      <c r="L256" s="14">
        <f t="shared" ca="1" si="52"/>
        <v>2.3074350758791243E-4</v>
      </c>
      <c r="M256" s="14">
        <f t="shared" ca="1" si="44"/>
        <v>10851128523709.076</v>
      </c>
      <c r="N256" s="14">
        <f t="shared" ca="1" si="45"/>
        <v>6539543854284.0586</v>
      </c>
      <c r="O256" s="14">
        <f t="shared" ca="1" si="46"/>
        <v>123090645890.00032</v>
      </c>
      <c r="P256" s="8">
        <f t="shared" ca="1" si="53"/>
        <v>1.5190243829113225E-2</v>
      </c>
    </row>
    <row r="257" spans="4:16" x14ac:dyDescent="0.2">
      <c r="D257" s="56">
        <f t="shared" si="42"/>
        <v>0</v>
      </c>
      <c r="E257" s="56">
        <f t="shared" si="42"/>
        <v>0</v>
      </c>
      <c r="F257" s="14">
        <f t="shared" si="47"/>
        <v>0</v>
      </c>
      <c r="G257" s="14">
        <f t="shared" si="48"/>
        <v>0</v>
      </c>
      <c r="H257" s="14">
        <f t="shared" si="49"/>
        <v>0</v>
      </c>
      <c r="I257" s="14">
        <f t="shared" si="50"/>
        <v>0</v>
      </c>
      <c r="J257" s="14">
        <f t="shared" si="51"/>
        <v>0</v>
      </c>
      <c r="K257" s="14">
        <f t="shared" ca="1" si="43"/>
        <v>-1.5190243829113225E-2</v>
      </c>
      <c r="L257" s="14">
        <f t="shared" ca="1" si="52"/>
        <v>2.3074350758791243E-4</v>
      </c>
      <c r="M257" s="14">
        <f t="shared" ca="1" si="44"/>
        <v>10851128523709.076</v>
      </c>
      <c r="N257" s="14">
        <f t="shared" ca="1" si="45"/>
        <v>6539543854284.0586</v>
      </c>
      <c r="O257" s="14">
        <f t="shared" ca="1" si="46"/>
        <v>123090645890.00032</v>
      </c>
      <c r="P257" s="8">
        <f t="shared" ca="1" si="53"/>
        <v>1.5190243829113225E-2</v>
      </c>
    </row>
    <row r="258" spans="4:16" x14ac:dyDescent="0.2">
      <c r="D258" s="56">
        <f t="shared" si="42"/>
        <v>0</v>
      </c>
      <c r="E258" s="56">
        <f t="shared" si="42"/>
        <v>0</v>
      </c>
      <c r="F258" s="14">
        <f t="shared" si="47"/>
        <v>0</v>
      </c>
      <c r="G258" s="14">
        <f t="shared" si="48"/>
        <v>0</v>
      </c>
      <c r="H258" s="14">
        <f t="shared" si="49"/>
        <v>0</v>
      </c>
      <c r="I258" s="14">
        <f t="shared" si="50"/>
        <v>0</v>
      </c>
      <c r="J258" s="14">
        <f t="shared" si="51"/>
        <v>0</v>
      </c>
      <c r="K258" s="14">
        <f t="shared" ca="1" si="43"/>
        <v>-1.5190243829113225E-2</v>
      </c>
      <c r="L258" s="14">
        <f t="shared" ca="1" si="52"/>
        <v>2.3074350758791243E-4</v>
      </c>
      <c r="M258" s="14">
        <f t="shared" ca="1" si="44"/>
        <v>10851128523709.076</v>
      </c>
      <c r="N258" s="14">
        <f t="shared" ca="1" si="45"/>
        <v>6539543854284.0586</v>
      </c>
      <c r="O258" s="14">
        <f t="shared" ca="1" si="46"/>
        <v>123090645890.00032</v>
      </c>
      <c r="P258" s="8">
        <f t="shared" ca="1" si="53"/>
        <v>1.5190243829113225E-2</v>
      </c>
    </row>
    <row r="259" spans="4:16" x14ac:dyDescent="0.2">
      <c r="D259" s="56">
        <f t="shared" ref="D259:E322" si="54">A259/A$18</f>
        <v>0</v>
      </c>
      <c r="E259" s="56">
        <f t="shared" si="54"/>
        <v>0</v>
      </c>
      <c r="F259" s="14">
        <f t="shared" si="47"/>
        <v>0</v>
      </c>
      <c r="G259" s="14">
        <f t="shared" si="48"/>
        <v>0</v>
      </c>
      <c r="H259" s="14">
        <f t="shared" si="49"/>
        <v>0</v>
      </c>
      <c r="I259" s="14">
        <f t="shared" si="50"/>
        <v>0</v>
      </c>
      <c r="J259" s="14">
        <f t="shared" si="51"/>
        <v>0</v>
      </c>
      <c r="K259" s="14">
        <f t="shared" ca="1" si="43"/>
        <v>-1.5190243829113225E-2</v>
      </c>
      <c r="L259" s="14">
        <f t="shared" ca="1" si="52"/>
        <v>2.3074350758791243E-4</v>
      </c>
      <c r="M259" s="14">
        <f t="shared" ca="1" si="44"/>
        <v>10851128523709.076</v>
      </c>
      <c r="N259" s="14">
        <f t="shared" ca="1" si="45"/>
        <v>6539543854284.0586</v>
      </c>
      <c r="O259" s="14">
        <f t="shared" ca="1" si="46"/>
        <v>123090645890.00032</v>
      </c>
      <c r="P259" s="8">
        <f t="shared" ca="1" si="53"/>
        <v>1.5190243829113225E-2</v>
      </c>
    </row>
    <row r="260" spans="4:16" x14ac:dyDescent="0.2">
      <c r="D260" s="56">
        <f t="shared" si="54"/>
        <v>0</v>
      </c>
      <c r="E260" s="56">
        <f t="shared" si="54"/>
        <v>0</v>
      </c>
      <c r="F260" s="14">
        <f t="shared" si="47"/>
        <v>0</v>
      </c>
      <c r="G260" s="14">
        <f t="shared" si="48"/>
        <v>0</v>
      </c>
      <c r="H260" s="14">
        <f t="shared" si="49"/>
        <v>0</v>
      </c>
      <c r="I260" s="14">
        <f t="shared" si="50"/>
        <v>0</v>
      </c>
      <c r="J260" s="14">
        <f t="shared" si="51"/>
        <v>0</v>
      </c>
      <c r="K260" s="14">
        <f t="shared" ca="1" si="43"/>
        <v>-1.5190243829113225E-2</v>
      </c>
      <c r="L260" s="14">
        <f t="shared" ca="1" si="52"/>
        <v>2.3074350758791243E-4</v>
      </c>
      <c r="M260" s="14">
        <f t="shared" ca="1" si="44"/>
        <v>10851128523709.076</v>
      </c>
      <c r="N260" s="14">
        <f t="shared" ca="1" si="45"/>
        <v>6539543854284.0586</v>
      </c>
      <c r="O260" s="14">
        <f t="shared" ca="1" si="46"/>
        <v>123090645890.00032</v>
      </c>
      <c r="P260" s="8">
        <f t="shared" ca="1" si="53"/>
        <v>1.5190243829113225E-2</v>
      </c>
    </row>
    <row r="261" spans="4:16" x14ac:dyDescent="0.2">
      <c r="D261" s="56">
        <f t="shared" si="54"/>
        <v>0</v>
      </c>
      <c r="E261" s="56">
        <f t="shared" si="54"/>
        <v>0</v>
      </c>
      <c r="F261" s="14">
        <f t="shared" si="47"/>
        <v>0</v>
      </c>
      <c r="G261" s="14">
        <f t="shared" si="48"/>
        <v>0</v>
      </c>
      <c r="H261" s="14">
        <f t="shared" si="49"/>
        <v>0</v>
      </c>
      <c r="I261" s="14">
        <f t="shared" si="50"/>
        <v>0</v>
      </c>
      <c r="J261" s="14">
        <f t="shared" si="51"/>
        <v>0</v>
      </c>
      <c r="K261" s="14">
        <f t="shared" ca="1" si="43"/>
        <v>-1.5190243829113225E-2</v>
      </c>
      <c r="L261" s="14">
        <f t="shared" ca="1" si="52"/>
        <v>2.3074350758791243E-4</v>
      </c>
      <c r="M261" s="14">
        <f t="shared" ca="1" si="44"/>
        <v>10851128523709.076</v>
      </c>
      <c r="N261" s="14">
        <f t="shared" ca="1" si="45"/>
        <v>6539543854284.0586</v>
      </c>
      <c r="O261" s="14">
        <f t="shared" ca="1" si="46"/>
        <v>123090645890.00032</v>
      </c>
      <c r="P261" s="8">
        <f t="shared" ca="1" si="53"/>
        <v>1.5190243829113225E-2</v>
      </c>
    </row>
    <row r="262" spans="4:16" x14ac:dyDescent="0.2">
      <c r="D262" s="56">
        <f t="shared" si="54"/>
        <v>0</v>
      </c>
      <c r="E262" s="56">
        <f t="shared" si="54"/>
        <v>0</v>
      </c>
      <c r="F262" s="14">
        <f t="shared" si="47"/>
        <v>0</v>
      </c>
      <c r="G262" s="14">
        <f t="shared" si="48"/>
        <v>0</v>
      </c>
      <c r="H262" s="14">
        <f t="shared" si="49"/>
        <v>0</v>
      </c>
      <c r="I262" s="14">
        <f t="shared" si="50"/>
        <v>0</v>
      </c>
      <c r="J262" s="14">
        <f t="shared" si="51"/>
        <v>0</v>
      </c>
      <c r="K262" s="14">
        <f t="shared" ca="1" si="43"/>
        <v>-1.5190243829113225E-2</v>
      </c>
      <c r="L262" s="14">
        <f t="shared" ca="1" si="52"/>
        <v>2.3074350758791243E-4</v>
      </c>
      <c r="M262" s="14">
        <f t="shared" ca="1" si="44"/>
        <v>10851128523709.076</v>
      </c>
      <c r="N262" s="14">
        <f t="shared" ca="1" si="45"/>
        <v>6539543854284.0586</v>
      </c>
      <c r="O262" s="14">
        <f t="shared" ca="1" si="46"/>
        <v>123090645890.00032</v>
      </c>
      <c r="P262" s="8">
        <f t="shared" ca="1" si="53"/>
        <v>1.5190243829113225E-2</v>
      </c>
    </row>
    <row r="263" spans="4:16" x14ac:dyDescent="0.2">
      <c r="D263" s="56">
        <f t="shared" si="54"/>
        <v>0</v>
      </c>
      <c r="E263" s="56">
        <f t="shared" si="54"/>
        <v>0</v>
      </c>
      <c r="F263" s="14">
        <f t="shared" si="47"/>
        <v>0</v>
      </c>
      <c r="G263" s="14">
        <f t="shared" si="48"/>
        <v>0</v>
      </c>
      <c r="H263" s="14">
        <f t="shared" si="49"/>
        <v>0</v>
      </c>
      <c r="I263" s="14">
        <f t="shared" si="50"/>
        <v>0</v>
      </c>
      <c r="J263" s="14">
        <f t="shared" si="51"/>
        <v>0</v>
      </c>
      <c r="K263" s="14">
        <f t="shared" ca="1" si="43"/>
        <v>-1.5190243829113225E-2</v>
      </c>
      <c r="L263" s="14">
        <f t="shared" ca="1" si="52"/>
        <v>2.3074350758791243E-4</v>
      </c>
      <c r="M263" s="14">
        <f t="shared" ca="1" si="44"/>
        <v>10851128523709.076</v>
      </c>
      <c r="N263" s="14">
        <f t="shared" ca="1" si="45"/>
        <v>6539543854284.0586</v>
      </c>
      <c r="O263" s="14">
        <f t="shared" ca="1" si="46"/>
        <v>123090645890.00032</v>
      </c>
      <c r="P263" s="8">
        <f t="shared" ca="1" si="53"/>
        <v>1.5190243829113225E-2</v>
      </c>
    </row>
    <row r="264" spans="4:16" x14ac:dyDescent="0.2">
      <c r="D264" s="56">
        <f t="shared" si="54"/>
        <v>0</v>
      </c>
      <c r="E264" s="56">
        <f t="shared" si="54"/>
        <v>0</v>
      </c>
      <c r="F264" s="14">
        <f t="shared" si="47"/>
        <v>0</v>
      </c>
      <c r="G264" s="14">
        <f t="shared" si="48"/>
        <v>0</v>
      </c>
      <c r="H264" s="14">
        <f t="shared" si="49"/>
        <v>0</v>
      </c>
      <c r="I264" s="14">
        <f t="shared" si="50"/>
        <v>0</v>
      </c>
      <c r="J264" s="14">
        <f t="shared" si="51"/>
        <v>0</v>
      </c>
      <c r="K264" s="14">
        <f t="shared" ca="1" si="43"/>
        <v>-1.5190243829113225E-2</v>
      </c>
      <c r="L264" s="14">
        <f t="shared" ca="1" si="52"/>
        <v>2.3074350758791243E-4</v>
      </c>
      <c r="M264" s="14">
        <f t="shared" ca="1" si="44"/>
        <v>10851128523709.076</v>
      </c>
      <c r="N264" s="14">
        <f t="shared" ca="1" si="45"/>
        <v>6539543854284.0586</v>
      </c>
      <c r="O264" s="14">
        <f t="shared" ca="1" si="46"/>
        <v>123090645890.00032</v>
      </c>
      <c r="P264" s="8">
        <f t="shared" ca="1" si="53"/>
        <v>1.5190243829113225E-2</v>
      </c>
    </row>
    <row r="265" spans="4:16" x14ac:dyDescent="0.2">
      <c r="D265" s="56">
        <f t="shared" si="54"/>
        <v>0</v>
      </c>
      <c r="E265" s="56">
        <f t="shared" si="54"/>
        <v>0</v>
      </c>
      <c r="F265" s="14">
        <f t="shared" si="47"/>
        <v>0</v>
      </c>
      <c r="G265" s="14">
        <f t="shared" si="48"/>
        <v>0</v>
      </c>
      <c r="H265" s="14">
        <f t="shared" si="49"/>
        <v>0</v>
      </c>
      <c r="I265" s="14">
        <f t="shared" si="50"/>
        <v>0</v>
      </c>
      <c r="J265" s="14">
        <f t="shared" si="51"/>
        <v>0</v>
      </c>
      <c r="K265" s="14">
        <f t="shared" ca="1" si="43"/>
        <v>-1.5190243829113225E-2</v>
      </c>
      <c r="L265" s="14">
        <f t="shared" ca="1" si="52"/>
        <v>2.3074350758791243E-4</v>
      </c>
      <c r="M265" s="14">
        <f t="shared" ca="1" si="44"/>
        <v>10851128523709.076</v>
      </c>
      <c r="N265" s="14">
        <f t="shared" ca="1" si="45"/>
        <v>6539543854284.0586</v>
      </c>
      <c r="O265" s="14">
        <f t="shared" ca="1" si="46"/>
        <v>123090645890.00032</v>
      </c>
      <c r="P265" s="8">
        <f t="shared" ca="1" si="53"/>
        <v>1.5190243829113225E-2</v>
      </c>
    </row>
    <row r="266" spans="4:16" x14ac:dyDescent="0.2">
      <c r="D266" s="56">
        <f t="shared" si="54"/>
        <v>0</v>
      </c>
      <c r="E266" s="56">
        <f t="shared" si="54"/>
        <v>0</v>
      </c>
      <c r="F266" s="14">
        <f t="shared" si="47"/>
        <v>0</v>
      </c>
      <c r="G266" s="14">
        <f t="shared" si="48"/>
        <v>0</v>
      </c>
      <c r="H266" s="14">
        <f t="shared" si="49"/>
        <v>0</v>
      </c>
      <c r="I266" s="14">
        <f t="shared" si="50"/>
        <v>0</v>
      </c>
      <c r="J266" s="14">
        <f t="shared" si="51"/>
        <v>0</v>
      </c>
      <c r="K266" s="14">
        <f t="shared" ca="1" si="43"/>
        <v>-1.5190243829113225E-2</v>
      </c>
      <c r="L266" s="14">
        <f t="shared" ca="1" si="52"/>
        <v>2.3074350758791243E-4</v>
      </c>
      <c r="M266" s="14">
        <f t="shared" ca="1" si="44"/>
        <v>10851128523709.076</v>
      </c>
      <c r="N266" s="14">
        <f t="shared" ca="1" si="45"/>
        <v>6539543854284.0586</v>
      </c>
      <c r="O266" s="14">
        <f t="shared" ca="1" si="46"/>
        <v>123090645890.00032</v>
      </c>
      <c r="P266" s="8">
        <f t="shared" ca="1" si="53"/>
        <v>1.5190243829113225E-2</v>
      </c>
    </row>
    <row r="267" spans="4:16" x14ac:dyDescent="0.2">
      <c r="D267" s="56">
        <f t="shared" si="54"/>
        <v>0</v>
      </c>
      <c r="E267" s="56">
        <f t="shared" si="54"/>
        <v>0</v>
      </c>
      <c r="F267" s="14">
        <f t="shared" si="47"/>
        <v>0</v>
      </c>
      <c r="G267" s="14">
        <f t="shared" si="48"/>
        <v>0</v>
      </c>
      <c r="H267" s="14">
        <f t="shared" si="49"/>
        <v>0</v>
      </c>
      <c r="I267" s="14">
        <f t="shared" si="50"/>
        <v>0</v>
      </c>
      <c r="J267" s="14">
        <f t="shared" si="51"/>
        <v>0</v>
      </c>
      <c r="K267" s="14">
        <f t="shared" ca="1" si="43"/>
        <v>-1.5190243829113225E-2</v>
      </c>
      <c r="L267" s="14">
        <f t="shared" ca="1" si="52"/>
        <v>2.3074350758791243E-4</v>
      </c>
      <c r="M267" s="14">
        <f t="shared" ca="1" si="44"/>
        <v>10851128523709.076</v>
      </c>
      <c r="N267" s="14">
        <f t="shared" ca="1" si="45"/>
        <v>6539543854284.0586</v>
      </c>
      <c r="O267" s="14">
        <f t="shared" ca="1" si="46"/>
        <v>123090645890.00032</v>
      </c>
      <c r="P267" s="8">
        <f t="shared" ca="1" si="53"/>
        <v>1.5190243829113225E-2</v>
      </c>
    </row>
    <row r="268" spans="4:16" x14ac:dyDescent="0.2">
      <c r="D268" s="56">
        <f t="shared" si="54"/>
        <v>0</v>
      </c>
      <c r="E268" s="56">
        <f t="shared" si="54"/>
        <v>0</v>
      </c>
      <c r="F268" s="14">
        <f t="shared" si="47"/>
        <v>0</v>
      </c>
      <c r="G268" s="14">
        <f t="shared" si="48"/>
        <v>0</v>
      </c>
      <c r="H268" s="14">
        <f t="shared" si="49"/>
        <v>0</v>
      </c>
      <c r="I268" s="14">
        <f t="shared" si="50"/>
        <v>0</v>
      </c>
      <c r="J268" s="14">
        <f t="shared" si="51"/>
        <v>0</v>
      </c>
      <c r="K268" s="14">
        <f t="shared" ca="1" si="43"/>
        <v>-1.5190243829113225E-2</v>
      </c>
      <c r="L268" s="14">
        <f t="shared" ca="1" si="52"/>
        <v>2.3074350758791243E-4</v>
      </c>
      <c r="M268" s="14">
        <f t="shared" ca="1" si="44"/>
        <v>10851128523709.076</v>
      </c>
      <c r="N268" s="14">
        <f t="shared" ca="1" si="45"/>
        <v>6539543854284.0586</v>
      </c>
      <c r="O268" s="14">
        <f t="shared" ca="1" si="46"/>
        <v>123090645890.00032</v>
      </c>
      <c r="P268" s="8">
        <f t="shared" ca="1" si="53"/>
        <v>1.5190243829113225E-2</v>
      </c>
    </row>
    <row r="269" spans="4:16" x14ac:dyDescent="0.2">
      <c r="D269" s="56">
        <f t="shared" si="54"/>
        <v>0</v>
      </c>
      <c r="E269" s="56">
        <f t="shared" si="54"/>
        <v>0</v>
      </c>
      <c r="F269" s="14">
        <f t="shared" si="47"/>
        <v>0</v>
      </c>
      <c r="G269" s="14">
        <f t="shared" si="48"/>
        <v>0</v>
      </c>
      <c r="H269" s="14">
        <f t="shared" si="49"/>
        <v>0</v>
      </c>
      <c r="I269" s="14">
        <f t="shared" si="50"/>
        <v>0</v>
      </c>
      <c r="J269" s="14">
        <f t="shared" si="51"/>
        <v>0</v>
      </c>
      <c r="K269" s="14">
        <f t="shared" ca="1" si="43"/>
        <v>-1.5190243829113225E-2</v>
      </c>
      <c r="L269" s="14">
        <f t="shared" ca="1" si="52"/>
        <v>2.3074350758791243E-4</v>
      </c>
      <c r="M269" s="14">
        <f t="shared" ca="1" si="44"/>
        <v>10851128523709.076</v>
      </c>
      <c r="N269" s="14">
        <f t="shared" ca="1" si="45"/>
        <v>6539543854284.0586</v>
      </c>
      <c r="O269" s="14">
        <f t="shared" ca="1" si="46"/>
        <v>123090645890.00032</v>
      </c>
      <c r="P269" s="8">
        <f t="shared" ca="1" si="53"/>
        <v>1.5190243829113225E-2</v>
      </c>
    </row>
    <row r="270" spans="4:16" x14ac:dyDescent="0.2">
      <c r="D270" s="56">
        <f t="shared" si="54"/>
        <v>0</v>
      </c>
      <c r="E270" s="56">
        <f t="shared" si="54"/>
        <v>0</v>
      </c>
      <c r="F270" s="14">
        <f t="shared" si="47"/>
        <v>0</v>
      </c>
      <c r="G270" s="14">
        <f t="shared" si="48"/>
        <v>0</v>
      </c>
      <c r="H270" s="14">
        <f t="shared" si="49"/>
        <v>0</v>
      </c>
      <c r="I270" s="14">
        <f t="shared" si="50"/>
        <v>0</v>
      </c>
      <c r="J270" s="14">
        <f t="shared" si="51"/>
        <v>0</v>
      </c>
      <c r="K270" s="14">
        <f t="shared" ca="1" si="43"/>
        <v>-1.5190243829113225E-2</v>
      </c>
      <c r="L270" s="14">
        <f t="shared" ca="1" si="52"/>
        <v>2.3074350758791243E-4</v>
      </c>
      <c r="M270" s="14">
        <f t="shared" ca="1" si="44"/>
        <v>10851128523709.076</v>
      </c>
      <c r="N270" s="14">
        <f t="shared" ca="1" si="45"/>
        <v>6539543854284.0586</v>
      </c>
      <c r="O270" s="14">
        <f t="shared" ca="1" si="46"/>
        <v>123090645890.00032</v>
      </c>
      <c r="P270" s="8">
        <f t="shared" ca="1" si="53"/>
        <v>1.5190243829113225E-2</v>
      </c>
    </row>
    <row r="271" spans="4:16" x14ac:dyDescent="0.2">
      <c r="D271" s="56">
        <f t="shared" si="54"/>
        <v>0</v>
      </c>
      <c r="E271" s="56">
        <f t="shared" si="54"/>
        <v>0</v>
      </c>
      <c r="F271" s="14">
        <f t="shared" si="47"/>
        <v>0</v>
      </c>
      <c r="G271" s="14">
        <f t="shared" si="48"/>
        <v>0</v>
      </c>
      <c r="H271" s="14">
        <f t="shared" si="49"/>
        <v>0</v>
      </c>
      <c r="I271" s="14">
        <f t="shared" si="50"/>
        <v>0</v>
      </c>
      <c r="J271" s="14">
        <f t="shared" si="51"/>
        <v>0</v>
      </c>
      <c r="K271" s="14">
        <f t="shared" ca="1" si="43"/>
        <v>-1.5190243829113225E-2</v>
      </c>
      <c r="L271" s="14">
        <f t="shared" ca="1" si="52"/>
        <v>2.3074350758791243E-4</v>
      </c>
      <c r="M271" s="14">
        <f t="shared" ca="1" si="44"/>
        <v>10851128523709.076</v>
      </c>
      <c r="N271" s="14">
        <f t="shared" ca="1" si="45"/>
        <v>6539543854284.0586</v>
      </c>
      <c r="O271" s="14">
        <f t="shared" ca="1" si="46"/>
        <v>123090645890.00032</v>
      </c>
      <c r="P271" s="8">
        <f t="shared" ca="1" si="53"/>
        <v>1.5190243829113225E-2</v>
      </c>
    </row>
    <row r="272" spans="4:16" x14ac:dyDescent="0.2">
      <c r="D272" s="56">
        <f t="shared" si="54"/>
        <v>0</v>
      </c>
      <c r="E272" s="56">
        <f t="shared" si="54"/>
        <v>0</v>
      </c>
      <c r="F272" s="14">
        <f t="shared" si="47"/>
        <v>0</v>
      </c>
      <c r="G272" s="14">
        <f t="shared" si="48"/>
        <v>0</v>
      </c>
      <c r="H272" s="14">
        <f t="shared" si="49"/>
        <v>0</v>
      </c>
      <c r="I272" s="14">
        <f t="shared" si="50"/>
        <v>0</v>
      </c>
      <c r="J272" s="14">
        <f t="shared" si="51"/>
        <v>0</v>
      </c>
      <c r="K272" s="14">
        <f t="shared" ca="1" si="43"/>
        <v>-1.5190243829113225E-2</v>
      </c>
      <c r="L272" s="14">
        <f t="shared" ca="1" si="52"/>
        <v>2.3074350758791243E-4</v>
      </c>
      <c r="M272" s="14">
        <f t="shared" ca="1" si="44"/>
        <v>10851128523709.076</v>
      </c>
      <c r="N272" s="14">
        <f t="shared" ca="1" si="45"/>
        <v>6539543854284.0586</v>
      </c>
      <c r="O272" s="14">
        <f t="shared" ca="1" si="46"/>
        <v>123090645890.00032</v>
      </c>
      <c r="P272" s="8">
        <f t="shared" ca="1" si="53"/>
        <v>1.5190243829113225E-2</v>
      </c>
    </row>
    <row r="273" spans="4:16" x14ac:dyDescent="0.2">
      <c r="D273" s="56">
        <f t="shared" si="54"/>
        <v>0</v>
      </c>
      <c r="E273" s="56">
        <f t="shared" si="54"/>
        <v>0</v>
      </c>
      <c r="F273" s="14">
        <f t="shared" si="47"/>
        <v>0</v>
      </c>
      <c r="G273" s="14">
        <f t="shared" si="48"/>
        <v>0</v>
      </c>
      <c r="H273" s="14">
        <f t="shared" si="49"/>
        <v>0</v>
      </c>
      <c r="I273" s="14">
        <f t="shared" si="50"/>
        <v>0</v>
      </c>
      <c r="J273" s="14">
        <f t="shared" si="51"/>
        <v>0</v>
      </c>
      <c r="K273" s="14">
        <f t="shared" ca="1" si="43"/>
        <v>-1.5190243829113225E-2</v>
      </c>
      <c r="L273" s="14">
        <f t="shared" ca="1" si="52"/>
        <v>2.3074350758791243E-4</v>
      </c>
      <c r="M273" s="14">
        <f t="shared" ca="1" si="44"/>
        <v>10851128523709.076</v>
      </c>
      <c r="N273" s="14">
        <f t="shared" ca="1" si="45"/>
        <v>6539543854284.0586</v>
      </c>
      <c r="O273" s="14">
        <f t="shared" ca="1" si="46"/>
        <v>123090645890.00032</v>
      </c>
      <c r="P273" s="8">
        <f t="shared" ca="1" si="53"/>
        <v>1.5190243829113225E-2</v>
      </c>
    </row>
    <row r="274" spans="4:16" x14ac:dyDescent="0.2">
      <c r="D274" s="56">
        <f t="shared" si="54"/>
        <v>0</v>
      </c>
      <c r="E274" s="56">
        <f t="shared" si="54"/>
        <v>0</v>
      </c>
      <c r="F274" s="14">
        <f t="shared" si="47"/>
        <v>0</v>
      </c>
      <c r="G274" s="14">
        <f t="shared" si="48"/>
        <v>0</v>
      </c>
      <c r="H274" s="14">
        <f t="shared" si="49"/>
        <v>0</v>
      </c>
      <c r="I274" s="14">
        <f t="shared" si="50"/>
        <v>0</v>
      </c>
      <c r="J274" s="14">
        <f t="shared" si="51"/>
        <v>0</v>
      </c>
      <c r="K274" s="14">
        <f t="shared" ca="1" si="43"/>
        <v>-1.5190243829113225E-2</v>
      </c>
      <c r="L274" s="14">
        <f t="shared" ca="1" si="52"/>
        <v>2.3074350758791243E-4</v>
      </c>
      <c r="M274" s="14">
        <f t="shared" ca="1" si="44"/>
        <v>10851128523709.076</v>
      </c>
      <c r="N274" s="14">
        <f t="shared" ca="1" si="45"/>
        <v>6539543854284.0586</v>
      </c>
      <c r="O274" s="14">
        <f t="shared" ca="1" si="46"/>
        <v>123090645890.00032</v>
      </c>
      <c r="P274" s="8">
        <f t="shared" ca="1" si="53"/>
        <v>1.5190243829113225E-2</v>
      </c>
    </row>
    <row r="275" spans="4:16" x14ac:dyDescent="0.2">
      <c r="D275" s="56">
        <f t="shared" si="54"/>
        <v>0</v>
      </c>
      <c r="E275" s="56">
        <f t="shared" si="54"/>
        <v>0</v>
      </c>
      <c r="F275" s="14">
        <f t="shared" si="47"/>
        <v>0</v>
      </c>
      <c r="G275" s="14">
        <f t="shared" si="48"/>
        <v>0</v>
      </c>
      <c r="H275" s="14">
        <f t="shared" si="49"/>
        <v>0</v>
      </c>
      <c r="I275" s="14">
        <f t="shared" si="50"/>
        <v>0</v>
      </c>
      <c r="J275" s="14">
        <f t="shared" si="51"/>
        <v>0</v>
      </c>
      <c r="K275" s="14">
        <f t="shared" ca="1" si="43"/>
        <v>-1.5190243829113225E-2</v>
      </c>
      <c r="L275" s="14">
        <f t="shared" ca="1" si="52"/>
        <v>2.3074350758791243E-4</v>
      </c>
      <c r="M275" s="14">
        <f t="shared" ca="1" si="44"/>
        <v>10851128523709.076</v>
      </c>
      <c r="N275" s="14">
        <f t="shared" ca="1" si="45"/>
        <v>6539543854284.0586</v>
      </c>
      <c r="O275" s="14">
        <f t="shared" ca="1" si="46"/>
        <v>123090645890.00032</v>
      </c>
      <c r="P275" s="8">
        <f t="shared" ca="1" si="53"/>
        <v>1.5190243829113225E-2</v>
      </c>
    </row>
    <row r="276" spans="4:16" x14ac:dyDescent="0.2">
      <c r="D276" s="56">
        <f t="shared" si="54"/>
        <v>0</v>
      </c>
      <c r="E276" s="56">
        <f t="shared" si="54"/>
        <v>0</v>
      </c>
      <c r="F276" s="14">
        <f t="shared" si="47"/>
        <v>0</v>
      </c>
      <c r="G276" s="14">
        <f t="shared" si="48"/>
        <v>0</v>
      </c>
      <c r="H276" s="14">
        <f t="shared" si="49"/>
        <v>0</v>
      </c>
      <c r="I276" s="14">
        <f t="shared" si="50"/>
        <v>0</v>
      </c>
      <c r="J276" s="14">
        <f t="shared" si="51"/>
        <v>0</v>
      </c>
      <c r="K276" s="14">
        <f t="shared" ref="K276:K340" ca="1" si="55">+E$4+E$5*D276+E$6*D276^2</f>
        <v>-1.5190243829113225E-2</v>
      </c>
      <c r="L276" s="14">
        <f t="shared" ca="1" si="52"/>
        <v>2.3074350758791243E-4</v>
      </c>
      <c r="M276" s="14">
        <f t="shared" ref="M276:M339" ca="1" si="56">(M$1-M$2*D276+M$3*F276)^2</f>
        <v>10851128523709.076</v>
      </c>
      <c r="N276" s="14">
        <f t="shared" ref="N276:N339" ca="1" si="57">(-M$2+M$4*D276-M$5*F276)^2</f>
        <v>6539543854284.0586</v>
      </c>
      <c r="O276" s="14">
        <f t="shared" ref="O276:O339" ca="1" si="58">+(M$3-D276*M$5+F276*M$6)^2</f>
        <v>123090645890.00032</v>
      </c>
      <c r="P276" s="8">
        <f t="shared" ca="1" si="53"/>
        <v>1.5190243829113225E-2</v>
      </c>
    </row>
    <row r="277" spans="4:16" x14ac:dyDescent="0.2">
      <c r="D277" s="56">
        <f t="shared" si="54"/>
        <v>0</v>
      </c>
      <c r="E277" s="56">
        <f t="shared" si="54"/>
        <v>0</v>
      </c>
      <c r="F277" s="14">
        <f t="shared" ref="F277:F340" si="59">D277*D277</f>
        <v>0</v>
      </c>
      <c r="G277" s="14">
        <f t="shared" ref="G277:G340" si="60">D277*F277</f>
        <v>0</v>
      </c>
      <c r="H277" s="14">
        <f t="shared" ref="H277:H340" si="61">F277*F277</f>
        <v>0</v>
      </c>
      <c r="I277" s="14">
        <f t="shared" ref="I277:I340" si="62">E277*D277</f>
        <v>0</v>
      </c>
      <c r="J277" s="14">
        <f t="shared" ref="J277:J340" si="63">I277*D277</f>
        <v>0</v>
      </c>
      <c r="K277" s="14">
        <f t="shared" ca="1" si="55"/>
        <v>-1.5190243829113225E-2</v>
      </c>
      <c r="L277" s="14">
        <f t="shared" ref="L277:L340" ca="1" si="64">+(K277-E277)^2</f>
        <v>2.3074350758791243E-4</v>
      </c>
      <c r="M277" s="14">
        <f t="shared" ca="1" si="56"/>
        <v>10851128523709.076</v>
      </c>
      <c r="N277" s="14">
        <f t="shared" ca="1" si="57"/>
        <v>6539543854284.0586</v>
      </c>
      <c r="O277" s="14">
        <f t="shared" ca="1" si="58"/>
        <v>123090645890.00032</v>
      </c>
      <c r="P277" s="8">
        <f t="shared" ref="P277:P340" ca="1" si="65">+E277-K277</f>
        <v>1.5190243829113225E-2</v>
      </c>
    </row>
    <row r="278" spans="4:16" x14ac:dyDescent="0.2">
      <c r="D278" s="56">
        <f t="shared" si="54"/>
        <v>0</v>
      </c>
      <c r="E278" s="56">
        <f t="shared" si="54"/>
        <v>0</v>
      </c>
      <c r="F278" s="14">
        <f t="shared" si="59"/>
        <v>0</v>
      </c>
      <c r="G278" s="14">
        <f t="shared" si="60"/>
        <v>0</v>
      </c>
      <c r="H278" s="14">
        <f t="shared" si="61"/>
        <v>0</v>
      </c>
      <c r="I278" s="14">
        <f t="shared" si="62"/>
        <v>0</v>
      </c>
      <c r="J278" s="14">
        <f t="shared" si="63"/>
        <v>0</v>
      </c>
      <c r="K278" s="14">
        <f t="shared" ca="1" si="55"/>
        <v>-1.5190243829113225E-2</v>
      </c>
      <c r="L278" s="14">
        <f t="shared" ca="1" si="64"/>
        <v>2.3074350758791243E-4</v>
      </c>
      <c r="M278" s="14">
        <f t="shared" ca="1" si="56"/>
        <v>10851128523709.076</v>
      </c>
      <c r="N278" s="14">
        <f t="shared" ca="1" si="57"/>
        <v>6539543854284.0586</v>
      </c>
      <c r="O278" s="14">
        <f t="shared" ca="1" si="58"/>
        <v>123090645890.00032</v>
      </c>
      <c r="P278" s="8">
        <f t="shared" ca="1" si="65"/>
        <v>1.5190243829113225E-2</v>
      </c>
    </row>
    <row r="279" spans="4:16" x14ac:dyDescent="0.2">
      <c r="D279" s="56">
        <f t="shared" si="54"/>
        <v>0</v>
      </c>
      <c r="E279" s="56">
        <f t="shared" si="54"/>
        <v>0</v>
      </c>
      <c r="F279" s="14">
        <f t="shared" si="59"/>
        <v>0</v>
      </c>
      <c r="G279" s="14">
        <f t="shared" si="60"/>
        <v>0</v>
      </c>
      <c r="H279" s="14">
        <f t="shared" si="61"/>
        <v>0</v>
      </c>
      <c r="I279" s="14">
        <f t="shared" si="62"/>
        <v>0</v>
      </c>
      <c r="J279" s="14">
        <f t="shared" si="63"/>
        <v>0</v>
      </c>
      <c r="K279" s="14">
        <f t="shared" ca="1" si="55"/>
        <v>-1.5190243829113225E-2</v>
      </c>
      <c r="L279" s="14">
        <f t="shared" ca="1" si="64"/>
        <v>2.3074350758791243E-4</v>
      </c>
      <c r="M279" s="14">
        <f t="shared" ca="1" si="56"/>
        <v>10851128523709.076</v>
      </c>
      <c r="N279" s="14">
        <f t="shared" ca="1" si="57"/>
        <v>6539543854284.0586</v>
      </c>
      <c r="O279" s="14">
        <f t="shared" ca="1" si="58"/>
        <v>123090645890.00032</v>
      </c>
      <c r="P279" s="8">
        <f t="shared" ca="1" si="65"/>
        <v>1.5190243829113225E-2</v>
      </c>
    </row>
    <row r="280" spans="4:16" x14ac:dyDescent="0.2">
      <c r="D280" s="56">
        <f t="shared" si="54"/>
        <v>0</v>
      </c>
      <c r="E280" s="56">
        <f t="shared" si="54"/>
        <v>0</v>
      </c>
      <c r="F280" s="14">
        <f t="shared" si="59"/>
        <v>0</v>
      </c>
      <c r="G280" s="14">
        <f t="shared" si="60"/>
        <v>0</v>
      </c>
      <c r="H280" s="14">
        <f t="shared" si="61"/>
        <v>0</v>
      </c>
      <c r="I280" s="14">
        <f t="shared" si="62"/>
        <v>0</v>
      </c>
      <c r="J280" s="14">
        <f t="shared" si="63"/>
        <v>0</v>
      </c>
      <c r="K280" s="14">
        <f t="shared" ca="1" si="55"/>
        <v>-1.5190243829113225E-2</v>
      </c>
      <c r="L280" s="14">
        <f t="shared" ca="1" si="64"/>
        <v>2.3074350758791243E-4</v>
      </c>
      <c r="M280" s="14">
        <f t="shared" ca="1" si="56"/>
        <v>10851128523709.076</v>
      </c>
      <c r="N280" s="14">
        <f t="shared" ca="1" si="57"/>
        <v>6539543854284.0586</v>
      </c>
      <c r="O280" s="14">
        <f t="shared" ca="1" si="58"/>
        <v>123090645890.00032</v>
      </c>
      <c r="P280" s="8">
        <f t="shared" ca="1" si="65"/>
        <v>1.5190243829113225E-2</v>
      </c>
    </row>
    <row r="281" spans="4:16" x14ac:dyDescent="0.2">
      <c r="D281" s="56">
        <f t="shared" si="54"/>
        <v>0</v>
      </c>
      <c r="E281" s="56">
        <f t="shared" si="54"/>
        <v>0</v>
      </c>
      <c r="F281" s="14">
        <f t="shared" si="59"/>
        <v>0</v>
      </c>
      <c r="G281" s="14">
        <f t="shared" si="60"/>
        <v>0</v>
      </c>
      <c r="H281" s="14">
        <f t="shared" si="61"/>
        <v>0</v>
      </c>
      <c r="I281" s="14">
        <f t="shared" si="62"/>
        <v>0</v>
      </c>
      <c r="J281" s="14">
        <f t="shared" si="63"/>
        <v>0</v>
      </c>
      <c r="K281" s="14">
        <f t="shared" ca="1" si="55"/>
        <v>-1.5190243829113225E-2</v>
      </c>
      <c r="L281" s="14">
        <f t="shared" ca="1" si="64"/>
        <v>2.3074350758791243E-4</v>
      </c>
      <c r="M281" s="14">
        <f t="shared" ca="1" si="56"/>
        <v>10851128523709.076</v>
      </c>
      <c r="N281" s="14">
        <f t="shared" ca="1" si="57"/>
        <v>6539543854284.0586</v>
      </c>
      <c r="O281" s="14">
        <f t="shared" ca="1" si="58"/>
        <v>123090645890.00032</v>
      </c>
      <c r="P281" s="8">
        <f t="shared" ca="1" si="65"/>
        <v>1.5190243829113225E-2</v>
      </c>
    </row>
    <row r="282" spans="4:16" x14ac:dyDescent="0.2">
      <c r="D282" s="56">
        <f t="shared" si="54"/>
        <v>0</v>
      </c>
      <c r="E282" s="56">
        <f t="shared" si="54"/>
        <v>0</v>
      </c>
      <c r="F282" s="14">
        <f t="shared" si="59"/>
        <v>0</v>
      </c>
      <c r="G282" s="14">
        <f t="shared" si="60"/>
        <v>0</v>
      </c>
      <c r="H282" s="14">
        <f t="shared" si="61"/>
        <v>0</v>
      </c>
      <c r="I282" s="14">
        <f t="shared" si="62"/>
        <v>0</v>
      </c>
      <c r="J282" s="14">
        <f t="shared" si="63"/>
        <v>0</v>
      </c>
      <c r="K282" s="14">
        <f t="shared" ca="1" si="55"/>
        <v>-1.5190243829113225E-2</v>
      </c>
      <c r="L282" s="14">
        <f t="shared" ca="1" si="64"/>
        <v>2.3074350758791243E-4</v>
      </c>
      <c r="M282" s="14">
        <f t="shared" ca="1" si="56"/>
        <v>10851128523709.076</v>
      </c>
      <c r="N282" s="14">
        <f t="shared" ca="1" si="57"/>
        <v>6539543854284.0586</v>
      </c>
      <c r="O282" s="14">
        <f t="shared" ca="1" si="58"/>
        <v>123090645890.00032</v>
      </c>
      <c r="P282" s="8">
        <f t="shared" ca="1" si="65"/>
        <v>1.5190243829113225E-2</v>
      </c>
    </row>
    <row r="283" spans="4:16" x14ac:dyDescent="0.2">
      <c r="D283" s="56">
        <f t="shared" si="54"/>
        <v>0</v>
      </c>
      <c r="E283" s="56">
        <f t="shared" si="54"/>
        <v>0</v>
      </c>
      <c r="F283" s="14">
        <f t="shared" si="59"/>
        <v>0</v>
      </c>
      <c r="G283" s="14">
        <f t="shared" si="60"/>
        <v>0</v>
      </c>
      <c r="H283" s="14">
        <f t="shared" si="61"/>
        <v>0</v>
      </c>
      <c r="I283" s="14">
        <f t="shared" si="62"/>
        <v>0</v>
      </c>
      <c r="J283" s="14">
        <f t="shared" si="63"/>
        <v>0</v>
      </c>
      <c r="K283" s="14">
        <f t="shared" ca="1" si="55"/>
        <v>-1.5190243829113225E-2</v>
      </c>
      <c r="L283" s="14">
        <f t="shared" ca="1" si="64"/>
        <v>2.3074350758791243E-4</v>
      </c>
      <c r="M283" s="14">
        <f t="shared" ca="1" si="56"/>
        <v>10851128523709.076</v>
      </c>
      <c r="N283" s="14">
        <f t="shared" ca="1" si="57"/>
        <v>6539543854284.0586</v>
      </c>
      <c r="O283" s="14">
        <f t="shared" ca="1" si="58"/>
        <v>123090645890.00032</v>
      </c>
      <c r="P283" s="8">
        <f t="shared" ca="1" si="65"/>
        <v>1.5190243829113225E-2</v>
      </c>
    </row>
    <row r="284" spans="4:16" x14ac:dyDescent="0.2">
      <c r="D284" s="56">
        <f t="shared" si="54"/>
        <v>0</v>
      </c>
      <c r="E284" s="56">
        <f t="shared" si="54"/>
        <v>0</v>
      </c>
      <c r="F284" s="14">
        <f t="shared" si="59"/>
        <v>0</v>
      </c>
      <c r="G284" s="14">
        <f t="shared" si="60"/>
        <v>0</v>
      </c>
      <c r="H284" s="14">
        <f t="shared" si="61"/>
        <v>0</v>
      </c>
      <c r="I284" s="14">
        <f t="shared" si="62"/>
        <v>0</v>
      </c>
      <c r="J284" s="14">
        <f t="shared" si="63"/>
        <v>0</v>
      </c>
      <c r="K284" s="14">
        <f t="shared" ca="1" si="55"/>
        <v>-1.5190243829113225E-2</v>
      </c>
      <c r="L284" s="14">
        <f t="shared" ca="1" si="64"/>
        <v>2.3074350758791243E-4</v>
      </c>
      <c r="M284" s="14">
        <f t="shared" ca="1" si="56"/>
        <v>10851128523709.076</v>
      </c>
      <c r="N284" s="14">
        <f t="shared" ca="1" si="57"/>
        <v>6539543854284.0586</v>
      </c>
      <c r="O284" s="14">
        <f t="shared" ca="1" si="58"/>
        <v>123090645890.00032</v>
      </c>
      <c r="P284" s="8">
        <f t="shared" ca="1" si="65"/>
        <v>1.5190243829113225E-2</v>
      </c>
    </row>
    <row r="285" spans="4:16" x14ac:dyDescent="0.2">
      <c r="D285" s="56">
        <f t="shared" si="54"/>
        <v>0</v>
      </c>
      <c r="E285" s="56">
        <f t="shared" si="54"/>
        <v>0</v>
      </c>
      <c r="F285" s="14">
        <f t="shared" si="59"/>
        <v>0</v>
      </c>
      <c r="G285" s="14">
        <f t="shared" si="60"/>
        <v>0</v>
      </c>
      <c r="H285" s="14">
        <f t="shared" si="61"/>
        <v>0</v>
      </c>
      <c r="I285" s="14">
        <f t="shared" si="62"/>
        <v>0</v>
      </c>
      <c r="J285" s="14">
        <f t="shared" si="63"/>
        <v>0</v>
      </c>
      <c r="K285" s="14">
        <f t="shared" ca="1" si="55"/>
        <v>-1.5190243829113225E-2</v>
      </c>
      <c r="L285" s="14">
        <f t="shared" ca="1" si="64"/>
        <v>2.3074350758791243E-4</v>
      </c>
      <c r="M285" s="14">
        <f t="shared" ca="1" si="56"/>
        <v>10851128523709.076</v>
      </c>
      <c r="N285" s="14">
        <f t="shared" ca="1" si="57"/>
        <v>6539543854284.0586</v>
      </c>
      <c r="O285" s="14">
        <f t="shared" ca="1" si="58"/>
        <v>123090645890.00032</v>
      </c>
      <c r="P285" s="8">
        <f t="shared" ca="1" si="65"/>
        <v>1.5190243829113225E-2</v>
      </c>
    </row>
    <row r="286" spans="4:16" x14ac:dyDescent="0.2">
      <c r="D286" s="56">
        <f t="shared" si="54"/>
        <v>0</v>
      </c>
      <c r="E286" s="56">
        <f t="shared" si="54"/>
        <v>0</v>
      </c>
      <c r="F286" s="14">
        <f t="shared" si="59"/>
        <v>0</v>
      </c>
      <c r="G286" s="14">
        <f t="shared" si="60"/>
        <v>0</v>
      </c>
      <c r="H286" s="14">
        <f t="shared" si="61"/>
        <v>0</v>
      </c>
      <c r="I286" s="14">
        <f t="shared" si="62"/>
        <v>0</v>
      </c>
      <c r="J286" s="14">
        <f t="shared" si="63"/>
        <v>0</v>
      </c>
      <c r="K286" s="14">
        <f t="shared" ca="1" si="55"/>
        <v>-1.5190243829113225E-2</v>
      </c>
      <c r="L286" s="14">
        <f t="shared" ca="1" si="64"/>
        <v>2.3074350758791243E-4</v>
      </c>
      <c r="M286" s="14">
        <f t="shared" ca="1" si="56"/>
        <v>10851128523709.076</v>
      </c>
      <c r="N286" s="14">
        <f t="shared" ca="1" si="57"/>
        <v>6539543854284.0586</v>
      </c>
      <c r="O286" s="14">
        <f t="shared" ca="1" si="58"/>
        <v>123090645890.00032</v>
      </c>
      <c r="P286" s="8">
        <f t="shared" ca="1" si="65"/>
        <v>1.5190243829113225E-2</v>
      </c>
    </row>
    <row r="287" spans="4:16" x14ac:dyDescent="0.2">
      <c r="D287" s="56">
        <f t="shared" si="54"/>
        <v>0</v>
      </c>
      <c r="E287" s="56">
        <f t="shared" si="54"/>
        <v>0</v>
      </c>
      <c r="F287" s="14">
        <f t="shared" si="59"/>
        <v>0</v>
      </c>
      <c r="G287" s="14">
        <f t="shared" si="60"/>
        <v>0</v>
      </c>
      <c r="H287" s="14">
        <f t="shared" si="61"/>
        <v>0</v>
      </c>
      <c r="I287" s="14">
        <f t="shared" si="62"/>
        <v>0</v>
      </c>
      <c r="J287" s="14">
        <f t="shared" si="63"/>
        <v>0</v>
      </c>
      <c r="K287" s="14">
        <f t="shared" ca="1" si="55"/>
        <v>-1.5190243829113225E-2</v>
      </c>
      <c r="L287" s="14">
        <f t="shared" ca="1" si="64"/>
        <v>2.3074350758791243E-4</v>
      </c>
      <c r="M287" s="14">
        <f t="shared" ca="1" si="56"/>
        <v>10851128523709.076</v>
      </c>
      <c r="N287" s="14">
        <f t="shared" ca="1" si="57"/>
        <v>6539543854284.0586</v>
      </c>
      <c r="O287" s="14">
        <f t="shared" ca="1" si="58"/>
        <v>123090645890.00032</v>
      </c>
      <c r="P287" s="8">
        <f t="shared" ca="1" si="65"/>
        <v>1.5190243829113225E-2</v>
      </c>
    </row>
    <row r="288" spans="4:16" x14ac:dyDescent="0.2">
      <c r="D288" s="56">
        <f t="shared" si="54"/>
        <v>0</v>
      </c>
      <c r="E288" s="56">
        <f t="shared" si="54"/>
        <v>0</v>
      </c>
      <c r="F288" s="14">
        <f t="shared" si="59"/>
        <v>0</v>
      </c>
      <c r="G288" s="14">
        <f t="shared" si="60"/>
        <v>0</v>
      </c>
      <c r="H288" s="14">
        <f t="shared" si="61"/>
        <v>0</v>
      </c>
      <c r="I288" s="14">
        <f t="shared" si="62"/>
        <v>0</v>
      </c>
      <c r="J288" s="14">
        <f t="shared" si="63"/>
        <v>0</v>
      </c>
      <c r="K288" s="14">
        <f t="shared" ca="1" si="55"/>
        <v>-1.5190243829113225E-2</v>
      </c>
      <c r="L288" s="14">
        <f t="shared" ca="1" si="64"/>
        <v>2.3074350758791243E-4</v>
      </c>
      <c r="M288" s="14">
        <f t="shared" ca="1" si="56"/>
        <v>10851128523709.076</v>
      </c>
      <c r="N288" s="14">
        <f t="shared" ca="1" si="57"/>
        <v>6539543854284.0586</v>
      </c>
      <c r="O288" s="14">
        <f t="shared" ca="1" si="58"/>
        <v>123090645890.00032</v>
      </c>
      <c r="P288" s="8">
        <f t="shared" ca="1" si="65"/>
        <v>1.5190243829113225E-2</v>
      </c>
    </row>
    <row r="289" spans="4:16" x14ac:dyDescent="0.2">
      <c r="D289" s="56">
        <f t="shared" si="54"/>
        <v>0</v>
      </c>
      <c r="E289" s="56">
        <f t="shared" si="54"/>
        <v>0</v>
      </c>
      <c r="F289" s="14">
        <f t="shared" si="59"/>
        <v>0</v>
      </c>
      <c r="G289" s="14">
        <f t="shared" si="60"/>
        <v>0</v>
      </c>
      <c r="H289" s="14">
        <f t="shared" si="61"/>
        <v>0</v>
      </c>
      <c r="I289" s="14">
        <f t="shared" si="62"/>
        <v>0</v>
      </c>
      <c r="J289" s="14">
        <f t="shared" si="63"/>
        <v>0</v>
      </c>
      <c r="K289" s="14">
        <f t="shared" ca="1" si="55"/>
        <v>-1.5190243829113225E-2</v>
      </c>
      <c r="L289" s="14">
        <f t="shared" ca="1" si="64"/>
        <v>2.3074350758791243E-4</v>
      </c>
      <c r="M289" s="14">
        <f t="shared" ca="1" si="56"/>
        <v>10851128523709.076</v>
      </c>
      <c r="N289" s="14">
        <f t="shared" ca="1" si="57"/>
        <v>6539543854284.0586</v>
      </c>
      <c r="O289" s="14">
        <f t="shared" ca="1" si="58"/>
        <v>123090645890.00032</v>
      </c>
      <c r="P289" s="8">
        <f t="shared" ca="1" si="65"/>
        <v>1.5190243829113225E-2</v>
      </c>
    </row>
    <row r="290" spans="4:16" x14ac:dyDescent="0.2">
      <c r="D290" s="56">
        <f t="shared" si="54"/>
        <v>0</v>
      </c>
      <c r="E290" s="56">
        <f t="shared" si="54"/>
        <v>0</v>
      </c>
      <c r="F290" s="14">
        <f t="shared" si="59"/>
        <v>0</v>
      </c>
      <c r="G290" s="14">
        <f t="shared" si="60"/>
        <v>0</v>
      </c>
      <c r="H290" s="14">
        <f t="shared" si="61"/>
        <v>0</v>
      </c>
      <c r="I290" s="14">
        <f t="shared" si="62"/>
        <v>0</v>
      </c>
      <c r="J290" s="14">
        <f t="shared" si="63"/>
        <v>0</v>
      </c>
      <c r="K290" s="14">
        <f t="shared" ca="1" si="55"/>
        <v>-1.5190243829113225E-2</v>
      </c>
      <c r="L290" s="14">
        <f t="shared" ca="1" si="64"/>
        <v>2.3074350758791243E-4</v>
      </c>
      <c r="M290" s="14">
        <f t="shared" ca="1" si="56"/>
        <v>10851128523709.076</v>
      </c>
      <c r="N290" s="14">
        <f t="shared" ca="1" si="57"/>
        <v>6539543854284.0586</v>
      </c>
      <c r="O290" s="14">
        <f t="shared" ca="1" si="58"/>
        <v>123090645890.00032</v>
      </c>
      <c r="P290" s="8">
        <f t="shared" ca="1" si="65"/>
        <v>1.5190243829113225E-2</v>
      </c>
    </row>
    <row r="291" spans="4:16" x14ac:dyDescent="0.2">
      <c r="D291" s="56">
        <f t="shared" si="54"/>
        <v>0</v>
      </c>
      <c r="E291" s="56">
        <f t="shared" si="54"/>
        <v>0</v>
      </c>
      <c r="F291" s="14">
        <f t="shared" si="59"/>
        <v>0</v>
      </c>
      <c r="G291" s="14">
        <f t="shared" si="60"/>
        <v>0</v>
      </c>
      <c r="H291" s="14">
        <f t="shared" si="61"/>
        <v>0</v>
      </c>
      <c r="I291" s="14">
        <f t="shared" si="62"/>
        <v>0</v>
      </c>
      <c r="J291" s="14">
        <f t="shared" si="63"/>
        <v>0</v>
      </c>
      <c r="K291" s="14">
        <f t="shared" ca="1" si="55"/>
        <v>-1.5190243829113225E-2</v>
      </c>
      <c r="L291" s="14">
        <f t="shared" ca="1" si="64"/>
        <v>2.3074350758791243E-4</v>
      </c>
      <c r="M291" s="14">
        <f t="shared" ca="1" si="56"/>
        <v>10851128523709.076</v>
      </c>
      <c r="N291" s="14">
        <f t="shared" ca="1" si="57"/>
        <v>6539543854284.0586</v>
      </c>
      <c r="O291" s="14">
        <f t="shared" ca="1" si="58"/>
        <v>123090645890.00032</v>
      </c>
      <c r="P291" s="8">
        <f t="shared" ca="1" si="65"/>
        <v>1.5190243829113225E-2</v>
      </c>
    </row>
    <row r="292" spans="4:16" x14ac:dyDescent="0.2">
      <c r="D292" s="56">
        <f t="shared" si="54"/>
        <v>0</v>
      </c>
      <c r="E292" s="56">
        <f t="shared" si="54"/>
        <v>0</v>
      </c>
      <c r="F292" s="14">
        <f t="shared" si="59"/>
        <v>0</v>
      </c>
      <c r="G292" s="14">
        <f t="shared" si="60"/>
        <v>0</v>
      </c>
      <c r="H292" s="14">
        <f t="shared" si="61"/>
        <v>0</v>
      </c>
      <c r="I292" s="14">
        <f t="shared" si="62"/>
        <v>0</v>
      </c>
      <c r="J292" s="14">
        <f t="shared" si="63"/>
        <v>0</v>
      </c>
      <c r="K292" s="14">
        <f t="shared" ca="1" si="55"/>
        <v>-1.5190243829113225E-2</v>
      </c>
      <c r="L292" s="14">
        <f t="shared" ca="1" si="64"/>
        <v>2.3074350758791243E-4</v>
      </c>
      <c r="M292" s="14">
        <f t="shared" ca="1" si="56"/>
        <v>10851128523709.076</v>
      </c>
      <c r="N292" s="14">
        <f t="shared" ca="1" si="57"/>
        <v>6539543854284.0586</v>
      </c>
      <c r="O292" s="14">
        <f t="shared" ca="1" si="58"/>
        <v>123090645890.00032</v>
      </c>
      <c r="P292" s="8">
        <f t="shared" ca="1" si="65"/>
        <v>1.5190243829113225E-2</v>
      </c>
    </row>
    <row r="293" spans="4:16" x14ac:dyDescent="0.2">
      <c r="D293" s="56">
        <f t="shared" si="54"/>
        <v>0</v>
      </c>
      <c r="E293" s="56">
        <f t="shared" si="54"/>
        <v>0</v>
      </c>
      <c r="F293" s="14">
        <f t="shared" si="59"/>
        <v>0</v>
      </c>
      <c r="G293" s="14">
        <f t="shared" si="60"/>
        <v>0</v>
      </c>
      <c r="H293" s="14">
        <f t="shared" si="61"/>
        <v>0</v>
      </c>
      <c r="I293" s="14">
        <f t="shared" si="62"/>
        <v>0</v>
      </c>
      <c r="J293" s="14">
        <f t="shared" si="63"/>
        <v>0</v>
      </c>
      <c r="K293" s="14">
        <f t="shared" ca="1" si="55"/>
        <v>-1.5190243829113225E-2</v>
      </c>
      <c r="L293" s="14">
        <f t="shared" ca="1" si="64"/>
        <v>2.3074350758791243E-4</v>
      </c>
      <c r="M293" s="14">
        <f t="shared" ca="1" si="56"/>
        <v>10851128523709.076</v>
      </c>
      <c r="N293" s="14">
        <f t="shared" ca="1" si="57"/>
        <v>6539543854284.0586</v>
      </c>
      <c r="O293" s="14">
        <f t="shared" ca="1" si="58"/>
        <v>123090645890.00032</v>
      </c>
      <c r="P293" s="8">
        <f t="shared" ca="1" si="65"/>
        <v>1.5190243829113225E-2</v>
      </c>
    </row>
    <row r="294" spans="4:16" x14ac:dyDescent="0.2">
      <c r="D294" s="56">
        <f t="shared" si="54"/>
        <v>0</v>
      </c>
      <c r="E294" s="56">
        <f t="shared" si="54"/>
        <v>0</v>
      </c>
      <c r="F294" s="14">
        <f t="shared" si="59"/>
        <v>0</v>
      </c>
      <c r="G294" s="14">
        <f t="shared" si="60"/>
        <v>0</v>
      </c>
      <c r="H294" s="14">
        <f t="shared" si="61"/>
        <v>0</v>
      </c>
      <c r="I294" s="14">
        <f t="shared" si="62"/>
        <v>0</v>
      </c>
      <c r="J294" s="14">
        <f t="shared" si="63"/>
        <v>0</v>
      </c>
      <c r="K294" s="14">
        <f t="shared" ca="1" si="55"/>
        <v>-1.5190243829113225E-2</v>
      </c>
      <c r="L294" s="14">
        <f t="shared" ca="1" si="64"/>
        <v>2.3074350758791243E-4</v>
      </c>
      <c r="M294" s="14">
        <f t="shared" ca="1" si="56"/>
        <v>10851128523709.076</v>
      </c>
      <c r="N294" s="14">
        <f t="shared" ca="1" si="57"/>
        <v>6539543854284.0586</v>
      </c>
      <c r="O294" s="14">
        <f t="shared" ca="1" si="58"/>
        <v>123090645890.00032</v>
      </c>
      <c r="P294" s="8">
        <f t="shared" ca="1" si="65"/>
        <v>1.5190243829113225E-2</v>
      </c>
    </row>
    <row r="295" spans="4:16" x14ac:dyDescent="0.2">
      <c r="D295" s="56">
        <f t="shared" si="54"/>
        <v>0</v>
      </c>
      <c r="E295" s="56">
        <f t="shared" si="54"/>
        <v>0</v>
      </c>
      <c r="F295" s="14">
        <f t="shared" si="59"/>
        <v>0</v>
      </c>
      <c r="G295" s="14">
        <f t="shared" si="60"/>
        <v>0</v>
      </c>
      <c r="H295" s="14">
        <f t="shared" si="61"/>
        <v>0</v>
      </c>
      <c r="I295" s="14">
        <f t="shared" si="62"/>
        <v>0</v>
      </c>
      <c r="J295" s="14">
        <f t="shared" si="63"/>
        <v>0</v>
      </c>
      <c r="K295" s="14">
        <f t="shared" ca="1" si="55"/>
        <v>-1.5190243829113225E-2</v>
      </c>
      <c r="L295" s="14">
        <f t="shared" ca="1" si="64"/>
        <v>2.3074350758791243E-4</v>
      </c>
      <c r="M295" s="14">
        <f t="shared" ca="1" si="56"/>
        <v>10851128523709.076</v>
      </c>
      <c r="N295" s="14">
        <f t="shared" ca="1" si="57"/>
        <v>6539543854284.0586</v>
      </c>
      <c r="O295" s="14">
        <f t="shared" ca="1" si="58"/>
        <v>123090645890.00032</v>
      </c>
      <c r="P295" s="8">
        <f t="shared" ca="1" si="65"/>
        <v>1.5190243829113225E-2</v>
      </c>
    </row>
    <row r="296" spans="4:16" x14ac:dyDescent="0.2">
      <c r="D296" s="56">
        <f t="shared" si="54"/>
        <v>0</v>
      </c>
      <c r="E296" s="56">
        <f t="shared" si="54"/>
        <v>0</v>
      </c>
      <c r="F296" s="14">
        <f t="shared" si="59"/>
        <v>0</v>
      </c>
      <c r="G296" s="14">
        <f t="shared" si="60"/>
        <v>0</v>
      </c>
      <c r="H296" s="14">
        <f t="shared" si="61"/>
        <v>0</v>
      </c>
      <c r="I296" s="14">
        <f t="shared" si="62"/>
        <v>0</v>
      </c>
      <c r="J296" s="14">
        <f t="shared" si="63"/>
        <v>0</v>
      </c>
      <c r="K296" s="14">
        <f t="shared" ca="1" si="55"/>
        <v>-1.5190243829113225E-2</v>
      </c>
      <c r="L296" s="14">
        <f t="shared" ca="1" si="64"/>
        <v>2.3074350758791243E-4</v>
      </c>
      <c r="M296" s="14">
        <f t="shared" ca="1" si="56"/>
        <v>10851128523709.076</v>
      </c>
      <c r="N296" s="14">
        <f t="shared" ca="1" si="57"/>
        <v>6539543854284.0586</v>
      </c>
      <c r="O296" s="14">
        <f t="shared" ca="1" si="58"/>
        <v>123090645890.00032</v>
      </c>
      <c r="P296" s="8">
        <f t="shared" ca="1" si="65"/>
        <v>1.5190243829113225E-2</v>
      </c>
    </row>
    <row r="297" spans="4:16" x14ac:dyDescent="0.2">
      <c r="D297" s="56">
        <f t="shared" si="54"/>
        <v>0</v>
      </c>
      <c r="E297" s="56">
        <f t="shared" si="54"/>
        <v>0</v>
      </c>
      <c r="F297" s="14">
        <f t="shared" si="59"/>
        <v>0</v>
      </c>
      <c r="G297" s="14">
        <f t="shared" si="60"/>
        <v>0</v>
      </c>
      <c r="H297" s="14">
        <f t="shared" si="61"/>
        <v>0</v>
      </c>
      <c r="I297" s="14">
        <f t="shared" si="62"/>
        <v>0</v>
      </c>
      <c r="J297" s="14">
        <f t="shared" si="63"/>
        <v>0</v>
      </c>
      <c r="K297" s="14">
        <f t="shared" ca="1" si="55"/>
        <v>-1.5190243829113225E-2</v>
      </c>
      <c r="L297" s="14">
        <f t="shared" ca="1" si="64"/>
        <v>2.3074350758791243E-4</v>
      </c>
      <c r="M297" s="14">
        <f t="shared" ca="1" si="56"/>
        <v>10851128523709.076</v>
      </c>
      <c r="N297" s="14">
        <f t="shared" ca="1" si="57"/>
        <v>6539543854284.0586</v>
      </c>
      <c r="O297" s="14">
        <f t="shared" ca="1" si="58"/>
        <v>123090645890.00032</v>
      </c>
      <c r="P297" s="8">
        <f t="shared" ca="1" si="65"/>
        <v>1.5190243829113225E-2</v>
      </c>
    </row>
    <row r="298" spans="4:16" x14ac:dyDescent="0.2">
      <c r="D298" s="56">
        <f t="shared" si="54"/>
        <v>0</v>
      </c>
      <c r="E298" s="56">
        <f t="shared" si="54"/>
        <v>0</v>
      </c>
      <c r="F298" s="14">
        <f t="shared" si="59"/>
        <v>0</v>
      </c>
      <c r="G298" s="14">
        <f t="shared" si="60"/>
        <v>0</v>
      </c>
      <c r="H298" s="14">
        <f t="shared" si="61"/>
        <v>0</v>
      </c>
      <c r="I298" s="14">
        <f t="shared" si="62"/>
        <v>0</v>
      </c>
      <c r="J298" s="14">
        <f t="shared" si="63"/>
        <v>0</v>
      </c>
      <c r="K298" s="14">
        <f t="shared" ca="1" si="55"/>
        <v>-1.5190243829113225E-2</v>
      </c>
      <c r="L298" s="14">
        <f t="shared" ca="1" si="64"/>
        <v>2.3074350758791243E-4</v>
      </c>
      <c r="M298" s="14">
        <f t="shared" ca="1" si="56"/>
        <v>10851128523709.076</v>
      </c>
      <c r="N298" s="14">
        <f t="shared" ca="1" si="57"/>
        <v>6539543854284.0586</v>
      </c>
      <c r="O298" s="14">
        <f t="shared" ca="1" si="58"/>
        <v>123090645890.00032</v>
      </c>
      <c r="P298" s="8">
        <f t="shared" ca="1" si="65"/>
        <v>1.5190243829113225E-2</v>
      </c>
    </row>
    <row r="299" spans="4:16" x14ac:dyDescent="0.2">
      <c r="D299" s="56">
        <f t="shared" si="54"/>
        <v>0</v>
      </c>
      <c r="E299" s="56">
        <f t="shared" si="54"/>
        <v>0</v>
      </c>
      <c r="F299" s="14">
        <f t="shared" si="59"/>
        <v>0</v>
      </c>
      <c r="G299" s="14">
        <f t="shared" si="60"/>
        <v>0</v>
      </c>
      <c r="H299" s="14">
        <f t="shared" si="61"/>
        <v>0</v>
      </c>
      <c r="I299" s="14">
        <f t="shared" si="62"/>
        <v>0</v>
      </c>
      <c r="J299" s="14">
        <f t="shared" si="63"/>
        <v>0</v>
      </c>
      <c r="K299" s="14">
        <f t="shared" ca="1" si="55"/>
        <v>-1.5190243829113225E-2</v>
      </c>
      <c r="L299" s="14">
        <f t="shared" ca="1" si="64"/>
        <v>2.3074350758791243E-4</v>
      </c>
      <c r="M299" s="14">
        <f t="shared" ca="1" si="56"/>
        <v>10851128523709.076</v>
      </c>
      <c r="N299" s="14">
        <f t="shared" ca="1" si="57"/>
        <v>6539543854284.0586</v>
      </c>
      <c r="O299" s="14">
        <f t="shared" ca="1" si="58"/>
        <v>123090645890.00032</v>
      </c>
      <c r="P299" s="8">
        <f t="shared" ca="1" si="65"/>
        <v>1.5190243829113225E-2</v>
      </c>
    </row>
    <row r="300" spans="4:16" x14ac:dyDescent="0.2">
      <c r="D300" s="56">
        <f t="shared" si="54"/>
        <v>0</v>
      </c>
      <c r="E300" s="56">
        <f t="shared" si="54"/>
        <v>0</v>
      </c>
      <c r="F300" s="14">
        <f t="shared" si="59"/>
        <v>0</v>
      </c>
      <c r="G300" s="14">
        <f t="shared" si="60"/>
        <v>0</v>
      </c>
      <c r="H300" s="14">
        <f t="shared" si="61"/>
        <v>0</v>
      </c>
      <c r="I300" s="14">
        <f t="shared" si="62"/>
        <v>0</v>
      </c>
      <c r="J300" s="14">
        <f t="shared" si="63"/>
        <v>0</v>
      </c>
      <c r="K300" s="14">
        <f t="shared" ca="1" si="55"/>
        <v>-1.5190243829113225E-2</v>
      </c>
      <c r="L300" s="14">
        <f t="shared" ca="1" si="64"/>
        <v>2.3074350758791243E-4</v>
      </c>
      <c r="M300" s="14">
        <f t="shared" ca="1" si="56"/>
        <v>10851128523709.076</v>
      </c>
      <c r="N300" s="14">
        <f t="shared" ca="1" si="57"/>
        <v>6539543854284.0586</v>
      </c>
      <c r="O300" s="14">
        <f t="shared" ca="1" si="58"/>
        <v>123090645890.00032</v>
      </c>
      <c r="P300" s="8">
        <f t="shared" ca="1" si="65"/>
        <v>1.5190243829113225E-2</v>
      </c>
    </row>
    <row r="301" spans="4:16" x14ac:dyDescent="0.2">
      <c r="D301" s="56">
        <f t="shared" si="54"/>
        <v>0</v>
      </c>
      <c r="E301" s="56">
        <f t="shared" si="54"/>
        <v>0</v>
      </c>
      <c r="F301" s="14">
        <f t="shared" si="59"/>
        <v>0</v>
      </c>
      <c r="G301" s="14">
        <f t="shared" si="60"/>
        <v>0</v>
      </c>
      <c r="H301" s="14">
        <f t="shared" si="61"/>
        <v>0</v>
      </c>
      <c r="I301" s="14">
        <f t="shared" si="62"/>
        <v>0</v>
      </c>
      <c r="J301" s="14">
        <f t="shared" si="63"/>
        <v>0</v>
      </c>
      <c r="K301" s="14">
        <f t="shared" ca="1" si="55"/>
        <v>-1.5190243829113225E-2</v>
      </c>
      <c r="L301" s="14">
        <f t="shared" ca="1" si="64"/>
        <v>2.3074350758791243E-4</v>
      </c>
      <c r="M301" s="14">
        <f t="shared" ca="1" si="56"/>
        <v>10851128523709.076</v>
      </c>
      <c r="N301" s="14">
        <f t="shared" ca="1" si="57"/>
        <v>6539543854284.0586</v>
      </c>
      <c r="O301" s="14">
        <f t="shared" ca="1" si="58"/>
        <v>123090645890.00032</v>
      </c>
      <c r="P301" s="8">
        <f t="shared" ca="1" si="65"/>
        <v>1.5190243829113225E-2</v>
      </c>
    </row>
    <row r="302" spans="4:16" x14ac:dyDescent="0.2">
      <c r="D302" s="56">
        <f t="shared" si="54"/>
        <v>0</v>
      </c>
      <c r="E302" s="56">
        <f t="shared" si="54"/>
        <v>0</v>
      </c>
      <c r="F302" s="14">
        <f t="shared" si="59"/>
        <v>0</v>
      </c>
      <c r="G302" s="14">
        <f t="shared" si="60"/>
        <v>0</v>
      </c>
      <c r="H302" s="14">
        <f t="shared" si="61"/>
        <v>0</v>
      </c>
      <c r="I302" s="14">
        <f t="shared" si="62"/>
        <v>0</v>
      </c>
      <c r="J302" s="14">
        <f t="shared" si="63"/>
        <v>0</v>
      </c>
      <c r="K302" s="14">
        <f t="shared" ca="1" si="55"/>
        <v>-1.5190243829113225E-2</v>
      </c>
      <c r="L302" s="14">
        <f t="shared" ca="1" si="64"/>
        <v>2.3074350758791243E-4</v>
      </c>
      <c r="M302" s="14">
        <f t="shared" ca="1" si="56"/>
        <v>10851128523709.076</v>
      </c>
      <c r="N302" s="14">
        <f t="shared" ca="1" si="57"/>
        <v>6539543854284.0586</v>
      </c>
      <c r="O302" s="14">
        <f t="shared" ca="1" si="58"/>
        <v>123090645890.00032</v>
      </c>
      <c r="P302" s="8">
        <f t="shared" ca="1" si="65"/>
        <v>1.5190243829113225E-2</v>
      </c>
    </row>
    <row r="303" spans="4:16" x14ac:dyDescent="0.2">
      <c r="D303" s="56">
        <f t="shared" si="54"/>
        <v>0</v>
      </c>
      <c r="E303" s="56">
        <f t="shared" si="54"/>
        <v>0</v>
      </c>
      <c r="F303" s="14">
        <f t="shared" si="59"/>
        <v>0</v>
      </c>
      <c r="G303" s="14">
        <f t="shared" si="60"/>
        <v>0</v>
      </c>
      <c r="H303" s="14">
        <f t="shared" si="61"/>
        <v>0</v>
      </c>
      <c r="I303" s="14">
        <f t="shared" si="62"/>
        <v>0</v>
      </c>
      <c r="J303" s="14">
        <f t="shared" si="63"/>
        <v>0</v>
      </c>
      <c r="K303" s="14">
        <f t="shared" ca="1" si="55"/>
        <v>-1.5190243829113225E-2</v>
      </c>
      <c r="L303" s="14">
        <f t="shared" ca="1" si="64"/>
        <v>2.3074350758791243E-4</v>
      </c>
      <c r="M303" s="14">
        <f t="shared" ca="1" si="56"/>
        <v>10851128523709.076</v>
      </c>
      <c r="N303" s="14">
        <f t="shared" ca="1" si="57"/>
        <v>6539543854284.0586</v>
      </c>
      <c r="O303" s="14">
        <f t="shared" ca="1" si="58"/>
        <v>123090645890.00032</v>
      </c>
      <c r="P303" s="8">
        <f t="shared" ca="1" si="65"/>
        <v>1.5190243829113225E-2</v>
      </c>
    </row>
    <row r="304" spans="4:16" x14ac:dyDescent="0.2">
      <c r="D304" s="56">
        <f t="shared" si="54"/>
        <v>0</v>
      </c>
      <c r="E304" s="56">
        <f t="shared" si="54"/>
        <v>0</v>
      </c>
      <c r="F304" s="14">
        <f t="shared" si="59"/>
        <v>0</v>
      </c>
      <c r="G304" s="14">
        <f t="shared" si="60"/>
        <v>0</v>
      </c>
      <c r="H304" s="14">
        <f t="shared" si="61"/>
        <v>0</v>
      </c>
      <c r="I304" s="14">
        <f t="shared" si="62"/>
        <v>0</v>
      </c>
      <c r="J304" s="14">
        <f t="shared" si="63"/>
        <v>0</v>
      </c>
      <c r="K304" s="14">
        <f t="shared" ca="1" si="55"/>
        <v>-1.5190243829113225E-2</v>
      </c>
      <c r="L304" s="14">
        <f t="shared" ca="1" si="64"/>
        <v>2.3074350758791243E-4</v>
      </c>
      <c r="M304" s="14">
        <f t="shared" ca="1" si="56"/>
        <v>10851128523709.076</v>
      </c>
      <c r="N304" s="14">
        <f t="shared" ca="1" si="57"/>
        <v>6539543854284.0586</v>
      </c>
      <c r="O304" s="14">
        <f t="shared" ca="1" si="58"/>
        <v>123090645890.00032</v>
      </c>
      <c r="P304" s="8">
        <f t="shared" ca="1" si="65"/>
        <v>1.5190243829113225E-2</v>
      </c>
    </row>
    <row r="305" spans="4:16" x14ac:dyDescent="0.2">
      <c r="D305" s="56">
        <f t="shared" si="54"/>
        <v>0</v>
      </c>
      <c r="E305" s="56">
        <f t="shared" si="54"/>
        <v>0</v>
      </c>
      <c r="F305" s="14">
        <f t="shared" si="59"/>
        <v>0</v>
      </c>
      <c r="G305" s="14">
        <f t="shared" si="60"/>
        <v>0</v>
      </c>
      <c r="H305" s="14">
        <f t="shared" si="61"/>
        <v>0</v>
      </c>
      <c r="I305" s="14">
        <f t="shared" si="62"/>
        <v>0</v>
      </c>
      <c r="J305" s="14">
        <f t="shared" si="63"/>
        <v>0</v>
      </c>
      <c r="K305" s="14">
        <f t="shared" ca="1" si="55"/>
        <v>-1.5190243829113225E-2</v>
      </c>
      <c r="L305" s="14">
        <f t="shared" ca="1" si="64"/>
        <v>2.3074350758791243E-4</v>
      </c>
      <c r="M305" s="14">
        <f t="shared" ca="1" si="56"/>
        <v>10851128523709.076</v>
      </c>
      <c r="N305" s="14">
        <f t="shared" ca="1" si="57"/>
        <v>6539543854284.0586</v>
      </c>
      <c r="O305" s="14">
        <f t="shared" ca="1" si="58"/>
        <v>123090645890.00032</v>
      </c>
      <c r="P305" s="8">
        <f t="shared" ca="1" si="65"/>
        <v>1.5190243829113225E-2</v>
      </c>
    </row>
    <row r="306" spans="4:16" x14ac:dyDescent="0.2">
      <c r="D306" s="56">
        <f t="shared" si="54"/>
        <v>0</v>
      </c>
      <c r="E306" s="56">
        <f t="shared" si="54"/>
        <v>0</v>
      </c>
      <c r="F306" s="14">
        <f t="shared" si="59"/>
        <v>0</v>
      </c>
      <c r="G306" s="14">
        <f t="shared" si="60"/>
        <v>0</v>
      </c>
      <c r="H306" s="14">
        <f t="shared" si="61"/>
        <v>0</v>
      </c>
      <c r="I306" s="14">
        <f t="shared" si="62"/>
        <v>0</v>
      </c>
      <c r="J306" s="14">
        <f t="shared" si="63"/>
        <v>0</v>
      </c>
      <c r="K306" s="14">
        <f t="shared" ca="1" si="55"/>
        <v>-1.5190243829113225E-2</v>
      </c>
      <c r="L306" s="14">
        <f t="shared" ca="1" si="64"/>
        <v>2.3074350758791243E-4</v>
      </c>
      <c r="M306" s="14">
        <f t="shared" ca="1" si="56"/>
        <v>10851128523709.076</v>
      </c>
      <c r="N306" s="14">
        <f t="shared" ca="1" si="57"/>
        <v>6539543854284.0586</v>
      </c>
      <c r="O306" s="14">
        <f t="shared" ca="1" si="58"/>
        <v>123090645890.00032</v>
      </c>
      <c r="P306" s="8">
        <f t="shared" ca="1" si="65"/>
        <v>1.5190243829113225E-2</v>
      </c>
    </row>
    <row r="307" spans="4:16" x14ac:dyDescent="0.2">
      <c r="D307" s="56">
        <f t="shared" si="54"/>
        <v>0</v>
      </c>
      <c r="E307" s="56">
        <f t="shared" si="54"/>
        <v>0</v>
      </c>
      <c r="F307" s="14">
        <f t="shared" si="59"/>
        <v>0</v>
      </c>
      <c r="G307" s="14">
        <f t="shared" si="60"/>
        <v>0</v>
      </c>
      <c r="H307" s="14">
        <f t="shared" si="61"/>
        <v>0</v>
      </c>
      <c r="I307" s="14">
        <f t="shared" si="62"/>
        <v>0</v>
      </c>
      <c r="J307" s="14">
        <f t="shared" si="63"/>
        <v>0</v>
      </c>
      <c r="K307" s="14">
        <f t="shared" ca="1" si="55"/>
        <v>-1.5190243829113225E-2</v>
      </c>
      <c r="L307" s="14">
        <f t="shared" ca="1" si="64"/>
        <v>2.3074350758791243E-4</v>
      </c>
      <c r="M307" s="14">
        <f t="shared" ca="1" si="56"/>
        <v>10851128523709.076</v>
      </c>
      <c r="N307" s="14">
        <f t="shared" ca="1" si="57"/>
        <v>6539543854284.0586</v>
      </c>
      <c r="O307" s="14">
        <f t="shared" ca="1" si="58"/>
        <v>123090645890.00032</v>
      </c>
      <c r="P307" s="8">
        <f t="shared" ca="1" si="65"/>
        <v>1.5190243829113225E-2</v>
      </c>
    </row>
    <row r="308" spans="4:16" x14ac:dyDescent="0.2">
      <c r="D308" s="56">
        <f t="shared" si="54"/>
        <v>0</v>
      </c>
      <c r="E308" s="56">
        <f t="shared" si="54"/>
        <v>0</v>
      </c>
      <c r="F308" s="14">
        <f t="shared" si="59"/>
        <v>0</v>
      </c>
      <c r="G308" s="14">
        <f t="shared" si="60"/>
        <v>0</v>
      </c>
      <c r="H308" s="14">
        <f t="shared" si="61"/>
        <v>0</v>
      </c>
      <c r="I308" s="14">
        <f t="shared" si="62"/>
        <v>0</v>
      </c>
      <c r="J308" s="14">
        <f t="shared" si="63"/>
        <v>0</v>
      </c>
      <c r="K308" s="14">
        <f t="shared" ca="1" si="55"/>
        <v>-1.5190243829113225E-2</v>
      </c>
      <c r="L308" s="14">
        <f t="shared" ca="1" si="64"/>
        <v>2.3074350758791243E-4</v>
      </c>
      <c r="M308" s="14">
        <f t="shared" ca="1" si="56"/>
        <v>10851128523709.076</v>
      </c>
      <c r="N308" s="14">
        <f t="shared" ca="1" si="57"/>
        <v>6539543854284.0586</v>
      </c>
      <c r="O308" s="14">
        <f t="shared" ca="1" si="58"/>
        <v>123090645890.00032</v>
      </c>
      <c r="P308" s="8">
        <f t="shared" ca="1" si="65"/>
        <v>1.5190243829113225E-2</v>
      </c>
    </row>
    <row r="309" spans="4:16" x14ac:dyDescent="0.2">
      <c r="D309" s="56">
        <f t="shared" si="54"/>
        <v>0</v>
      </c>
      <c r="E309" s="56">
        <f t="shared" si="54"/>
        <v>0</v>
      </c>
      <c r="F309" s="14">
        <f t="shared" si="59"/>
        <v>0</v>
      </c>
      <c r="G309" s="14">
        <f t="shared" si="60"/>
        <v>0</v>
      </c>
      <c r="H309" s="14">
        <f t="shared" si="61"/>
        <v>0</v>
      </c>
      <c r="I309" s="14">
        <f t="shared" si="62"/>
        <v>0</v>
      </c>
      <c r="J309" s="14">
        <f t="shared" si="63"/>
        <v>0</v>
      </c>
      <c r="K309" s="14">
        <f t="shared" ca="1" si="55"/>
        <v>-1.5190243829113225E-2</v>
      </c>
      <c r="L309" s="14">
        <f t="shared" ca="1" si="64"/>
        <v>2.3074350758791243E-4</v>
      </c>
      <c r="M309" s="14">
        <f t="shared" ca="1" si="56"/>
        <v>10851128523709.076</v>
      </c>
      <c r="N309" s="14">
        <f t="shared" ca="1" si="57"/>
        <v>6539543854284.0586</v>
      </c>
      <c r="O309" s="14">
        <f t="shared" ca="1" si="58"/>
        <v>123090645890.00032</v>
      </c>
      <c r="P309" s="8">
        <f t="shared" ca="1" si="65"/>
        <v>1.5190243829113225E-2</v>
      </c>
    </row>
    <row r="310" spans="4:16" x14ac:dyDescent="0.2">
      <c r="D310" s="56">
        <f t="shared" si="54"/>
        <v>0</v>
      </c>
      <c r="E310" s="56">
        <f t="shared" si="54"/>
        <v>0</v>
      </c>
      <c r="F310" s="14">
        <f t="shared" si="59"/>
        <v>0</v>
      </c>
      <c r="G310" s="14">
        <f t="shared" si="60"/>
        <v>0</v>
      </c>
      <c r="H310" s="14">
        <f t="shared" si="61"/>
        <v>0</v>
      </c>
      <c r="I310" s="14">
        <f t="shared" si="62"/>
        <v>0</v>
      </c>
      <c r="J310" s="14">
        <f t="shared" si="63"/>
        <v>0</v>
      </c>
      <c r="K310" s="14">
        <f t="shared" ca="1" si="55"/>
        <v>-1.5190243829113225E-2</v>
      </c>
      <c r="L310" s="14">
        <f t="shared" ca="1" si="64"/>
        <v>2.3074350758791243E-4</v>
      </c>
      <c r="M310" s="14">
        <f t="shared" ca="1" si="56"/>
        <v>10851128523709.076</v>
      </c>
      <c r="N310" s="14">
        <f t="shared" ca="1" si="57"/>
        <v>6539543854284.0586</v>
      </c>
      <c r="O310" s="14">
        <f t="shared" ca="1" si="58"/>
        <v>123090645890.00032</v>
      </c>
      <c r="P310" s="8">
        <f t="shared" ca="1" si="65"/>
        <v>1.5190243829113225E-2</v>
      </c>
    </row>
    <row r="311" spans="4:16" x14ac:dyDescent="0.2">
      <c r="D311" s="56">
        <f t="shared" si="54"/>
        <v>0</v>
      </c>
      <c r="E311" s="56">
        <f t="shared" si="54"/>
        <v>0</v>
      </c>
      <c r="F311" s="14">
        <f t="shared" si="59"/>
        <v>0</v>
      </c>
      <c r="G311" s="14">
        <f t="shared" si="60"/>
        <v>0</v>
      </c>
      <c r="H311" s="14">
        <f t="shared" si="61"/>
        <v>0</v>
      </c>
      <c r="I311" s="14">
        <f t="shared" si="62"/>
        <v>0</v>
      </c>
      <c r="J311" s="14">
        <f t="shared" si="63"/>
        <v>0</v>
      </c>
      <c r="K311" s="14">
        <f t="shared" ca="1" si="55"/>
        <v>-1.5190243829113225E-2</v>
      </c>
      <c r="L311" s="14">
        <f t="shared" ca="1" si="64"/>
        <v>2.3074350758791243E-4</v>
      </c>
      <c r="M311" s="14">
        <f t="shared" ca="1" si="56"/>
        <v>10851128523709.076</v>
      </c>
      <c r="N311" s="14">
        <f t="shared" ca="1" si="57"/>
        <v>6539543854284.0586</v>
      </c>
      <c r="O311" s="14">
        <f t="shared" ca="1" si="58"/>
        <v>123090645890.00032</v>
      </c>
      <c r="P311" s="8">
        <f t="shared" ca="1" si="65"/>
        <v>1.5190243829113225E-2</v>
      </c>
    </row>
    <row r="312" spans="4:16" x14ac:dyDescent="0.2">
      <c r="D312" s="56">
        <f t="shared" si="54"/>
        <v>0</v>
      </c>
      <c r="E312" s="56">
        <f t="shared" si="54"/>
        <v>0</v>
      </c>
      <c r="F312" s="14">
        <f t="shared" si="59"/>
        <v>0</v>
      </c>
      <c r="G312" s="14">
        <f t="shared" si="60"/>
        <v>0</v>
      </c>
      <c r="H312" s="14">
        <f t="shared" si="61"/>
        <v>0</v>
      </c>
      <c r="I312" s="14">
        <f t="shared" si="62"/>
        <v>0</v>
      </c>
      <c r="J312" s="14">
        <f t="shared" si="63"/>
        <v>0</v>
      </c>
      <c r="K312" s="14">
        <f t="shared" ca="1" si="55"/>
        <v>-1.5190243829113225E-2</v>
      </c>
      <c r="L312" s="14">
        <f t="shared" ca="1" si="64"/>
        <v>2.3074350758791243E-4</v>
      </c>
      <c r="M312" s="14">
        <f t="shared" ca="1" si="56"/>
        <v>10851128523709.076</v>
      </c>
      <c r="N312" s="14">
        <f t="shared" ca="1" si="57"/>
        <v>6539543854284.0586</v>
      </c>
      <c r="O312" s="14">
        <f t="shared" ca="1" si="58"/>
        <v>123090645890.00032</v>
      </c>
      <c r="P312" s="8">
        <f t="shared" ca="1" si="65"/>
        <v>1.5190243829113225E-2</v>
      </c>
    </row>
    <row r="313" spans="4:16" x14ac:dyDescent="0.2">
      <c r="D313" s="56">
        <f t="shared" si="54"/>
        <v>0</v>
      </c>
      <c r="E313" s="56">
        <f t="shared" si="54"/>
        <v>0</v>
      </c>
      <c r="F313" s="14">
        <f t="shared" si="59"/>
        <v>0</v>
      </c>
      <c r="G313" s="14">
        <f t="shared" si="60"/>
        <v>0</v>
      </c>
      <c r="H313" s="14">
        <f t="shared" si="61"/>
        <v>0</v>
      </c>
      <c r="I313" s="14">
        <f t="shared" si="62"/>
        <v>0</v>
      </c>
      <c r="J313" s="14">
        <f t="shared" si="63"/>
        <v>0</v>
      </c>
      <c r="K313" s="14">
        <f t="shared" ca="1" si="55"/>
        <v>-1.5190243829113225E-2</v>
      </c>
      <c r="L313" s="14">
        <f t="shared" ca="1" si="64"/>
        <v>2.3074350758791243E-4</v>
      </c>
      <c r="M313" s="14">
        <f t="shared" ca="1" si="56"/>
        <v>10851128523709.076</v>
      </c>
      <c r="N313" s="14">
        <f t="shared" ca="1" si="57"/>
        <v>6539543854284.0586</v>
      </c>
      <c r="O313" s="14">
        <f t="shared" ca="1" si="58"/>
        <v>123090645890.00032</v>
      </c>
      <c r="P313" s="8">
        <f t="shared" ca="1" si="65"/>
        <v>1.5190243829113225E-2</v>
      </c>
    </row>
    <row r="314" spans="4:16" x14ac:dyDescent="0.2">
      <c r="D314" s="56">
        <f t="shared" si="54"/>
        <v>0</v>
      </c>
      <c r="E314" s="56">
        <f t="shared" si="54"/>
        <v>0</v>
      </c>
      <c r="F314" s="14">
        <f t="shared" si="59"/>
        <v>0</v>
      </c>
      <c r="G314" s="14">
        <f t="shared" si="60"/>
        <v>0</v>
      </c>
      <c r="H314" s="14">
        <f t="shared" si="61"/>
        <v>0</v>
      </c>
      <c r="I314" s="14">
        <f t="shared" si="62"/>
        <v>0</v>
      </c>
      <c r="J314" s="14">
        <f t="shared" si="63"/>
        <v>0</v>
      </c>
      <c r="K314" s="14">
        <f t="shared" ca="1" si="55"/>
        <v>-1.5190243829113225E-2</v>
      </c>
      <c r="L314" s="14">
        <f t="shared" ca="1" si="64"/>
        <v>2.3074350758791243E-4</v>
      </c>
      <c r="M314" s="14">
        <f t="shared" ca="1" si="56"/>
        <v>10851128523709.076</v>
      </c>
      <c r="N314" s="14">
        <f t="shared" ca="1" si="57"/>
        <v>6539543854284.0586</v>
      </c>
      <c r="O314" s="14">
        <f t="shared" ca="1" si="58"/>
        <v>123090645890.00032</v>
      </c>
      <c r="P314" s="8">
        <f t="shared" ca="1" si="65"/>
        <v>1.5190243829113225E-2</v>
      </c>
    </row>
    <row r="315" spans="4:16" x14ac:dyDescent="0.2">
      <c r="D315" s="56">
        <f t="shared" si="54"/>
        <v>0</v>
      </c>
      <c r="E315" s="56">
        <f t="shared" si="54"/>
        <v>0</v>
      </c>
      <c r="F315" s="14">
        <f t="shared" si="59"/>
        <v>0</v>
      </c>
      <c r="G315" s="14">
        <f t="shared" si="60"/>
        <v>0</v>
      </c>
      <c r="H315" s="14">
        <f t="shared" si="61"/>
        <v>0</v>
      </c>
      <c r="I315" s="14">
        <f t="shared" si="62"/>
        <v>0</v>
      </c>
      <c r="J315" s="14">
        <f t="shared" si="63"/>
        <v>0</v>
      </c>
      <c r="K315" s="14">
        <f t="shared" ca="1" si="55"/>
        <v>-1.5190243829113225E-2</v>
      </c>
      <c r="L315" s="14">
        <f t="shared" ca="1" si="64"/>
        <v>2.3074350758791243E-4</v>
      </c>
      <c r="M315" s="14">
        <f t="shared" ca="1" si="56"/>
        <v>10851128523709.076</v>
      </c>
      <c r="N315" s="14">
        <f t="shared" ca="1" si="57"/>
        <v>6539543854284.0586</v>
      </c>
      <c r="O315" s="14">
        <f t="shared" ca="1" si="58"/>
        <v>123090645890.00032</v>
      </c>
      <c r="P315" s="8">
        <f t="shared" ca="1" si="65"/>
        <v>1.5190243829113225E-2</v>
      </c>
    </row>
    <row r="316" spans="4:16" x14ac:dyDescent="0.2">
      <c r="D316" s="56">
        <f t="shared" si="54"/>
        <v>0</v>
      </c>
      <c r="E316" s="56">
        <f t="shared" si="54"/>
        <v>0</v>
      </c>
      <c r="F316" s="14">
        <f t="shared" si="59"/>
        <v>0</v>
      </c>
      <c r="G316" s="14">
        <f t="shared" si="60"/>
        <v>0</v>
      </c>
      <c r="H316" s="14">
        <f t="shared" si="61"/>
        <v>0</v>
      </c>
      <c r="I316" s="14">
        <f t="shared" si="62"/>
        <v>0</v>
      </c>
      <c r="J316" s="14">
        <f t="shared" si="63"/>
        <v>0</v>
      </c>
      <c r="K316" s="14">
        <f t="shared" ca="1" si="55"/>
        <v>-1.5190243829113225E-2</v>
      </c>
      <c r="L316" s="14">
        <f t="shared" ca="1" si="64"/>
        <v>2.3074350758791243E-4</v>
      </c>
      <c r="M316" s="14">
        <f t="shared" ca="1" si="56"/>
        <v>10851128523709.076</v>
      </c>
      <c r="N316" s="14">
        <f t="shared" ca="1" si="57"/>
        <v>6539543854284.0586</v>
      </c>
      <c r="O316" s="14">
        <f t="shared" ca="1" si="58"/>
        <v>123090645890.00032</v>
      </c>
      <c r="P316" s="8">
        <f t="shared" ca="1" si="65"/>
        <v>1.5190243829113225E-2</v>
      </c>
    </row>
    <row r="317" spans="4:16" x14ac:dyDescent="0.2">
      <c r="D317" s="56">
        <f t="shared" si="54"/>
        <v>0</v>
      </c>
      <c r="E317" s="56">
        <f t="shared" si="54"/>
        <v>0</v>
      </c>
      <c r="F317" s="14">
        <f t="shared" si="59"/>
        <v>0</v>
      </c>
      <c r="G317" s="14">
        <f t="shared" si="60"/>
        <v>0</v>
      </c>
      <c r="H317" s="14">
        <f t="shared" si="61"/>
        <v>0</v>
      </c>
      <c r="I317" s="14">
        <f t="shared" si="62"/>
        <v>0</v>
      </c>
      <c r="J317" s="14">
        <f t="shared" si="63"/>
        <v>0</v>
      </c>
      <c r="K317" s="14">
        <f t="shared" ca="1" si="55"/>
        <v>-1.5190243829113225E-2</v>
      </c>
      <c r="L317" s="14">
        <f t="shared" ca="1" si="64"/>
        <v>2.3074350758791243E-4</v>
      </c>
      <c r="M317" s="14">
        <f t="shared" ca="1" si="56"/>
        <v>10851128523709.076</v>
      </c>
      <c r="N317" s="14">
        <f t="shared" ca="1" si="57"/>
        <v>6539543854284.0586</v>
      </c>
      <c r="O317" s="14">
        <f t="shared" ca="1" si="58"/>
        <v>123090645890.00032</v>
      </c>
      <c r="P317" s="8">
        <f t="shared" ca="1" si="65"/>
        <v>1.5190243829113225E-2</v>
      </c>
    </row>
    <row r="318" spans="4:16" x14ac:dyDescent="0.2">
      <c r="D318" s="56">
        <f t="shared" si="54"/>
        <v>0</v>
      </c>
      <c r="E318" s="56">
        <f t="shared" si="54"/>
        <v>0</v>
      </c>
      <c r="F318" s="14">
        <f t="shared" si="59"/>
        <v>0</v>
      </c>
      <c r="G318" s="14">
        <f t="shared" si="60"/>
        <v>0</v>
      </c>
      <c r="H318" s="14">
        <f t="shared" si="61"/>
        <v>0</v>
      </c>
      <c r="I318" s="14">
        <f t="shared" si="62"/>
        <v>0</v>
      </c>
      <c r="J318" s="14">
        <f t="shared" si="63"/>
        <v>0</v>
      </c>
      <c r="K318" s="14">
        <f t="shared" ca="1" si="55"/>
        <v>-1.5190243829113225E-2</v>
      </c>
      <c r="L318" s="14">
        <f t="shared" ca="1" si="64"/>
        <v>2.3074350758791243E-4</v>
      </c>
      <c r="M318" s="14">
        <f t="shared" ca="1" si="56"/>
        <v>10851128523709.076</v>
      </c>
      <c r="N318" s="14">
        <f t="shared" ca="1" si="57"/>
        <v>6539543854284.0586</v>
      </c>
      <c r="O318" s="14">
        <f t="shared" ca="1" si="58"/>
        <v>123090645890.00032</v>
      </c>
      <c r="P318" s="8">
        <f t="shared" ca="1" si="65"/>
        <v>1.5190243829113225E-2</v>
      </c>
    </row>
    <row r="319" spans="4:16" x14ac:dyDescent="0.2">
      <c r="D319" s="56">
        <f t="shared" si="54"/>
        <v>0</v>
      </c>
      <c r="E319" s="56">
        <f t="shared" si="54"/>
        <v>0</v>
      </c>
      <c r="F319" s="14">
        <f t="shared" si="59"/>
        <v>0</v>
      </c>
      <c r="G319" s="14">
        <f t="shared" si="60"/>
        <v>0</v>
      </c>
      <c r="H319" s="14">
        <f t="shared" si="61"/>
        <v>0</v>
      </c>
      <c r="I319" s="14">
        <f t="shared" si="62"/>
        <v>0</v>
      </c>
      <c r="J319" s="14">
        <f t="shared" si="63"/>
        <v>0</v>
      </c>
      <c r="K319" s="14">
        <f t="shared" ca="1" si="55"/>
        <v>-1.5190243829113225E-2</v>
      </c>
      <c r="L319" s="14">
        <f t="shared" ca="1" si="64"/>
        <v>2.3074350758791243E-4</v>
      </c>
      <c r="M319" s="14">
        <f t="shared" ca="1" si="56"/>
        <v>10851128523709.076</v>
      </c>
      <c r="N319" s="14">
        <f t="shared" ca="1" si="57"/>
        <v>6539543854284.0586</v>
      </c>
      <c r="O319" s="14">
        <f t="shared" ca="1" si="58"/>
        <v>123090645890.00032</v>
      </c>
      <c r="P319" s="8">
        <f t="shared" ca="1" si="65"/>
        <v>1.5190243829113225E-2</v>
      </c>
    </row>
    <row r="320" spans="4:16" x14ac:dyDescent="0.2">
      <c r="D320" s="56">
        <f t="shared" si="54"/>
        <v>0</v>
      </c>
      <c r="E320" s="56">
        <f t="shared" si="54"/>
        <v>0</v>
      </c>
      <c r="F320" s="14">
        <f t="shared" si="59"/>
        <v>0</v>
      </c>
      <c r="G320" s="14">
        <f t="shared" si="60"/>
        <v>0</v>
      </c>
      <c r="H320" s="14">
        <f t="shared" si="61"/>
        <v>0</v>
      </c>
      <c r="I320" s="14">
        <f t="shared" si="62"/>
        <v>0</v>
      </c>
      <c r="J320" s="14">
        <f t="shared" si="63"/>
        <v>0</v>
      </c>
      <c r="K320" s="14">
        <f t="shared" ca="1" si="55"/>
        <v>-1.5190243829113225E-2</v>
      </c>
      <c r="L320" s="14">
        <f t="shared" ca="1" si="64"/>
        <v>2.3074350758791243E-4</v>
      </c>
      <c r="M320" s="14">
        <f t="shared" ca="1" si="56"/>
        <v>10851128523709.076</v>
      </c>
      <c r="N320" s="14">
        <f t="shared" ca="1" si="57"/>
        <v>6539543854284.0586</v>
      </c>
      <c r="O320" s="14">
        <f t="shared" ca="1" si="58"/>
        <v>123090645890.00032</v>
      </c>
      <c r="P320" s="8">
        <f t="shared" ca="1" si="65"/>
        <v>1.5190243829113225E-2</v>
      </c>
    </row>
    <row r="321" spans="4:16" x14ac:dyDescent="0.2">
      <c r="D321" s="56">
        <f t="shared" si="54"/>
        <v>0</v>
      </c>
      <c r="E321" s="56">
        <f t="shared" si="54"/>
        <v>0</v>
      </c>
      <c r="F321" s="14">
        <f t="shared" si="59"/>
        <v>0</v>
      </c>
      <c r="G321" s="14">
        <f t="shared" si="60"/>
        <v>0</v>
      </c>
      <c r="H321" s="14">
        <f t="shared" si="61"/>
        <v>0</v>
      </c>
      <c r="I321" s="14">
        <f t="shared" si="62"/>
        <v>0</v>
      </c>
      <c r="J321" s="14">
        <f t="shared" si="63"/>
        <v>0</v>
      </c>
      <c r="K321" s="14">
        <f t="shared" ca="1" si="55"/>
        <v>-1.5190243829113225E-2</v>
      </c>
      <c r="L321" s="14">
        <f t="shared" ca="1" si="64"/>
        <v>2.3074350758791243E-4</v>
      </c>
      <c r="M321" s="14">
        <f t="shared" ca="1" si="56"/>
        <v>10851128523709.076</v>
      </c>
      <c r="N321" s="14">
        <f t="shared" ca="1" si="57"/>
        <v>6539543854284.0586</v>
      </c>
      <c r="O321" s="14">
        <f t="shared" ca="1" si="58"/>
        <v>123090645890.00032</v>
      </c>
      <c r="P321" s="8">
        <f t="shared" ca="1" si="65"/>
        <v>1.5190243829113225E-2</v>
      </c>
    </row>
    <row r="322" spans="4:16" x14ac:dyDescent="0.2">
      <c r="D322" s="56">
        <f t="shared" si="54"/>
        <v>0</v>
      </c>
      <c r="E322" s="56">
        <f t="shared" si="54"/>
        <v>0</v>
      </c>
      <c r="F322" s="14">
        <f t="shared" si="59"/>
        <v>0</v>
      </c>
      <c r="G322" s="14">
        <f t="shared" si="60"/>
        <v>0</v>
      </c>
      <c r="H322" s="14">
        <f t="shared" si="61"/>
        <v>0</v>
      </c>
      <c r="I322" s="14">
        <f t="shared" si="62"/>
        <v>0</v>
      </c>
      <c r="J322" s="14">
        <f t="shared" si="63"/>
        <v>0</v>
      </c>
      <c r="K322" s="14">
        <f t="shared" ca="1" si="55"/>
        <v>-1.5190243829113225E-2</v>
      </c>
      <c r="L322" s="14">
        <f t="shared" ca="1" si="64"/>
        <v>2.3074350758791243E-4</v>
      </c>
      <c r="M322" s="14">
        <f t="shared" ca="1" si="56"/>
        <v>10851128523709.076</v>
      </c>
      <c r="N322" s="14">
        <f t="shared" ca="1" si="57"/>
        <v>6539543854284.0586</v>
      </c>
      <c r="O322" s="14">
        <f t="shared" ca="1" si="58"/>
        <v>123090645890.00032</v>
      </c>
      <c r="P322" s="8">
        <f t="shared" ca="1" si="65"/>
        <v>1.5190243829113225E-2</v>
      </c>
    </row>
    <row r="323" spans="4:16" x14ac:dyDescent="0.2">
      <c r="D323" s="56">
        <f t="shared" ref="D323:E340" si="66">A323/A$18</f>
        <v>0</v>
      </c>
      <c r="E323" s="56">
        <f t="shared" si="66"/>
        <v>0</v>
      </c>
      <c r="F323" s="14">
        <f t="shared" si="59"/>
        <v>0</v>
      </c>
      <c r="G323" s="14">
        <f t="shared" si="60"/>
        <v>0</v>
      </c>
      <c r="H323" s="14">
        <f t="shared" si="61"/>
        <v>0</v>
      </c>
      <c r="I323" s="14">
        <f t="shared" si="62"/>
        <v>0</v>
      </c>
      <c r="J323" s="14">
        <f t="shared" si="63"/>
        <v>0</v>
      </c>
      <c r="K323" s="14">
        <f t="shared" ca="1" si="55"/>
        <v>-1.5190243829113225E-2</v>
      </c>
      <c r="L323" s="14">
        <f t="shared" ca="1" si="64"/>
        <v>2.3074350758791243E-4</v>
      </c>
      <c r="M323" s="14">
        <f t="shared" ca="1" si="56"/>
        <v>10851128523709.076</v>
      </c>
      <c r="N323" s="14">
        <f t="shared" ca="1" si="57"/>
        <v>6539543854284.0586</v>
      </c>
      <c r="O323" s="14">
        <f t="shared" ca="1" si="58"/>
        <v>123090645890.00032</v>
      </c>
      <c r="P323" s="8">
        <f t="shared" ca="1" si="65"/>
        <v>1.5190243829113225E-2</v>
      </c>
    </row>
    <row r="324" spans="4:16" x14ac:dyDescent="0.2">
      <c r="D324" s="56">
        <f t="shared" si="66"/>
        <v>0</v>
      </c>
      <c r="E324" s="56">
        <f t="shared" si="66"/>
        <v>0</v>
      </c>
      <c r="F324" s="14">
        <f t="shared" si="59"/>
        <v>0</v>
      </c>
      <c r="G324" s="14">
        <f t="shared" si="60"/>
        <v>0</v>
      </c>
      <c r="H324" s="14">
        <f t="shared" si="61"/>
        <v>0</v>
      </c>
      <c r="I324" s="14">
        <f t="shared" si="62"/>
        <v>0</v>
      </c>
      <c r="J324" s="14">
        <f t="shared" si="63"/>
        <v>0</v>
      </c>
      <c r="K324" s="14">
        <f t="shared" ca="1" si="55"/>
        <v>-1.5190243829113225E-2</v>
      </c>
      <c r="L324" s="14">
        <f t="shared" ca="1" si="64"/>
        <v>2.3074350758791243E-4</v>
      </c>
      <c r="M324" s="14">
        <f t="shared" ca="1" si="56"/>
        <v>10851128523709.076</v>
      </c>
      <c r="N324" s="14">
        <f t="shared" ca="1" si="57"/>
        <v>6539543854284.0586</v>
      </c>
      <c r="O324" s="14">
        <f t="shared" ca="1" si="58"/>
        <v>123090645890.00032</v>
      </c>
      <c r="P324" s="8">
        <f t="shared" ca="1" si="65"/>
        <v>1.5190243829113225E-2</v>
      </c>
    </row>
    <row r="325" spans="4:16" x14ac:dyDescent="0.2">
      <c r="D325" s="56">
        <f t="shared" si="66"/>
        <v>0</v>
      </c>
      <c r="E325" s="56">
        <f t="shared" si="66"/>
        <v>0</v>
      </c>
      <c r="F325" s="14">
        <f t="shared" si="59"/>
        <v>0</v>
      </c>
      <c r="G325" s="14">
        <f t="shared" si="60"/>
        <v>0</v>
      </c>
      <c r="H325" s="14">
        <f t="shared" si="61"/>
        <v>0</v>
      </c>
      <c r="I325" s="14">
        <f t="shared" si="62"/>
        <v>0</v>
      </c>
      <c r="J325" s="14">
        <f t="shared" si="63"/>
        <v>0</v>
      </c>
      <c r="K325" s="14">
        <f t="shared" ca="1" si="55"/>
        <v>-1.5190243829113225E-2</v>
      </c>
      <c r="L325" s="14">
        <f t="shared" ca="1" si="64"/>
        <v>2.3074350758791243E-4</v>
      </c>
      <c r="M325" s="14">
        <f t="shared" ca="1" si="56"/>
        <v>10851128523709.076</v>
      </c>
      <c r="N325" s="14">
        <f t="shared" ca="1" si="57"/>
        <v>6539543854284.0586</v>
      </c>
      <c r="O325" s="14">
        <f t="shared" ca="1" si="58"/>
        <v>123090645890.00032</v>
      </c>
      <c r="P325" s="8">
        <f t="shared" ca="1" si="65"/>
        <v>1.5190243829113225E-2</v>
      </c>
    </row>
    <row r="326" spans="4:16" x14ac:dyDescent="0.2">
      <c r="D326" s="56">
        <f t="shared" si="66"/>
        <v>0</v>
      </c>
      <c r="E326" s="56">
        <f t="shared" si="66"/>
        <v>0</v>
      </c>
      <c r="F326" s="14">
        <f t="shared" si="59"/>
        <v>0</v>
      </c>
      <c r="G326" s="14">
        <f t="shared" si="60"/>
        <v>0</v>
      </c>
      <c r="H326" s="14">
        <f t="shared" si="61"/>
        <v>0</v>
      </c>
      <c r="I326" s="14">
        <f t="shared" si="62"/>
        <v>0</v>
      </c>
      <c r="J326" s="14">
        <f t="shared" si="63"/>
        <v>0</v>
      </c>
      <c r="K326" s="14">
        <f t="shared" ca="1" si="55"/>
        <v>-1.5190243829113225E-2</v>
      </c>
      <c r="L326" s="14">
        <f t="shared" ca="1" si="64"/>
        <v>2.3074350758791243E-4</v>
      </c>
      <c r="M326" s="14">
        <f t="shared" ca="1" si="56"/>
        <v>10851128523709.076</v>
      </c>
      <c r="N326" s="14">
        <f t="shared" ca="1" si="57"/>
        <v>6539543854284.0586</v>
      </c>
      <c r="O326" s="14">
        <f t="shared" ca="1" si="58"/>
        <v>123090645890.00032</v>
      </c>
      <c r="P326" s="8">
        <f t="shared" ca="1" si="65"/>
        <v>1.5190243829113225E-2</v>
      </c>
    </row>
    <row r="327" spans="4:16" x14ac:dyDescent="0.2">
      <c r="D327" s="56">
        <f t="shared" si="66"/>
        <v>0</v>
      </c>
      <c r="E327" s="56">
        <f t="shared" si="66"/>
        <v>0</v>
      </c>
      <c r="F327" s="14">
        <f t="shared" si="59"/>
        <v>0</v>
      </c>
      <c r="G327" s="14">
        <f t="shared" si="60"/>
        <v>0</v>
      </c>
      <c r="H327" s="14">
        <f t="shared" si="61"/>
        <v>0</v>
      </c>
      <c r="I327" s="14">
        <f t="shared" si="62"/>
        <v>0</v>
      </c>
      <c r="J327" s="14">
        <f t="shared" si="63"/>
        <v>0</v>
      </c>
      <c r="K327" s="14">
        <f t="shared" ca="1" si="55"/>
        <v>-1.5190243829113225E-2</v>
      </c>
      <c r="L327" s="14">
        <f t="shared" ca="1" si="64"/>
        <v>2.3074350758791243E-4</v>
      </c>
      <c r="M327" s="14">
        <f t="shared" ca="1" si="56"/>
        <v>10851128523709.076</v>
      </c>
      <c r="N327" s="14">
        <f t="shared" ca="1" si="57"/>
        <v>6539543854284.0586</v>
      </c>
      <c r="O327" s="14">
        <f t="shared" ca="1" si="58"/>
        <v>123090645890.00032</v>
      </c>
      <c r="P327" s="8">
        <f t="shared" ca="1" si="65"/>
        <v>1.5190243829113225E-2</v>
      </c>
    </row>
    <row r="328" spans="4:16" x14ac:dyDescent="0.2">
      <c r="D328" s="56">
        <f t="shared" si="66"/>
        <v>0</v>
      </c>
      <c r="E328" s="56">
        <f t="shared" si="66"/>
        <v>0</v>
      </c>
      <c r="F328" s="14">
        <f t="shared" si="59"/>
        <v>0</v>
      </c>
      <c r="G328" s="14">
        <f t="shared" si="60"/>
        <v>0</v>
      </c>
      <c r="H328" s="14">
        <f t="shared" si="61"/>
        <v>0</v>
      </c>
      <c r="I328" s="14">
        <f t="shared" si="62"/>
        <v>0</v>
      </c>
      <c r="J328" s="14">
        <f t="shared" si="63"/>
        <v>0</v>
      </c>
      <c r="K328" s="14">
        <f t="shared" ca="1" si="55"/>
        <v>-1.5190243829113225E-2</v>
      </c>
      <c r="L328" s="14">
        <f t="shared" ca="1" si="64"/>
        <v>2.3074350758791243E-4</v>
      </c>
      <c r="M328" s="14">
        <f t="shared" ca="1" si="56"/>
        <v>10851128523709.076</v>
      </c>
      <c r="N328" s="14">
        <f t="shared" ca="1" si="57"/>
        <v>6539543854284.0586</v>
      </c>
      <c r="O328" s="14">
        <f t="shared" ca="1" si="58"/>
        <v>123090645890.00032</v>
      </c>
      <c r="P328" s="8">
        <f t="shared" ca="1" si="65"/>
        <v>1.5190243829113225E-2</v>
      </c>
    </row>
    <row r="329" spans="4:16" x14ac:dyDescent="0.2">
      <c r="D329" s="56">
        <f t="shared" si="66"/>
        <v>0</v>
      </c>
      <c r="E329" s="56">
        <f t="shared" si="66"/>
        <v>0</v>
      </c>
      <c r="F329" s="14">
        <f t="shared" si="59"/>
        <v>0</v>
      </c>
      <c r="G329" s="14">
        <f t="shared" si="60"/>
        <v>0</v>
      </c>
      <c r="H329" s="14">
        <f t="shared" si="61"/>
        <v>0</v>
      </c>
      <c r="I329" s="14">
        <f t="shared" si="62"/>
        <v>0</v>
      </c>
      <c r="J329" s="14">
        <f t="shared" si="63"/>
        <v>0</v>
      </c>
      <c r="K329" s="14">
        <f t="shared" ca="1" si="55"/>
        <v>-1.5190243829113225E-2</v>
      </c>
      <c r="L329" s="14">
        <f t="shared" ca="1" si="64"/>
        <v>2.3074350758791243E-4</v>
      </c>
      <c r="M329" s="14">
        <f t="shared" ca="1" si="56"/>
        <v>10851128523709.076</v>
      </c>
      <c r="N329" s="14">
        <f t="shared" ca="1" si="57"/>
        <v>6539543854284.0586</v>
      </c>
      <c r="O329" s="14">
        <f t="shared" ca="1" si="58"/>
        <v>123090645890.00032</v>
      </c>
      <c r="P329" s="8">
        <f t="shared" ca="1" si="65"/>
        <v>1.5190243829113225E-2</v>
      </c>
    </row>
    <row r="330" spans="4:16" x14ac:dyDescent="0.2">
      <c r="D330" s="56">
        <f t="shared" si="66"/>
        <v>0</v>
      </c>
      <c r="E330" s="56">
        <f t="shared" si="66"/>
        <v>0</v>
      </c>
      <c r="F330" s="14">
        <f t="shared" si="59"/>
        <v>0</v>
      </c>
      <c r="G330" s="14">
        <f t="shared" si="60"/>
        <v>0</v>
      </c>
      <c r="H330" s="14">
        <f t="shared" si="61"/>
        <v>0</v>
      </c>
      <c r="I330" s="14">
        <f t="shared" si="62"/>
        <v>0</v>
      </c>
      <c r="J330" s="14">
        <f t="shared" si="63"/>
        <v>0</v>
      </c>
      <c r="K330" s="14">
        <f t="shared" ca="1" si="55"/>
        <v>-1.5190243829113225E-2</v>
      </c>
      <c r="L330" s="14">
        <f t="shared" ca="1" si="64"/>
        <v>2.3074350758791243E-4</v>
      </c>
      <c r="M330" s="14">
        <f t="shared" ca="1" si="56"/>
        <v>10851128523709.076</v>
      </c>
      <c r="N330" s="14">
        <f t="shared" ca="1" si="57"/>
        <v>6539543854284.0586</v>
      </c>
      <c r="O330" s="14">
        <f t="shared" ca="1" si="58"/>
        <v>123090645890.00032</v>
      </c>
      <c r="P330" s="8">
        <f t="shared" ca="1" si="65"/>
        <v>1.5190243829113225E-2</v>
      </c>
    </row>
    <row r="331" spans="4:16" x14ac:dyDescent="0.2">
      <c r="D331" s="56">
        <f t="shared" si="66"/>
        <v>0</v>
      </c>
      <c r="E331" s="56">
        <f t="shared" si="66"/>
        <v>0</v>
      </c>
      <c r="F331" s="14">
        <f t="shared" si="59"/>
        <v>0</v>
      </c>
      <c r="G331" s="14">
        <f t="shared" si="60"/>
        <v>0</v>
      </c>
      <c r="H331" s="14">
        <f t="shared" si="61"/>
        <v>0</v>
      </c>
      <c r="I331" s="14">
        <f t="shared" si="62"/>
        <v>0</v>
      </c>
      <c r="J331" s="14">
        <f t="shared" si="63"/>
        <v>0</v>
      </c>
      <c r="K331" s="14">
        <f t="shared" ca="1" si="55"/>
        <v>-1.5190243829113225E-2</v>
      </c>
      <c r="L331" s="14">
        <f t="shared" ca="1" si="64"/>
        <v>2.3074350758791243E-4</v>
      </c>
      <c r="M331" s="14">
        <f t="shared" ca="1" si="56"/>
        <v>10851128523709.076</v>
      </c>
      <c r="N331" s="14">
        <f t="shared" ca="1" si="57"/>
        <v>6539543854284.0586</v>
      </c>
      <c r="O331" s="14">
        <f t="shared" ca="1" si="58"/>
        <v>123090645890.00032</v>
      </c>
      <c r="P331" s="8">
        <f t="shared" ca="1" si="65"/>
        <v>1.5190243829113225E-2</v>
      </c>
    </row>
    <row r="332" spans="4:16" x14ac:dyDescent="0.2">
      <c r="D332" s="56">
        <f t="shared" si="66"/>
        <v>0</v>
      </c>
      <c r="E332" s="56">
        <f t="shared" si="66"/>
        <v>0</v>
      </c>
      <c r="F332" s="14">
        <f t="shared" si="59"/>
        <v>0</v>
      </c>
      <c r="G332" s="14">
        <f t="shared" si="60"/>
        <v>0</v>
      </c>
      <c r="H332" s="14">
        <f t="shared" si="61"/>
        <v>0</v>
      </c>
      <c r="I332" s="14">
        <f t="shared" si="62"/>
        <v>0</v>
      </c>
      <c r="J332" s="14">
        <f t="shared" si="63"/>
        <v>0</v>
      </c>
      <c r="K332" s="14">
        <f t="shared" ca="1" si="55"/>
        <v>-1.5190243829113225E-2</v>
      </c>
      <c r="L332" s="14">
        <f t="shared" ca="1" si="64"/>
        <v>2.3074350758791243E-4</v>
      </c>
      <c r="M332" s="14">
        <f t="shared" ca="1" si="56"/>
        <v>10851128523709.076</v>
      </c>
      <c r="N332" s="14">
        <f t="shared" ca="1" si="57"/>
        <v>6539543854284.0586</v>
      </c>
      <c r="O332" s="14">
        <f t="shared" ca="1" si="58"/>
        <v>123090645890.00032</v>
      </c>
      <c r="P332" s="8">
        <f t="shared" ca="1" si="65"/>
        <v>1.5190243829113225E-2</v>
      </c>
    </row>
    <row r="333" spans="4:16" x14ac:dyDescent="0.2">
      <c r="D333" s="56">
        <f t="shared" si="66"/>
        <v>0</v>
      </c>
      <c r="E333" s="56">
        <f t="shared" si="66"/>
        <v>0</v>
      </c>
      <c r="F333" s="14">
        <f t="shared" si="59"/>
        <v>0</v>
      </c>
      <c r="G333" s="14">
        <f t="shared" si="60"/>
        <v>0</v>
      </c>
      <c r="H333" s="14">
        <f t="shared" si="61"/>
        <v>0</v>
      </c>
      <c r="I333" s="14">
        <f t="shared" si="62"/>
        <v>0</v>
      </c>
      <c r="J333" s="14">
        <f t="shared" si="63"/>
        <v>0</v>
      </c>
      <c r="K333" s="14">
        <f t="shared" ca="1" si="55"/>
        <v>-1.5190243829113225E-2</v>
      </c>
      <c r="L333" s="14">
        <f t="shared" ca="1" si="64"/>
        <v>2.3074350758791243E-4</v>
      </c>
      <c r="M333" s="14">
        <f t="shared" ca="1" si="56"/>
        <v>10851128523709.076</v>
      </c>
      <c r="N333" s="14">
        <f t="shared" ca="1" si="57"/>
        <v>6539543854284.0586</v>
      </c>
      <c r="O333" s="14">
        <f t="shared" ca="1" si="58"/>
        <v>123090645890.00032</v>
      </c>
      <c r="P333" s="8">
        <f t="shared" ca="1" si="65"/>
        <v>1.5190243829113225E-2</v>
      </c>
    </row>
    <row r="334" spans="4:16" x14ac:dyDescent="0.2">
      <c r="D334" s="56">
        <f t="shared" si="66"/>
        <v>0</v>
      </c>
      <c r="E334" s="56">
        <f t="shared" si="66"/>
        <v>0</v>
      </c>
      <c r="F334" s="14">
        <f t="shared" si="59"/>
        <v>0</v>
      </c>
      <c r="G334" s="14">
        <f t="shared" si="60"/>
        <v>0</v>
      </c>
      <c r="H334" s="14">
        <f t="shared" si="61"/>
        <v>0</v>
      </c>
      <c r="I334" s="14">
        <f t="shared" si="62"/>
        <v>0</v>
      </c>
      <c r="J334" s="14">
        <f t="shared" si="63"/>
        <v>0</v>
      </c>
      <c r="K334" s="14">
        <f t="shared" ca="1" si="55"/>
        <v>-1.5190243829113225E-2</v>
      </c>
      <c r="L334" s="14">
        <f t="shared" ca="1" si="64"/>
        <v>2.3074350758791243E-4</v>
      </c>
      <c r="M334" s="14">
        <f t="shared" ca="1" si="56"/>
        <v>10851128523709.076</v>
      </c>
      <c r="N334" s="14">
        <f t="shared" ca="1" si="57"/>
        <v>6539543854284.0586</v>
      </c>
      <c r="O334" s="14">
        <f t="shared" ca="1" si="58"/>
        <v>123090645890.00032</v>
      </c>
      <c r="P334" s="8">
        <f t="shared" ca="1" si="65"/>
        <v>1.5190243829113225E-2</v>
      </c>
    </row>
    <row r="335" spans="4:16" x14ac:dyDescent="0.2">
      <c r="D335" s="56">
        <f t="shared" si="66"/>
        <v>0</v>
      </c>
      <c r="E335" s="56">
        <f t="shared" si="66"/>
        <v>0</v>
      </c>
      <c r="F335" s="14">
        <f t="shared" si="59"/>
        <v>0</v>
      </c>
      <c r="G335" s="14">
        <f t="shared" si="60"/>
        <v>0</v>
      </c>
      <c r="H335" s="14">
        <f t="shared" si="61"/>
        <v>0</v>
      </c>
      <c r="I335" s="14">
        <f t="shared" si="62"/>
        <v>0</v>
      </c>
      <c r="J335" s="14">
        <f t="shared" si="63"/>
        <v>0</v>
      </c>
      <c r="K335" s="14">
        <f t="shared" ca="1" si="55"/>
        <v>-1.5190243829113225E-2</v>
      </c>
      <c r="L335" s="14">
        <f t="shared" ca="1" si="64"/>
        <v>2.3074350758791243E-4</v>
      </c>
      <c r="M335" s="14">
        <f t="shared" ca="1" si="56"/>
        <v>10851128523709.076</v>
      </c>
      <c r="N335" s="14">
        <f t="shared" ca="1" si="57"/>
        <v>6539543854284.0586</v>
      </c>
      <c r="O335" s="14">
        <f t="shared" ca="1" si="58"/>
        <v>123090645890.00032</v>
      </c>
      <c r="P335" s="8">
        <f t="shared" ca="1" si="65"/>
        <v>1.5190243829113225E-2</v>
      </c>
    </row>
    <row r="336" spans="4:16" x14ac:dyDescent="0.2">
      <c r="D336" s="56">
        <f t="shared" si="66"/>
        <v>0</v>
      </c>
      <c r="E336" s="56">
        <f t="shared" si="66"/>
        <v>0</v>
      </c>
      <c r="F336" s="14">
        <f t="shared" si="59"/>
        <v>0</v>
      </c>
      <c r="G336" s="14">
        <f t="shared" si="60"/>
        <v>0</v>
      </c>
      <c r="H336" s="14">
        <f t="shared" si="61"/>
        <v>0</v>
      </c>
      <c r="I336" s="14">
        <f t="shared" si="62"/>
        <v>0</v>
      </c>
      <c r="J336" s="14">
        <f t="shared" si="63"/>
        <v>0</v>
      </c>
      <c r="K336" s="14">
        <f t="shared" ca="1" si="55"/>
        <v>-1.5190243829113225E-2</v>
      </c>
      <c r="L336" s="14">
        <f t="shared" ca="1" si="64"/>
        <v>2.3074350758791243E-4</v>
      </c>
      <c r="M336" s="14">
        <f t="shared" ca="1" si="56"/>
        <v>10851128523709.076</v>
      </c>
      <c r="N336" s="14">
        <f t="shared" ca="1" si="57"/>
        <v>6539543854284.0586</v>
      </c>
      <c r="O336" s="14">
        <f t="shared" ca="1" si="58"/>
        <v>123090645890.00032</v>
      </c>
      <c r="P336" s="8">
        <f t="shared" ca="1" si="65"/>
        <v>1.5190243829113225E-2</v>
      </c>
    </row>
    <row r="337" spans="4:16" x14ac:dyDescent="0.2">
      <c r="D337" s="56">
        <f t="shared" si="66"/>
        <v>0</v>
      </c>
      <c r="E337" s="56">
        <f t="shared" si="66"/>
        <v>0</v>
      </c>
      <c r="F337" s="14">
        <f t="shared" si="59"/>
        <v>0</v>
      </c>
      <c r="G337" s="14">
        <f t="shared" si="60"/>
        <v>0</v>
      </c>
      <c r="H337" s="14">
        <f t="shared" si="61"/>
        <v>0</v>
      </c>
      <c r="I337" s="14">
        <f t="shared" si="62"/>
        <v>0</v>
      </c>
      <c r="J337" s="14">
        <f t="shared" si="63"/>
        <v>0</v>
      </c>
      <c r="K337" s="14">
        <f t="shared" ca="1" si="55"/>
        <v>-1.5190243829113225E-2</v>
      </c>
      <c r="L337" s="14">
        <f t="shared" ca="1" si="64"/>
        <v>2.3074350758791243E-4</v>
      </c>
      <c r="M337" s="14">
        <f t="shared" ca="1" si="56"/>
        <v>10851128523709.076</v>
      </c>
      <c r="N337" s="14">
        <f t="shared" ca="1" si="57"/>
        <v>6539543854284.0586</v>
      </c>
      <c r="O337" s="14">
        <f t="shared" ca="1" si="58"/>
        <v>123090645890.00032</v>
      </c>
      <c r="P337" s="8">
        <f t="shared" ca="1" si="65"/>
        <v>1.5190243829113225E-2</v>
      </c>
    </row>
    <row r="338" spans="4:16" x14ac:dyDescent="0.2">
      <c r="D338" s="56">
        <f t="shared" si="66"/>
        <v>0</v>
      </c>
      <c r="E338" s="56">
        <f t="shared" si="66"/>
        <v>0</v>
      </c>
      <c r="F338" s="14">
        <f t="shared" si="59"/>
        <v>0</v>
      </c>
      <c r="G338" s="14">
        <f t="shared" si="60"/>
        <v>0</v>
      </c>
      <c r="H338" s="14">
        <f t="shared" si="61"/>
        <v>0</v>
      </c>
      <c r="I338" s="14">
        <f t="shared" si="62"/>
        <v>0</v>
      </c>
      <c r="J338" s="14">
        <f t="shared" si="63"/>
        <v>0</v>
      </c>
      <c r="K338" s="14">
        <f t="shared" ca="1" si="55"/>
        <v>-1.5190243829113225E-2</v>
      </c>
      <c r="L338" s="14">
        <f t="shared" ca="1" si="64"/>
        <v>2.3074350758791243E-4</v>
      </c>
      <c r="M338" s="14">
        <f t="shared" ca="1" si="56"/>
        <v>10851128523709.076</v>
      </c>
      <c r="N338" s="14">
        <f t="shared" ca="1" si="57"/>
        <v>6539543854284.0586</v>
      </c>
      <c r="O338" s="14">
        <f t="shared" ca="1" si="58"/>
        <v>123090645890.00032</v>
      </c>
      <c r="P338" s="8">
        <f t="shared" ca="1" si="65"/>
        <v>1.5190243829113225E-2</v>
      </c>
    </row>
    <row r="339" spans="4:16" x14ac:dyDescent="0.2">
      <c r="D339" s="56">
        <f t="shared" si="66"/>
        <v>0</v>
      </c>
      <c r="E339" s="56">
        <f t="shared" si="66"/>
        <v>0</v>
      </c>
      <c r="F339" s="14">
        <f t="shared" si="59"/>
        <v>0</v>
      </c>
      <c r="G339" s="14">
        <f t="shared" si="60"/>
        <v>0</v>
      </c>
      <c r="H339" s="14">
        <f t="shared" si="61"/>
        <v>0</v>
      </c>
      <c r="I339" s="14">
        <f t="shared" si="62"/>
        <v>0</v>
      </c>
      <c r="J339" s="14">
        <f t="shared" si="63"/>
        <v>0</v>
      </c>
      <c r="K339" s="14">
        <f t="shared" ca="1" si="55"/>
        <v>-1.5190243829113225E-2</v>
      </c>
      <c r="L339" s="14">
        <f t="shared" ca="1" si="64"/>
        <v>2.3074350758791243E-4</v>
      </c>
      <c r="M339" s="14">
        <f t="shared" ca="1" si="56"/>
        <v>10851128523709.076</v>
      </c>
      <c r="N339" s="14">
        <f t="shared" ca="1" si="57"/>
        <v>6539543854284.0586</v>
      </c>
      <c r="O339" s="14">
        <f t="shared" ca="1" si="58"/>
        <v>123090645890.00032</v>
      </c>
      <c r="P339" s="8">
        <f t="shared" ca="1" si="65"/>
        <v>1.5190243829113225E-2</v>
      </c>
    </row>
    <row r="340" spans="4:16" x14ac:dyDescent="0.2">
      <c r="D340" s="56">
        <f t="shared" si="66"/>
        <v>0</v>
      </c>
      <c r="E340" s="56">
        <f t="shared" si="66"/>
        <v>0</v>
      </c>
      <c r="F340" s="14">
        <f t="shared" si="59"/>
        <v>0</v>
      </c>
      <c r="G340" s="14">
        <f t="shared" si="60"/>
        <v>0</v>
      </c>
      <c r="H340" s="14">
        <f t="shared" si="61"/>
        <v>0</v>
      </c>
      <c r="I340" s="14">
        <f t="shared" si="62"/>
        <v>0</v>
      </c>
      <c r="J340" s="14">
        <f t="shared" si="63"/>
        <v>0</v>
      </c>
      <c r="K340" s="14">
        <f t="shared" ca="1" si="55"/>
        <v>-1.5190243829113225E-2</v>
      </c>
      <c r="L340" s="14">
        <f t="shared" ca="1" si="64"/>
        <v>2.3074350758791243E-4</v>
      </c>
      <c r="M340" s="14">
        <f ca="1">(M$1-M$2*D340+M$3*F340)^2</f>
        <v>10851128523709.076</v>
      </c>
      <c r="N340" s="14">
        <f ca="1">(-M$2+M$4*D340-M$5*F340)^2</f>
        <v>6539543854284.0586</v>
      </c>
      <c r="O340" s="14">
        <f ca="1">+(M$3-D340*M$5+F340*M$6)^2</f>
        <v>123090645890.00032</v>
      </c>
      <c r="P340" s="8">
        <f t="shared" ca="1" si="65"/>
        <v>1.5190243829113225E-2</v>
      </c>
    </row>
  </sheetData>
  <phoneticPr fontId="1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AI1204"/>
  <sheetViews>
    <sheetView workbookViewId="0"/>
  </sheetViews>
  <sheetFormatPr defaultRowHeight="12.75" x14ac:dyDescent="0.2"/>
  <cols>
    <col min="2" max="2" width="10.7109375" customWidth="1"/>
    <col min="5" max="5" width="10.7109375" customWidth="1"/>
    <col min="6" max="6" width="13.140625" bestFit="1" customWidth="1"/>
  </cols>
  <sheetData>
    <row r="1" spans="1:35" ht="18.75" thickBot="1" x14ac:dyDescent="0.25">
      <c r="A1" s="22" t="s">
        <v>8</v>
      </c>
      <c r="B1" s="8"/>
      <c r="C1" s="8"/>
      <c r="D1" s="11" t="s">
        <v>0</v>
      </c>
      <c r="E1" s="8"/>
      <c r="F1" s="8"/>
      <c r="G1" s="8"/>
      <c r="H1" s="8"/>
      <c r="I1" s="8"/>
      <c r="J1" s="8"/>
      <c r="K1" s="8"/>
      <c r="L1" s="8"/>
      <c r="M1" s="23" t="s">
        <v>9</v>
      </c>
      <c r="N1" s="8" t="s">
        <v>10</v>
      </c>
      <c r="O1" s="8">
        <f ca="1">H18*J18-I18*I18</f>
        <v>90173.781968867639</v>
      </c>
      <c r="P1" s="8" t="s">
        <v>74</v>
      </c>
      <c r="Q1" s="8"/>
      <c r="R1" s="8"/>
      <c r="S1" s="8"/>
      <c r="T1" s="8"/>
      <c r="U1" s="4" t="s">
        <v>58</v>
      </c>
      <c r="V1" s="24" t="s">
        <v>60</v>
      </c>
      <c r="W1" s="8"/>
      <c r="X1" s="8"/>
      <c r="Y1" s="8"/>
      <c r="Z1" s="8"/>
      <c r="AA1" s="8">
        <v>1</v>
      </c>
      <c r="AB1" s="8" t="s">
        <v>233</v>
      </c>
      <c r="AC1" s="8"/>
      <c r="AD1" s="8"/>
      <c r="AE1" s="8"/>
      <c r="AF1" s="8"/>
      <c r="AG1" s="8"/>
      <c r="AH1" s="8"/>
      <c r="AI1" s="8"/>
    </row>
    <row r="2" spans="1:3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3" t="s">
        <v>11</v>
      </c>
      <c r="N2" s="8" t="s">
        <v>12</v>
      </c>
      <c r="O2" s="8">
        <f ca="1">+F18*J18-H18*I18</f>
        <v>-106757.79123654441</v>
      </c>
      <c r="P2" s="8" t="s">
        <v>75</v>
      </c>
      <c r="Q2" s="8"/>
      <c r="R2" s="8"/>
      <c r="S2" s="8"/>
      <c r="T2" s="8"/>
      <c r="U2" s="8">
        <v>-7</v>
      </c>
      <c r="V2" s="8">
        <f t="shared" ref="V2:V38" ca="1" si="0">+E$4+E$5*U2+E$6*U2^2</f>
        <v>-7.1327061790653734E-2</v>
      </c>
      <c r="W2" s="8"/>
      <c r="X2" s="8"/>
      <c r="Y2" s="8"/>
      <c r="Z2" s="8"/>
      <c r="AA2" s="8">
        <v>2</v>
      </c>
      <c r="AB2" s="8" t="s">
        <v>287</v>
      </c>
      <c r="AC2" s="8"/>
      <c r="AD2" s="8"/>
      <c r="AE2" s="8"/>
      <c r="AF2" s="8"/>
      <c r="AG2" s="8"/>
      <c r="AH2" s="8"/>
      <c r="AI2" s="8"/>
    </row>
    <row r="3" spans="1:35" ht="13.5" thickBot="1" x14ac:dyDescent="0.25">
      <c r="A3" s="8" t="s">
        <v>13</v>
      </c>
      <c r="B3" s="8" t="s">
        <v>14</v>
      </c>
      <c r="C3" s="8"/>
      <c r="D3" s="8"/>
      <c r="E3" s="25" t="s">
        <v>15</v>
      </c>
      <c r="F3" s="25" t="s">
        <v>16</v>
      </c>
      <c r="G3" s="25" t="s">
        <v>17</v>
      </c>
      <c r="H3" s="25" t="s">
        <v>18</v>
      </c>
      <c r="I3" s="8"/>
      <c r="J3" s="8"/>
      <c r="K3" s="8"/>
      <c r="L3" s="8"/>
      <c r="M3" s="23" t="s">
        <v>19</v>
      </c>
      <c r="N3" s="8" t="s">
        <v>20</v>
      </c>
      <c r="O3" s="8">
        <f ca="1">+F18*I18-H18*H18</f>
        <v>16361.657811130557</v>
      </c>
      <c r="P3" s="8" t="s">
        <v>76</v>
      </c>
      <c r="Q3" s="8"/>
      <c r="R3" s="8"/>
      <c r="S3" s="8"/>
      <c r="T3" s="8"/>
      <c r="U3" s="8">
        <v>-6.8</v>
      </c>
      <c r="V3" s="8">
        <f t="shared" ca="1" si="0"/>
        <v>-6.1385681588089658E-2</v>
      </c>
      <c r="W3" s="8"/>
      <c r="X3" s="8"/>
      <c r="Y3" s="8"/>
      <c r="Z3" s="8"/>
      <c r="AA3" s="8">
        <v>3</v>
      </c>
      <c r="AB3" s="8" t="s">
        <v>21</v>
      </c>
      <c r="AC3" s="8"/>
      <c r="AD3" s="8"/>
      <c r="AE3" s="8"/>
      <c r="AF3" s="8"/>
      <c r="AG3" s="8"/>
      <c r="AH3" s="8"/>
      <c r="AI3" s="8"/>
    </row>
    <row r="4" spans="1:35" x14ac:dyDescent="0.2">
      <c r="A4" s="8" t="s">
        <v>22</v>
      </c>
      <c r="B4" s="8" t="s">
        <v>23</v>
      </c>
      <c r="C4" s="8"/>
      <c r="D4" s="26" t="s">
        <v>24</v>
      </c>
      <c r="E4" s="27">
        <f ca="1">(G18*O1-K18*O2+L18*O3)/O7</f>
        <v>-1.8432078686033124E-2</v>
      </c>
      <c r="F4" s="28">
        <f ca="1">+E7/O7*O18</f>
        <v>9.6819226333205082E-4</v>
      </c>
      <c r="G4" s="29">
        <f>+B18</f>
        <v>1</v>
      </c>
      <c r="H4" s="30">
        <f ca="1">ABS(F4/E4)</f>
        <v>5.2527567824767203E-2</v>
      </c>
      <c r="I4" s="8"/>
      <c r="J4" s="8"/>
      <c r="K4" s="8"/>
      <c r="L4" s="8"/>
      <c r="M4" s="23" t="s">
        <v>25</v>
      </c>
      <c r="N4" s="8" t="s">
        <v>26</v>
      </c>
      <c r="O4" s="8">
        <f ca="1">+C18*J18-H18*H18</f>
        <v>210496.26009543051</v>
      </c>
      <c r="P4" s="8" t="s">
        <v>77</v>
      </c>
      <c r="Q4" s="8"/>
      <c r="R4" s="8"/>
      <c r="S4" s="8"/>
      <c r="T4" s="8"/>
      <c r="U4" s="8">
        <v>-6.6</v>
      </c>
      <c r="V4" s="8">
        <f t="shared" ca="1" si="0"/>
        <v>-5.1940189324996444E-2</v>
      </c>
      <c r="W4" s="8"/>
      <c r="X4" s="8"/>
      <c r="Y4" s="8"/>
      <c r="Z4" s="8"/>
      <c r="AA4" s="8">
        <v>4</v>
      </c>
      <c r="AB4" s="8" t="s">
        <v>27</v>
      </c>
      <c r="AC4" s="8"/>
      <c r="AD4" s="8"/>
      <c r="AE4" s="8"/>
      <c r="AF4" s="8"/>
      <c r="AG4" s="8"/>
      <c r="AH4" s="8"/>
      <c r="AI4" s="8"/>
    </row>
    <row r="5" spans="1:35" x14ac:dyDescent="0.2">
      <c r="A5" s="8" t="s">
        <v>28</v>
      </c>
      <c r="B5" s="31">
        <v>40323</v>
      </c>
      <c r="C5" s="8"/>
      <c r="D5" s="32" t="s">
        <v>29</v>
      </c>
      <c r="E5" s="33">
        <f ca="1">+(-G18*O2+K18*O4-L18*O5)/O7</f>
        <v>-3.5833768545891195E-2</v>
      </c>
      <c r="F5" s="34">
        <f ca="1">P18*E7/O7</f>
        <v>1.2830201211107334E-3</v>
      </c>
      <c r="G5" s="35">
        <f>+B18/A18</f>
        <v>1E-4</v>
      </c>
      <c r="H5" s="30">
        <f ca="1">ABS(F5/E5)</f>
        <v>3.5804777816422217E-2</v>
      </c>
      <c r="I5" s="8"/>
      <c r="J5" s="8"/>
      <c r="K5" s="8"/>
      <c r="L5" s="8"/>
      <c r="M5" s="23" t="s">
        <v>30</v>
      </c>
      <c r="N5" s="8" t="s">
        <v>31</v>
      </c>
      <c r="O5" s="8">
        <f ca="1">+C18*I18-F18*H18</f>
        <v>-35086.560393364183</v>
      </c>
      <c r="P5" s="8" t="s">
        <v>78</v>
      </c>
      <c r="Q5" s="8"/>
      <c r="R5" s="8"/>
      <c r="S5" s="8"/>
      <c r="T5" s="8"/>
      <c r="U5" s="8">
        <v>-6.4</v>
      </c>
      <c r="V5" s="8">
        <f t="shared" ca="1" si="0"/>
        <v>-4.2990585001374038E-2</v>
      </c>
      <c r="W5" s="8"/>
      <c r="X5" s="8"/>
      <c r="Y5" s="8"/>
      <c r="Z5" s="8"/>
      <c r="AA5" s="8">
        <v>5</v>
      </c>
      <c r="AB5" s="8" t="s">
        <v>32</v>
      </c>
      <c r="AC5" s="8"/>
      <c r="AD5" s="8"/>
      <c r="AE5" s="8"/>
      <c r="AF5" s="8"/>
      <c r="AG5" s="8"/>
      <c r="AH5" s="8"/>
      <c r="AI5" s="8"/>
    </row>
    <row r="6" spans="1:35" ht="13.5" thickBot="1" x14ac:dyDescent="0.25">
      <c r="A6" s="8"/>
      <c r="B6" s="8"/>
      <c r="C6" s="8"/>
      <c r="D6" s="36" t="s">
        <v>33</v>
      </c>
      <c r="E6" s="37">
        <f ca="1">+(G18*O3-K18*O5+L18*O6)/O7</f>
        <v>-6.1985992433848764E-3</v>
      </c>
      <c r="F6" s="38">
        <f ca="1">Q18*E7/O7</f>
        <v>2.0857320087204207E-4</v>
      </c>
      <c r="G6" s="39">
        <f>+B18/A18^2</f>
        <v>1E-8</v>
      </c>
      <c r="H6" s="30">
        <f ca="1">ABS(F6/E6)</f>
        <v>3.3648440991669318E-2</v>
      </c>
      <c r="I6" s="8"/>
      <c r="J6" s="8"/>
      <c r="K6" s="8"/>
      <c r="L6" s="8"/>
      <c r="M6" s="40" t="s">
        <v>34</v>
      </c>
      <c r="N6" s="41" t="s">
        <v>35</v>
      </c>
      <c r="O6" s="41">
        <f ca="1">+C18*H18-F18*F18</f>
        <v>6314.471295039245</v>
      </c>
      <c r="P6" s="8" t="s">
        <v>79</v>
      </c>
      <c r="Q6" s="8"/>
      <c r="R6" s="8"/>
      <c r="S6" s="8"/>
      <c r="T6" s="8"/>
      <c r="U6" s="8">
        <v>-6.2</v>
      </c>
      <c r="V6" s="8">
        <f t="shared" ca="1" si="0"/>
        <v>-3.4536868617222383E-2</v>
      </c>
      <c r="W6" s="8"/>
      <c r="X6" s="8"/>
      <c r="Y6" s="8"/>
      <c r="Z6" s="8"/>
      <c r="AA6" s="8">
        <v>6</v>
      </c>
      <c r="AB6" s="8" t="s">
        <v>36</v>
      </c>
      <c r="AC6" s="8"/>
      <c r="AD6" s="8"/>
      <c r="AE6" s="8"/>
      <c r="AF6" s="8"/>
      <c r="AG6" s="8"/>
      <c r="AH6" s="8"/>
      <c r="AI6" s="8"/>
    </row>
    <row r="7" spans="1:35" x14ac:dyDescent="0.2">
      <c r="A7" s="8"/>
      <c r="B7" s="8"/>
      <c r="C7" s="8"/>
      <c r="D7" s="11" t="s">
        <v>37</v>
      </c>
      <c r="E7" s="42">
        <f ca="1">SQRT(N18/(B15-3))</f>
        <v>4.5075850820676172E-3</v>
      </c>
      <c r="F7" s="8"/>
      <c r="G7" s="43">
        <f>+B22</f>
        <v>-3.098609500011662E-2</v>
      </c>
      <c r="H7" s="8"/>
      <c r="I7" s="8"/>
      <c r="J7" s="8"/>
      <c r="K7" s="8"/>
      <c r="L7" s="8"/>
      <c r="M7" s="23" t="s">
        <v>38</v>
      </c>
      <c r="N7" s="8" t="s">
        <v>39</v>
      </c>
      <c r="O7" s="8">
        <f ca="1">+C18*O1-F18*O2+H18*O3</f>
        <v>1761326.2450362528</v>
      </c>
      <c r="P7" s="8"/>
      <c r="Q7" s="8"/>
      <c r="R7" s="8"/>
      <c r="S7" s="8"/>
      <c r="T7" s="8"/>
      <c r="U7" s="8">
        <v>-6</v>
      </c>
      <c r="V7" s="8">
        <f t="shared" ca="1" si="0"/>
        <v>-2.6579040172541479E-2</v>
      </c>
      <c r="W7" s="8"/>
      <c r="X7" s="8"/>
      <c r="Y7" s="8"/>
      <c r="Z7" s="8"/>
      <c r="AA7" s="8">
        <v>7</v>
      </c>
      <c r="AB7" s="8" t="s">
        <v>40</v>
      </c>
      <c r="AC7" s="8"/>
      <c r="AD7" s="8"/>
      <c r="AE7" s="8"/>
      <c r="AF7" s="8"/>
      <c r="AG7" s="8"/>
      <c r="AH7" s="8"/>
      <c r="AI7" s="8"/>
    </row>
    <row r="8" spans="1:35" x14ac:dyDescent="0.2">
      <c r="A8" s="14">
        <v>21</v>
      </c>
      <c r="B8" s="8" t="s">
        <v>43</v>
      </c>
      <c r="C8" s="44">
        <v>21</v>
      </c>
      <c r="D8" s="11" t="s">
        <v>67</v>
      </c>
      <c r="E8" s="8"/>
      <c r="F8" s="45">
        <f ca="1">CORREL(INDIRECT(E12):INDIRECT(E13),INDIRECT(M12):INDIRECT(M13))</f>
        <v>0.84101945401173717</v>
      </c>
      <c r="G8" s="42"/>
      <c r="H8" s="8"/>
      <c r="I8" s="8"/>
      <c r="J8" s="8"/>
      <c r="K8" s="43"/>
      <c r="L8" s="8"/>
      <c r="M8" s="8"/>
      <c r="N8" s="8"/>
      <c r="O8" s="8"/>
      <c r="P8" s="8"/>
      <c r="Q8" s="8"/>
      <c r="R8" s="8"/>
      <c r="S8" s="8"/>
      <c r="T8" s="8"/>
      <c r="U8" s="8">
        <v>-5.8</v>
      </c>
      <c r="V8" s="8">
        <f t="shared" ca="1" si="0"/>
        <v>-1.9117099667331439E-2</v>
      </c>
      <c r="W8" s="8"/>
      <c r="X8" s="8"/>
      <c r="Y8" s="8"/>
      <c r="Z8" s="8"/>
      <c r="AA8" s="8">
        <v>8</v>
      </c>
      <c r="AB8" s="8" t="s">
        <v>41</v>
      </c>
      <c r="AC8" s="8"/>
      <c r="AD8" s="8"/>
      <c r="AE8" s="8"/>
      <c r="AF8" s="8"/>
      <c r="AG8" s="8"/>
      <c r="AH8" s="8"/>
      <c r="AI8" s="8"/>
    </row>
    <row r="9" spans="1:35" x14ac:dyDescent="0.2">
      <c r="A9" s="14">
        <f>20+COUNT(A21:A1440)</f>
        <v>145</v>
      </c>
      <c r="B9" s="8" t="s">
        <v>44</v>
      </c>
      <c r="C9" s="44">
        <f>A9</f>
        <v>145</v>
      </c>
      <c r="D9" s="8"/>
      <c r="E9" s="46">
        <f ca="1">E6*G6</f>
        <v>-6.1985992433848771E-11</v>
      </c>
      <c r="F9" s="47">
        <f ca="1">H6</f>
        <v>3.3648440991669318E-2</v>
      </c>
      <c r="G9" s="48">
        <f ca="1">F8</f>
        <v>0.84101945401173717</v>
      </c>
      <c r="H9" s="8"/>
      <c r="I9" s="8"/>
      <c r="J9" s="8"/>
      <c r="K9" s="43"/>
      <c r="L9" s="8"/>
      <c r="M9" s="8"/>
      <c r="N9" s="8"/>
      <c r="O9" s="8"/>
      <c r="P9" s="8"/>
      <c r="Q9" s="8"/>
      <c r="R9" s="8"/>
      <c r="S9" s="8"/>
      <c r="T9" s="8"/>
      <c r="U9" s="8">
        <v>-5.6</v>
      </c>
      <c r="V9" s="8">
        <f t="shared" ca="1" si="0"/>
        <v>-1.2151047101592122E-2</v>
      </c>
      <c r="W9" s="8"/>
      <c r="X9" s="8"/>
      <c r="Y9" s="8"/>
      <c r="Z9" s="8"/>
      <c r="AA9" s="8">
        <v>9</v>
      </c>
      <c r="AB9" s="8" t="s">
        <v>138</v>
      </c>
      <c r="AC9" s="8"/>
      <c r="AD9" s="8"/>
      <c r="AE9" s="8"/>
      <c r="AF9" s="8"/>
      <c r="AG9" s="8"/>
      <c r="AH9" s="8"/>
      <c r="AI9" s="8"/>
    </row>
    <row r="10" spans="1:35" x14ac:dyDescent="0.2">
      <c r="A10" s="16" t="s">
        <v>83</v>
      </c>
      <c r="B10" s="15">
        <f>'Active 3'!C8</f>
        <v>0.39634359000000002</v>
      </c>
      <c r="C10" s="8"/>
      <c r="D10" s="8" t="s">
        <v>68</v>
      </c>
      <c r="E10" s="8">
        <f ca="1">2*E9*365.2422/B10</f>
        <v>-1.1424380672195192E-7</v>
      </c>
      <c r="F10">
        <f ca="1">+F9*E10</f>
        <v>-3.8441259891472737E-9</v>
      </c>
      <c r="G10" s="8" t="s">
        <v>69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>
        <v>-5.4</v>
      </c>
      <c r="V10" s="8">
        <f t="shared" ca="1" si="0"/>
        <v>-5.6808824753236953E-3</v>
      </c>
      <c r="W10" s="8"/>
      <c r="X10" s="8"/>
      <c r="Y10" s="8"/>
      <c r="Z10" s="8"/>
      <c r="AA10" s="8">
        <v>10</v>
      </c>
      <c r="AB10" s="8" t="s">
        <v>42</v>
      </c>
      <c r="AC10" s="8"/>
      <c r="AD10" s="8"/>
      <c r="AE10" s="8"/>
      <c r="AF10" s="8"/>
      <c r="AG10" s="8"/>
      <c r="AH10" s="8"/>
      <c r="AI10" s="8"/>
    </row>
    <row r="11" spans="1:35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>
        <v>-5.2</v>
      </c>
      <c r="V11" s="8">
        <f t="shared" ca="1" si="0"/>
        <v>2.9339421147400735E-4</v>
      </c>
      <c r="W11" s="8"/>
      <c r="X11" s="8"/>
      <c r="Y11" s="8"/>
      <c r="Z11" s="8"/>
      <c r="AA11" s="8">
        <v>11</v>
      </c>
      <c r="AB11" s="8" t="s">
        <v>7</v>
      </c>
      <c r="AC11" s="8"/>
      <c r="AD11" s="8"/>
      <c r="AE11" s="8"/>
      <c r="AF11" s="8"/>
      <c r="AG11" s="8"/>
      <c r="AH11" s="8"/>
      <c r="AI11" s="8"/>
    </row>
    <row r="12" spans="1:35" x14ac:dyDescent="0.2">
      <c r="A12" s="8"/>
      <c r="B12" s="8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8"/>
      <c r="S12" s="8"/>
      <c r="T12" s="8"/>
      <c r="U12" s="8">
        <v>-5</v>
      </c>
      <c r="V12" s="8">
        <f t="shared" ca="1" si="0"/>
        <v>5.7717829588009306E-3</v>
      </c>
      <c r="W12" s="8"/>
      <c r="X12" s="8"/>
      <c r="Y12" s="8"/>
      <c r="Z12" s="8"/>
      <c r="AA12" s="8">
        <v>12</v>
      </c>
      <c r="AB12" s="8" t="s">
        <v>314</v>
      </c>
      <c r="AC12" s="8"/>
      <c r="AD12" s="8"/>
      <c r="AE12" s="8"/>
      <c r="AF12" s="8"/>
      <c r="AG12" s="8"/>
      <c r="AH12" s="8"/>
      <c r="AI12" s="8"/>
    </row>
    <row r="13" spans="1:35" x14ac:dyDescent="0.2">
      <c r="A13" s="8"/>
      <c r="B13" s="8"/>
      <c r="C13" s="2" t="str">
        <f t="shared" si="1"/>
        <v>C145</v>
      </c>
      <c r="D13" s="2" t="str">
        <f t="shared" si="1"/>
        <v>D145</v>
      </c>
      <c r="E13" s="2" t="str">
        <f t="shared" si="1"/>
        <v>E145</v>
      </c>
      <c r="F13" s="2" t="str">
        <f t="shared" si="1"/>
        <v>F145</v>
      </c>
      <c r="G13" s="2" t="str">
        <f t="shared" si="1"/>
        <v>G145</v>
      </c>
      <c r="H13" s="2" t="str">
        <f t="shared" si="1"/>
        <v>H145</v>
      </c>
      <c r="I13" s="2" t="str">
        <f t="shared" si="1"/>
        <v>I145</v>
      </c>
      <c r="J13" s="2" t="str">
        <f t="shared" si="1"/>
        <v>J145</v>
      </c>
      <c r="K13" s="2" t="str">
        <f t="shared" si="1"/>
        <v>K145</v>
      </c>
      <c r="L13" s="2" t="str">
        <f t="shared" si="1"/>
        <v>L145</v>
      </c>
      <c r="M13" s="2" t="str">
        <f t="shared" si="1"/>
        <v>M145</v>
      </c>
      <c r="N13" s="2" t="str">
        <f t="shared" si="1"/>
        <v>N145</v>
      </c>
      <c r="O13" s="2" t="str">
        <f t="shared" si="1"/>
        <v>O145</v>
      </c>
      <c r="P13" s="2" t="str">
        <f t="shared" si="1"/>
        <v>P145</v>
      </c>
      <c r="Q13" s="2" t="str">
        <f t="shared" si="1"/>
        <v>Q145</v>
      </c>
      <c r="R13" s="8"/>
      <c r="S13" s="8"/>
      <c r="T13" s="8"/>
      <c r="U13" s="8">
        <v>-4.8</v>
      </c>
      <c r="V13" s="8">
        <f t="shared" ca="1" si="0"/>
        <v>1.0754283766657075E-2</v>
      </c>
      <c r="W13" s="8"/>
      <c r="X13" s="8"/>
      <c r="Y13" s="8"/>
      <c r="Z13" s="8"/>
      <c r="AA13" s="8">
        <v>13</v>
      </c>
      <c r="AB13" s="8" t="s">
        <v>239</v>
      </c>
      <c r="AC13" s="8"/>
      <c r="AD13" s="8"/>
      <c r="AE13" s="8"/>
      <c r="AF13" s="8"/>
      <c r="AG13" s="8"/>
      <c r="AH13" s="8"/>
      <c r="AI13" s="8"/>
    </row>
    <row r="14" spans="1:35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>
        <v>-4.5999999999999996</v>
      </c>
      <c r="V14" s="8">
        <f t="shared" ca="1" si="0"/>
        <v>1.5240896635042411E-2</v>
      </c>
      <c r="W14" s="8"/>
      <c r="X14" s="8"/>
      <c r="Y14" s="8"/>
      <c r="Z14" s="8"/>
      <c r="AA14" s="8">
        <v>14</v>
      </c>
      <c r="AB14" s="8" t="s">
        <v>45</v>
      </c>
      <c r="AC14" s="8"/>
      <c r="AD14" s="8"/>
      <c r="AE14" s="8"/>
      <c r="AF14" s="8"/>
      <c r="AG14" s="8"/>
      <c r="AH14" s="8"/>
      <c r="AI14" s="8"/>
    </row>
    <row r="15" spans="1:35" x14ac:dyDescent="0.2">
      <c r="A15" s="11" t="s">
        <v>48</v>
      </c>
      <c r="B15" s="11">
        <f>C9-C8+1</f>
        <v>125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8"/>
      <c r="S15" s="8"/>
      <c r="T15" s="8"/>
      <c r="U15" s="8">
        <v>-4.4000000000000004</v>
      </c>
      <c r="V15" s="8">
        <f t="shared" ca="1" si="0"/>
        <v>1.9231621563956899E-2</v>
      </c>
      <c r="W15" s="8"/>
      <c r="X15" s="8"/>
      <c r="Y15" s="8"/>
      <c r="Z15" s="8"/>
      <c r="AA15" s="8">
        <v>15</v>
      </c>
      <c r="AB15" s="8" t="s">
        <v>46</v>
      </c>
      <c r="AC15" s="8"/>
      <c r="AD15" s="8"/>
      <c r="AE15" s="8"/>
      <c r="AF15" s="8"/>
      <c r="AG15" s="8"/>
      <c r="AH15" s="8"/>
      <c r="AI15" s="8"/>
    </row>
    <row r="16" spans="1:35" x14ac:dyDescent="0.2">
      <c r="A16" s="2"/>
      <c r="B16" s="8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8"/>
      <c r="S16" s="8"/>
      <c r="T16" s="8"/>
      <c r="U16" s="8">
        <v>-4.2</v>
      </c>
      <c r="V16" s="8">
        <f t="shared" ca="1" si="0"/>
        <v>2.2726458553400664E-2</v>
      </c>
      <c r="W16" s="8"/>
      <c r="X16" s="8"/>
      <c r="Y16" s="8"/>
      <c r="Z16" s="8"/>
      <c r="AA16" s="8">
        <v>16</v>
      </c>
      <c r="AB16" s="8" t="s">
        <v>329</v>
      </c>
      <c r="AC16" s="8"/>
      <c r="AD16" s="8"/>
      <c r="AE16" s="8"/>
      <c r="AF16" s="8"/>
      <c r="AG16" s="8"/>
      <c r="AH16" s="8"/>
      <c r="AI16" s="8"/>
    </row>
    <row r="17" spans="1:35" x14ac:dyDescent="0.2">
      <c r="A17" s="11" t="s">
        <v>47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>
        <v>-4</v>
      </c>
      <c r="V17" s="8">
        <f t="shared" ca="1" si="0"/>
        <v>2.5725407603373635E-2</v>
      </c>
      <c r="W17" s="8"/>
      <c r="X17" s="8"/>
      <c r="Y17" s="8"/>
      <c r="Z17" s="8"/>
      <c r="AA17" s="8">
        <v>17</v>
      </c>
      <c r="AB17" s="8" t="s">
        <v>49</v>
      </c>
      <c r="AC17" s="8"/>
      <c r="AD17" s="8"/>
      <c r="AE17" s="8"/>
      <c r="AF17" s="8"/>
      <c r="AG17" s="8"/>
      <c r="AH17" s="8"/>
      <c r="AI17" s="8"/>
    </row>
    <row r="18" spans="1:35" x14ac:dyDescent="0.2">
      <c r="A18" s="49">
        <v>10000</v>
      </c>
      <c r="B18" s="49">
        <v>1</v>
      </c>
      <c r="C18" s="8">
        <f ca="1">SUM(INDIRECT(C12):INDIRECT(C13))</f>
        <v>55.699999999999989</v>
      </c>
      <c r="D18" s="50">
        <f ca="1">SUM(INDIRECT(D12):INDIRECT(D13))</f>
        <v>-332.40674999999993</v>
      </c>
      <c r="E18" s="50">
        <f ca="1">SUM(INDIRECT(E12):INDIRECT(E13))</f>
        <v>0.50398232467705384</v>
      </c>
      <c r="F18" s="11">
        <f ca="1">SUM(INDIRECT(F12):INDIRECT(F13))</f>
        <v>-56.800785000000012</v>
      </c>
      <c r="G18" s="11">
        <f ca="1">SUM(INDIRECT(G12):INDIRECT(G13))</f>
        <v>-5.3032818656356562E-2</v>
      </c>
      <c r="H18" s="11">
        <f ca="1">SUM(INDIRECT(H12):INDIRECT(H13))</f>
        <v>171.28905694174998</v>
      </c>
      <c r="I18" s="11">
        <f ca="1">SUM(INDIRECT(I12):INDIRECT(I13))</f>
        <v>-804.59449352899981</v>
      </c>
      <c r="J18" s="11">
        <f ca="1">SUM(INDIRECT(J12):INDIRECT(J13))</f>
        <v>4305.8563935982875</v>
      </c>
      <c r="K18" s="11">
        <f ca="1">SUM(INDIRECT(K12):INDIRECT(K13))</f>
        <v>-0.10361706352569992</v>
      </c>
      <c r="L18" s="11">
        <f ca="1">SUM(INDIRECT(L12):INDIRECT(L13))</f>
        <v>-1.0158387046722976</v>
      </c>
      <c r="M18" s="8"/>
      <c r="N18" s="8">
        <f ca="1">SUM(INDIRECT(N12):INDIRECT(N13))</f>
        <v>2.4788354391935804E-3</v>
      </c>
      <c r="O18" s="8">
        <f ca="1">SQRT(SUM(INDIRECT(O12):INDIRECT(O13)))</f>
        <v>378318.41498276812</v>
      </c>
      <c r="P18" s="8">
        <f ca="1">SQRT(SUM(INDIRECT(P12):INDIRECT(P13)))</f>
        <v>501336.51857445453</v>
      </c>
      <c r="Q18" s="8">
        <f ca="1">SQRT(SUM(INDIRECT(Q12):INDIRECT(Q13)))</f>
        <v>81499.394025555783</v>
      </c>
      <c r="R18" s="8"/>
      <c r="S18" s="8"/>
      <c r="T18" s="8"/>
      <c r="U18" s="8">
        <v>-3.8</v>
      </c>
      <c r="V18" s="8">
        <f t="shared" ca="1" si="0"/>
        <v>2.8228468713875798E-2</v>
      </c>
      <c r="W18" s="8"/>
      <c r="X18" s="8"/>
      <c r="Y18" s="8"/>
      <c r="Z18" s="8"/>
      <c r="AA18" s="8">
        <v>18</v>
      </c>
      <c r="AB18" s="8" t="s">
        <v>290</v>
      </c>
      <c r="AC18" s="8"/>
      <c r="AD18" s="8"/>
      <c r="AE18" s="8"/>
      <c r="AF18" s="8"/>
      <c r="AG18" s="8"/>
      <c r="AH18" s="8"/>
      <c r="AI18" s="8"/>
    </row>
    <row r="19" spans="1:35" x14ac:dyDescent="0.2">
      <c r="A19" s="51" t="s">
        <v>50</v>
      </c>
      <c r="B19" s="8"/>
      <c r="C19" s="8"/>
      <c r="D19" s="8"/>
      <c r="E19" s="8"/>
      <c r="F19" s="52" t="s">
        <v>51</v>
      </c>
      <c r="G19" s="52" t="s">
        <v>52</v>
      </c>
      <c r="H19" s="52" t="s">
        <v>53</v>
      </c>
      <c r="I19" s="52" t="s">
        <v>54</v>
      </c>
      <c r="J19" s="52" t="s">
        <v>55</v>
      </c>
      <c r="K19" s="52" t="s">
        <v>56</v>
      </c>
      <c r="L19" s="52" t="s">
        <v>57</v>
      </c>
      <c r="M19" s="53"/>
      <c r="N19" s="53"/>
      <c r="O19" s="53"/>
      <c r="P19" s="53"/>
      <c r="Q19" s="53"/>
      <c r="R19" s="8"/>
      <c r="S19" s="8"/>
      <c r="T19" s="8"/>
      <c r="U19" s="8">
        <v>-3.6</v>
      </c>
      <c r="V19" s="8">
        <f t="shared" ca="1" si="0"/>
        <v>3.0235641884907169E-2</v>
      </c>
      <c r="W19" s="8"/>
      <c r="X19" s="8"/>
      <c r="Y19" s="8"/>
      <c r="Z19" s="8"/>
      <c r="AA19" s="8">
        <v>19</v>
      </c>
      <c r="AB19" s="8" t="s">
        <v>277</v>
      </c>
      <c r="AC19" s="8"/>
      <c r="AD19" s="8"/>
      <c r="AE19" s="8"/>
      <c r="AF19" s="8"/>
      <c r="AG19" s="8"/>
      <c r="AH19" s="8"/>
      <c r="AI19" s="8"/>
    </row>
    <row r="20" spans="1:35" ht="15" thickBot="1" x14ac:dyDescent="0.25">
      <c r="A20" s="4" t="s">
        <v>58</v>
      </c>
      <c r="B20" s="4" t="s">
        <v>59</v>
      </c>
      <c r="C20" s="4" t="s">
        <v>70</v>
      </c>
      <c r="D20" s="4" t="s">
        <v>58</v>
      </c>
      <c r="E20" s="4" t="s">
        <v>59</v>
      </c>
      <c r="F20" s="4" t="s">
        <v>71</v>
      </c>
      <c r="G20" s="4" t="s">
        <v>72</v>
      </c>
      <c r="H20" s="4" t="s">
        <v>1</v>
      </c>
      <c r="I20" s="4" t="s">
        <v>2</v>
      </c>
      <c r="J20" s="4" t="s">
        <v>3</v>
      </c>
      <c r="K20" s="4" t="s">
        <v>73</v>
      </c>
      <c r="L20" s="4" t="s">
        <v>4</v>
      </c>
      <c r="M20" s="24" t="s">
        <v>60</v>
      </c>
      <c r="N20" s="4" t="s">
        <v>5</v>
      </c>
      <c r="O20" s="4" t="s">
        <v>61</v>
      </c>
      <c r="P20" s="4" t="s">
        <v>62</v>
      </c>
      <c r="Q20" s="4" t="s">
        <v>63</v>
      </c>
      <c r="R20" s="25" t="s">
        <v>64</v>
      </c>
      <c r="S20" s="8"/>
      <c r="T20" s="8"/>
      <c r="U20" s="8">
        <v>-3.4</v>
      </c>
      <c r="V20" s="8">
        <f t="shared" ca="1" si="0"/>
        <v>3.1746927116467774E-2</v>
      </c>
      <c r="W20" s="8"/>
      <c r="X20" s="8"/>
      <c r="Y20" s="8"/>
      <c r="Z20" s="8"/>
      <c r="AA20" s="8">
        <v>20</v>
      </c>
      <c r="AB20" s="8" t="s">
        <v>295</v>
      </c>
      <c r="AC20" s="8"/>
      <c r="AD20" s="8"/>
      <c r="AE20" s="8"/>
      <c r="AF20" s="8"/>
      <c r="AG20" s="8"/>
      <c r="AH20" s="8"/>
      <c r="AI20" s="8"/>
    </row>
    <row r="21" spans="1:35" x14ac:dyDescent="0.2">
      <c r="A21" s="54">
        <v>-64242</v>
      </c>
      <c r="B21" s="54">
        <v>-3.6691220000648173E-2</v>
      </c>
      <c r="C21" s="55">
        <v>0.1</v>
      </c>
      <c r="D21" s="56">
        <f>A21/A$18</f>
        <v>-6.4241999999999999</v>
      </c>
      <c r="E21" s="56">
        <f>B21/B$18</f>
        <v>-3.6691220000648173E-2</v>
      </c>
      <c r="F21" s="14">
        <f>$C21*D21</f>
        <v>-0.64241999999999999</v>
      </c>
      <c r="G21" s="14">
        <f>$C21*E21</f>
        <v>-3.6691220000648174E-3</v>
      </c>
      <c r="H21" s="14">
        <f>C21*D21*D21</f>
        <v>4.1270345639999997</v>
      </c>
      <c r="I21" s="14">
        <f>C21*D21*D21*D21</f>
        <v>-26.512895446048798</v>
      </c>
      <c r="J21" s="14">
        <f>C21*D21*D21*D21*D21</f>
        <v>170.32414292450667</v>
      </c>
      <c r="K21" s="14">
        <f>C21*E21*D21</f>
        <v>2.3571173552816401E-2</v>
      </c>
      <c r="L21" s="14">
        <f>C21*E21*D21*D21</f>
        <v>-0.15142593313800312</v>
      </c>
      <c r="M21" s="14">
        <f t="shared" ref="M21:M84" ca="1" si="4">+E$4+E$5*D21+E$6*D21^2</f>
        <v>-4.4047116051855295E-2</v>
      </c>
      <c r="N21" s="14">
        <f ca="1">C21*(M21-E21)^2</f>
        <v>5.4109206716164539E-6</v>
      </c>
      <c r="O21" s="21">
        <f ca="1">(C21*O$1-O$2*F21+O$3*H21)^2</f>
        <v>63348311.661178276</v>
      </c>
      <c r="P21" s="14">
        <f ca="1">(-C21*O$2+O$4*F21-O$5*H21)^2</f>
        <v>410152382.05643141</v>
      </c>
      <c r="Q21" s="14">
        <f ca="1">+(C21*O$3-F21*O$5+H21*O$6)^2</f>
        <v>26583293.892082211</v>
      </c>
      <c r="R21" s="8">
        <f t="shared" ref="R21:R84" ca="1" si="5">+E21-M21</f>
        <v>7.3558960512071225E-3</v>
      </c>
      <c r="S21" s="8"/>
      <c r="T21" s="8"/>
      <c r="U21" s="8">
        <v>-3.2</v>
      </c>
      <c r="V21" s="8">
        <f t="shared" ca="1" si="0"/>
        <v>3.2762324408557558E-2</v>
      </c>
      <c r="W21" s="8"/>
      <c r="X21" s="8"/>
      <c r="Y21" s="8"/>
      <c r="Z21" s="8"/>
      <c r="AA21" s="8">
        <v>21</v>
      </c>
      <c r="AB21" s="8" t="s">
        <v>65</v>
      </c>
      <c r="AC21" s="8"/>
      <c r="AD21" s="8"/>
      <c r="AE21" s="8"/>
      <c r="AF21" s="8"/>
      <c r="AG21" s="8"/>
      <c r="AH21" s="8"/>
      <c r="AI21" s="8"/>
    </row>
    <row r="22" spans="1:35" x14ac:dyDescent="0.2">
      <c r="A22" s="54">
        <v>-64229.5</v>
      </c>
      <c r="B22" s="54">
        <v>-3.098609500011662E-2</v>
      </c>
      <c r="C22" s="54">
        <v>0.1</v>
      </c>
      <c r="D22" s="56">
        <f t="shared" ref="D22:E84" si="6">A22/A$18</f>
        <v>-6.4229500000000002</v>
      </c>
      <c r="E22" s="56">
        <f t="shared" si="6"/>
        <v>-3.098609500011662E-2</v>
      </c>
      <c r="F22" s="14">
        <f t="shared" ref="F22:G84" si="7">$C22*D22</f>
        <v>-0.64229500000000006</v>
      </c>
      <c r="G22" s="14">
        <f t="shared" si="7"/>
        <v>-3.0986095000116623E-3</v>
      </c>
      <c r="H22" s="14">
        <f t="shared" ref="H22:H85" si="8">C22*D22*D22</f>
        <v>4.1254286702500007</v>
      </c>
      <c r="I22" s="14">
        <f t="shared" ref="I22:I85" si="9">C22*D22*D22*D22</f>
        <v>-26.497422077582243</v>
      </c>
      <c r="J22" s="14">
        <f t="shared" ref="J22:J85" si="10">C22*D22*D22*D22*D22</f>
        <v>170.19161713320688</v>
      </c>
      <c r="K22" s="14">
        <f t="shared" ref="K22:K85" si="11">C22*E22*D22</f>
        <v>1.9902213888099908E-2</v>
      </c>
      <c r="L22" s="14">
        <f t="shared" ref="L22:L85" si="12">C22*E22*D22*D22</f>
        <v>-0.12783092469257132</v>
      </c>
      <c r="M22" s="14">
        <f t="shared" ca="1" si="4"/>
        <v>-4.3992365344700524E-2</v>
      </c>
      <c r="N22" s="14">
        <f t="shared" ref="N22:N85" ca="1" si="13">C22*(M22-E22)^2</f>
        <v>1.6916306827640269E-5</v>
      </c>
      <c r="O22" s="21">
        <f t="shared" ref="O22:O85" ca="1" si="14">(C22*O$1-O$2*F22+O$3*H22)^2</f>
        <v>63142649.109313481</v>
      </c>
      <c r="P22" s="14">
        <f t="shared" ref="P22:P85" ca="1" si="15">(-C22*O$2+O$4*F22-O$5*H22)^2</f>
        <v>408936803.90488458</v>
      </c>
      <c r="Q22" s="14">
        <f t="shared" ref="Q22:Q85" ca="1" si="16">+(C22*O$3-F22*O$5+H22*O$6)^2</f>
        <v>26523987.251061268</v>
      </c>
      <c r="R22" s="8">
        <f t="shared" ca="1" si="5"/>
        <v>1.3006270344583903E-2</v>
      </c>
      <c r="S22" s="8"/>
      <c r="T22" s="8"/>
      <c r="U22" s="8">
        <v>-3</v>
      </c>
      <c r="V22" s="8">
        <f t="shared" ca="1" si="0"/>
        <v>3.3281833761176577E-2</v>
      </c>
      <c r="W22" s="8"/>
      <c r="X22" s="8"/>
      <c r="Y22" s="8"/>
      <c r="Z22" s="8"/>
      <c r="AA22" s="8">
        <v>22</v>
      </c>
      <c r="AB22" s="8" t="s">
        <v>283</v>
      </c>
      <c r="AC22" s="8"/>
      <c r="AD22" s="8"/>
      <c r="AE22" s="8"/>
      <c r="AF22" s="8"/>
      <c r="AG22" s="8"/>
      <c r="AH22" s="8"/>
      <c r="AI22" s="8"/>
    </row>
    <row r="23" spans="1:35" x14ac:dyDescent="0.2">
      <c r="A23" s="54">
        <v>-63409.5</v>
      </c>
      <c r="B23" s="54">
        <v>-2.2729895001248224E-2</v>
      </c>
      <c r="C23" s="54">
        <v>0.1</v>
      </c>
      <c r="D23" s="56">
        <f t="shared" si="6"/>
        <v>-6.3409500000000003</v>
      </c>
      <c r="E23" s="56">
        <f t="shared" si="6"/>
        <v>-2.2729895001248224E-2</v>
      </c>
      <c r="F23" s="14">
        <f t="shared" si="7"/>
        <v>-0.63409500000000008</v>
      </c>
      <c r="G23" s="14">
        <f t="shared" si="7"/>
        <v>-2.2729895001248226E-3</v>
      </c>
      <c r="H23" s="14">
        <f t="shared" si="8"/>
        <v>4.0207646902500009</v>
      </c>
      <c r="I23" s="14">
        <f t="shared" si="9"/>
        <v>-25.495467862640744</v>
      </c>
      <c r="J23" s="14">
        <f t="shared" si="10"/>
        <v>161.66548694361182</v>
      </c>
      <c r="K23" s="14">
        <f t="shared" si="11"/>
        <v>1.4412912770816494E-2</v>
      </c>
      <c r="L23" s="14">
        <f t="shared" si="12"/>
        <v>-9.1391559234108855E-2</v>
      </c>
      <c r="M23" s="14">
        <f t="shared" ca="1" si="4"/>
        <v>-4.044303369308716E-2</v>
      </c>
      <c r="N23" s="14">
        <f t="shared" ca="1" si="13"/>
        <v>3.1375528231632165E-5</v>
      </c>
      <c r="O23" s="21">
        <f t="shared" ca="1" si="14"/>
        <v>50540334.540422179</v>
      </c>
      <c r="P23" s="14">
        <f t="shared" ca="1" si="15"/>
        <v>334010575.40465218</v>
      </c>
      <c r="Q23" s="14">
        <f t="shared" ca="1" si="16"/>
        <v>22819313.299459547</v>
      </c>
      <c r="R23" s="8">
        <f t="shared" ca="1" si="5"/>
        <v>1.7713138691838937E-2</v>
      </c>
      <c r="S23" s="8"/>
      <c r="T23" s="8"/>
      <c r="U23" s="8">
        <v>-2.8</v>
      </c>
      <c r="V23" s="8">
        <f t="shared" ca="1" si="0"/>
        <v>3.3305455174324795E-2</v>
      </c>
      <c r="W23" s="8"/>
      <c r="X23" s="8"/>
      <c r="Y23" s="8"/>
      <c r="Z23" s="8"/>
      <c r="AA23" s="8">
        <v>23</v>
      </c>
      <c r="AB23" s="8" t="s">
        <v>278</v>
      </c>
      <c r="AC23" s="8"/>
      <c r="AD23" s="8"/>
      <c r="AE23" s="8"/>
      <c r="AF23" s="8"/>
      <c r="AG23" s="8"/>
      <c r="AH23" s="8"/>
      <c r="AI23" s="8"/>
    </row>
    <row r="24" spans="1:35" x14ac:dyDescent="0.2">
      <c r="A24" s="54">
        <v>-63402</v>
      </c>
      <c r="B24" s="54">
        <v>-4.0306819999386789E-2</v>
      </c>
      <c r="C24" s="54">
        <v>0.1</v>
      </c>
      <c r="D24" s="56">
        <f t="shared" si="6"/>
        <v>-6.3402000000000003</v>
      </c>
      <c r="E24" s="56">
        <f t="shared" si="6"/>
        <v>-4.0306819999386789E-2</v>
      </c>
      <c r="F24" s="14">
        <f t="shared" si="7"/>
        <v>-0.63402000000000003</v>
      </c>
      <c r="G24" s="14">
        <f t="shared" si="7"/>
        <v>-4.0306819999386791E-3</v>
      </c>
      <c r="H24" s="14">
        <f t="shared" si="8"/>
        <v>4.0198136040000003</v>
      </c>
      <c r="I24" s="14">
        <f t="shared" si="9"/>
        <v>-25.486422212080804</v>
      </c>
      <c r="J24" s="14">
        <f t="shared" si="10"/>
        <v>161.58901410903471</v>
      </c>
      <c r="K24" s="14">
        <f t="shared" si="11"/>
        <v>2.5555330016011214E-2</v>
      </c>
      <c r="L24" s="14">
        <f t="shared" si="12"/>
        <v>-0.1620259033675143</v>
      </c>
      <c r="M24" s="14">
        <f t="shared" ca="1" si="4"/>
        <v>-4.0410954994400089E-2</v>
      </c>
      <c r="N24" s="14">
        <f t="shared" ca="1" si="13"/>
        <v>1.0844097186419954E-9</v>
      </c>
      <c r="O24" s="21">
        <f t="shared" ca="1" si="14"/>
        <v>50432978.93189723</v>
      </c>
      <c r="P24" s="14">
        <f t="shared" ca="1" si="15"/>
        <v>333368187.70238119</v>
      </c>
      <c r="Q24" s="14">
        <f t="shared" ca="1" si="16"/>
        <v>22787088.684977602</v>
      </c>
      <c r="R24" s="8">
        <f t="shared" ca="1" si="5"/>
        <v>1.041349950132997E-4</v>
      </c>
      <c r="S24" s="8"/>
      <c r="T24" s="8"/>
      <c r="U24" s="8">
        <v>-2.6</v>
      </c>
      <c r="V24" s="8">
        <f t="shared" ca="1" si="0"/>
        <v>3.2833188648002221E-2</v>
      </c>
      <c r="W24" s="8"/>
      <c r="X24" s="8"/>
      <c r="Y24" s="8"/>
      <c r="Z24" s="8"/>
      <c r="AA24" s="8">
        <v>24</v>
      </c>
      <c r="AB24" s="8" t="s">
        <v>58</v>
      </c>
      <c r="AC24" s="8"/>
      <c r="AD24" s="8"/>
      <c r="AE24" s="8"/>
      <c r="AF24" s="8"/>
      <c r="AG24" s="8"/>
      <c r="AH24" s="8"/>
      <c r="AI24" s="8"/>
    </row>
    <row r="25" spans="1:35" x14ac:dyDescent="0.2">
      <c r="A25" s="54">
        <v>-63399.5</v>
      </c>
      <c r="B25" s="54">
        <v>-3.1165795000561047E-2</v>
      </c>
      <c r="C25" s="54">
        <v>0.1</v>
      </c>
      <c r="D25" s="56">
        <f t="shared" si="6"/>
        <v>-6.33995</v>
      </c>
      <c r="E25" s="56">
        <f t="shared" si="6"/>
        <v>-3.1165795000561047E-2</v>
      </c>
      <c r="F25" s="14">
        <f t="shared" si="7"/>
        <v>-0.63399500000000009</v>
      </c>
      <c r="G25" s="14">
        <f t="shared" si="7"/>
        <v>-3.116579500056105E-3</v>
      </c>
      <c r="H25" s="14">
        <f t="shared" si="8"/>
        <v>4.0194966002500001</v>
      </c>
      <c r="I25" s="14">
        <f t="shared" si="9"/>
        <v>-25.483407470754987</v>
      </c>
      <c r="J25" s="14">
        <f t="shared" si="10"/>
        <v>161.56352919421309</v>
      </c>
      <c r="K25" s="14">
        <f t="shared" si="11"/>
        <v>1.9758958201380704E-2</v>
      </c>
      <c r="L25" s="14">
        <f t="shared" si="12"/>
        <v>-0.12527080704884358</v>
      </c>
      <c r="M25" s="14">
        <f t="shared" ca="1" si="4"/>
        <v>-4.0400263644487594E-2</v>
      </c>
      <c r="N25" s="14">
        <f t="shared" ca="1" si="13"/>
        <v>8.5275411135662606E-6</v>
      </c>
      <c r="O25" s="21">
        <f t="shared" ca="1" si="14"/>
        <v>50397224.901451431</v>
      </c>
      <c r="P25" s="14">
        <f t="shared" ca="1" si="15"/>
        <v>333154227.89643103</v>
      </c>
      <c r="Q25" s="14">
        <f t="shared" ca="1" si="16"/>
        <v>22776353.713439025</v>
      </c>
      <c r="R25" s="8">
        <f t="shared" ca="1" si="5"/>
        <v>9.2344686439265466E-3</v>
      </c>
      <c r="S25" s="8"/>
      <c r="T25" s="8"/>
      <c r="U25" s="8">
        <v>-2.4</v>
      </c>
      <c r="V25" s="8">
        <f t="shared" ca="1" si="0"/>
        <v>3.1865034182208853E-2</v>
      </c>
      <c r="W25" s="8"/>
      <c r="X25" s="8"/>
      <c r="Y25" s="8"/>
      <c r="Z25" s="8"/>
      <c r="AA25" s="8">
        <v>26</v>
      </c>
      <c r="AB25" s="8" t="s">
        <v>66</v>
      </c>
      <c r="AC25" s="8"/>
      <c r="AD25" s="8"/>
      <c r="AE25" s="8"/>
      <c r="AF25" s="8"/>
      <c r="AG25" s="8"/>
      <c r="AH25" s="8"/>
      <c r="AI25" s="8"/>
    </row>
    <row r="26" spans="1:35" x14ac:dyDescent="0.2">
      <c r="A26" s="54">
        <v>-63397</v>
      </c>
      <c r="B26" s="54">
        <v>-3.2024770003772574E-2</v>
      </c>
      <c r="C26" s="54">
        <v>0.1</v>
      </c>
      <c r="D26" s="56">
        <f t="shared" si="6"/>
        <v>-6.3396999999999997</v>
      </c>
      <c r="E26" s="56">
        <f t="shared" si="6"/>
        <v>-3.2024770003772574E-2</v>
      </c>
      <c r="F26" s="14">
        <f t="shared" si="7"/>
        <v>-0.63397000000000003</v>
      </c>
      <c r="G26" s="14">
        <f t="shared" si="7"/>
        <v>-3.2024770003772577E-3</v>
      </c>
      <c r="H26" s="14">
        <f t="shared" si="8"/>
        <v>4.019179609</v>
      </c>
      <c r="I26" s="14">
        <f t="shared" si="9"/>
        <v>-25.480392967177298</v>
      </c>
      <c r="J26" s="14">
        <f t="shared" si="10"/>
        <v>161.53804729401392</v>
      </c>
      <c r="K26" s="14">
        <f t="shared" si="11"/>
        <v>2.0302743439291698E-2</v>
      </c>
      <c r="L26" s="14">
        <f t="shared" si="12"/>
        <v>-0.12871330258207758</v>
      </c>
      <c r="M26" s="14">
        <f t="shared" ca="1" si="4"/>
        <v>-4.038957306939997E-2</v>
      </c>
      <c r="N26" s="14">
        <f t="shared" ca="1" si="13"/>
        <v>6.9969930326729493E-6</v>
      </c>
      <c r="O26" s="21">
        <f t="shared" ca="1" si="14"/>
        <v>50361486.452054448</v>
      </c>
      <c r="P26" s="14">
        <f t="shared" ca="1" si="15"/>
        <v>332940352.7788524</v>
      </c>
      <c r="Q26" s="14">
        <f t="shared" ca="1" si="16"/>
        <v>22765622.024323888</v>
      </c>
      <c r="R26" s="8">
        <f t="shared" ca="1" si="5"/>
        <v>8.3648030656273964E-3</v>
      </c>
      <c r="S26" s="8"/>
      <c r="T26" s="8"/>
      <c r="U26" s="8">
        <v>-2.2000000000000002</v>
      </c>
      <c r="V26" s="8">
        <f t="shared" ca="1" si="0"/>
        <v>3.0400991776944702E-2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x14ac:dyDescent="0.2">
      <c r="A27" s="54">
        <v>-63288.5</v>
      </c>
      <c r="B27" s="54">
        <v>-1.0304285002348479E-2</v>
      </c>
      <c r="C27" s="54">
        <v>0.1</v>
      </c>
      <c r="D27" s="56">
        <f t="shared" si="6"/>
        <v>-6.3288500000000001</v>
      </c>
      <c r="E27" s="56">
        <f t="shared" si="6"/>
        <v>-1.0304285002348479E-2</v>
      </c>
      <c r="F27" s="14">
        <f t="shared" si="7"/>
        <v>-0.63288500000000003</v>
      </c>
      <c r="G27" s="14">
        <f t="shared" si="7"/>
        <v>-1.030428500234848E-3</v>
      </c>
      <c r="H27" s="14">
        <f t="shared" si="8"/>
        <v>4.0054342322499998</v>
      </c>
      <c r="I27" s="14">
        <f t="shared" si="9"/>
        <v>-25.349792440775413</v>
      </c>
      <c r="J27" s="14">
        <f t="shared" si="10"/>
        <v>160.43503388880148</v>
      </c>
      <c r="K27" s="14">
        <f t="shared" si="11"/>
        <v>6.5214274137113176E-3</v>
      </c>
      <c r="L27" s="14">
        <f t="shared" si="12"/>
        <v>-4.1273135887266874E-2</v>
      </c>
      <c r="M27" s="14">
        <f t="shared" ca="1" si="4"/>
        <v>-3.9926348638896964E-2</v>
      </c>
      <c r="N27" s="14">
        <f t="shared" ca="1" si="13"/>
        <v>8.774666540877281E-5</v>
      </c>
      <c r="O27" s="21">
        <f t="shared" ca="1" si="14"/>
        <v>48825404.770666152</v>
      </c>
      <c r="P27" s="14">
        <f t="shared" ca="1" si="15"/>
        <v>323739543.57208884</v>
      </c>
      <c r="Q27" s="14">
        <f t="shared" ca="1" si="16"/>
        <v>22303021.507144362</v>
      </c>
      <c r="R27" s="8">
        <f t="shared" ca="1" si="5"/>
        <v>2.9622063636548485E-2</v>
      </c>
      <c r="S27" s="8"/>
      <c r="T27" s="8"/>
      <c r="U27" s="8">
        <v>-2</v>
      </c>
      <c r="V27" s="8">
        <f t="shared" ca="1" si="0"/>
        <v>2.8441061432209761E-2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x14ac:dyDescent="0.2">
      <c r="A28" s="54">
        <v>-63281</v>
      </c>
      <c r="B28" s="54">
        <v>-2.2881210003106389E-2</v>
      </c>
      <c r="C28" s="54">
        <v>0.1</v>
      </c>
      <c r="D28" s="56">
        <f t="shared" si="6"/>
        <v>-6.3281000000000001</v>
      </c>
      <c r="E28" s="56">
        <f t="shared" si="6"/>
        <v>-2.2881210003106389E-2</v>
      </c>
      <c r="F28" s="14">
        <f t="shared" si="7"/>
        <v>-0.63281000000000009</v>
      </c>
      <c r="G28" s="14">
        <f t="shared" si="7"/>
        <v>-2.2881210003106388E-3</v>
      </c>
      <c r="H28" s="14">
        <f t="shared" si="8"/>
        <v>4.0044849610000011</v>
      </c>
      <c r="I28" s="14">
        <f t="shared" si="9"/>
        <v>-25.340781281704107</v>
      </c>
      <c r="J28" s="14">
        <f t="shared" si="10"/>
        <v>160.35899802875176</v>
      </c>
      <c r="K28" s="14">
        <f t="shared" si="11"/>
        <v>1.4479458502065754E-2</v>
      </c>
      <c r="L28" s="14">
        <f t="shared" si="12"/>
        <v>-9.1627461346922304E-2</v>
      </c>
      <c r="M28" s="14">
        <f t="shared" ca="1" si="4"/>
        <v>-3.9894382444786186E-2</v>
      </c>
      <c r="N28" s="14">
        <f t="shared" ca="1" si="13"/>
        <v>2.8944803653033291E-5</v>
      </c>
      <c r="O28" s="21">
        <f t="shared" ca="1" si="14"/>
        <v>48720301.80805622</v>
      </c>
      <c r="P28" s="14">
        <f t="shared" ca="1" si="15"/>
        <v>323109404.08954519</v>
      </c>
      <c r="Q28" s="14">
        <f t="shared" ca="1" si="16"/>
        <v>22271271.824369621</v>
      </c>
      <c r="R28" s="8">
        <f t="shared" ca="1" si="5"/>
        <v>1.7013172441679797E-2</v>
      </c>
      <c r="S28" s="8"/>
      <c r="T28" s="8"/>
      <c r="U28" s="8">
        <v>-1.8</v>
      </c>
      <c r="V28" s="8">
        <f t="shared" ca="1" si="0"/>
        <v>2.5985243148004024E-2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x14ac:dyDescent="0.2">
      <c r="A29" s="54">
        <v>-62521.5</v>
      </c>
      <c r="B29" s="54">
        <v>-4.0837815002305433E-2</v>
      </c>
      <c r="C29" s="54">
        <v>0.1</v>
      </c>
      <c r="D29" s="56">
        <f t="shared" si="6"/>
        <v>-6.2521500000000003</v>
      </c>
      <c r="E29" s="56">
        <f t="shared" si="6"/>
        <v>-4.0837815002305433E-2</v>
      </c>
      <c r="F29" s="14">
        <f t="shared" si="7"/>
        <v>-0.62521500000000008</v>
      </c>
      <c r="G29" s="14">
        <f t="shared" si="7"/>
        <v>-4.0837815002305435E-3</v>
      </c>
      <c r="H29" s="14">
        <f t="shared" si="8"/>
        <v>3.9089379622500009</v>
      </c>
      <c r="I29" s="14">
        <f t="shared" si="9"/>
        <v>-24.439266480681344</v>
      </c>
      <c r="J29" s="14">
        <f t="shared" si="10"/>
        <v>152.79795992719187</v>
      </c>
      <c r="K29" s="14">
        <f t="shared" si="11"/>
        <v>2.5532414506666393E-2</v>
      </c>
      <c r="L29" s="14">
        <f t="shared" si="12"/>
        <v>-0.15963248535785429</v>
      </c>
      <c r="M29" s="14">
        <f t="shared" ca="1" si="4"/>
        <v>-3.6693381624252203E-2</v>
      </c>
      <c r="N29" s="14">
        <f t="shared" ca="1" si="13"/>
        <v>1.7176328025121715E-6</v>
      </c>
      <c r="O29" s="21">
        <f t="shared" ca="1" si="14"/>
        <v>38781894.403513119</v>
      </c>
      <c r="P29" s="14">
        <f t="shared" ca="1" si="15"/>
        <v>263138611.5511483</v>
      </c>
      <c r="Q29" s="14">
        <f t="shared" ca="1" si="16"/>
        <v>19205416.450589482</v>
      </c>
      <c r="R29" s="8">
        <f t="shared" ca="1" si="5"/>
        <v>-4.1444333780532305E-3</v>
      </c>
      <c r="S29" s="8"/>
      <c r="T29" s="8"/>
      <c r="U29" s="8">
        <v>-1.6</v>
      </c>
      <c r="V29" s="8">
        <f t="shared" ca="1" si="0"/>
        <v>2.3033536924327504E-2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x14ac:dyDescent="0.2">
      <c r="A30" s="54">
        <v>-60581</v>
      </c>
      <c r="B30" s="54">
        <v>-4.0574210001068423E-2</v>
      </c>
      <c r="C30" s="54">
        <v>0.1</v>
      </c>
      <c r="D30" s="56">
        <f t="shared" si="6"/>
        <v>-6.0580999999999996</v>
      </c>
      <c r="E30" s="56">
        <f t="shared" si="6"/>
        <v>-4.0574210001068423E-2</v>
      </c>
      <c r="F30" s="14">
        <f t="shared" si="7"/>
        <v>-0.60580999999999996</v>
      </c>
      <c r="G30" s="14">
        <f t="shared" si="7"/>
        <v>-4.0574210001068428E-3</v>
      </c>
      <c r="H30" s="14">
        <f t="shared" si="8"/>
        <v>3.6700575609999997</v>
      </c>
      <c r="I30" s="14">
        <f t="shared" si="9"/>
        <v>-22.233575710294097</v>
      </c>
      <c r="J30" s="14">
        <f t="shared" si="10"/>
        <v>134.69322501053267</v>
      </c>
      <c r="K30" s="14">
        <f t="shared" si="11"/>
        <v>2.4580262160747261E-2</v>
      </c>
      <c r="L30" s="14">
        <f t="shared" si="12"/>
        <v>-0.14890968619602296</v>
      </c>
      <c r="M30" s="14">
        <f t="shared" ca="1" si="4"/>
        <v>-2.8839685666105092E-2</v>
      </c>
      <c r="N30" s="14">
        <f t="shared" ca="1" si="13"/>
        <v>1.376990613678466E-5</v>
      </c>
      <c r="O30" s="21">
        <f t="shared" ca="1" si="14"/>
        <v>19277953.614827324</v>
      </c>
      <c r="P30" s="14">
        <f t="shared" ca="1" si="15"/>
        <v>142199330.01459271</v>
      </c>
      <c r="Q30" s="14">
        <f t="shared" ca="1" si="16"/>
        <v>12636956.73999406</v>
      </c>
      <c r="R30" s="8">
        <f t="shared" ca="1" si="5"/>
        <v>-1.1734524334963331E-2</v>
      </c>
      <c r="S30" s="8"/>
      <c r="T30" s="8"/>
      <c r="U30" s="8">
        <v>-1.4</v>
      </c>
      <c r="V30" s="8">
        <f t="shared" ca="1" si="0"/>
        <v>1.958594276118019E-2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x14ac:dyDescent="0.2">
      <c r="A31" s="54">
        <v>-60576</v>
      </c>
      <c r="B31" s="54">
        <v>2.8707839996059192E-2</v>
      </c>
      <c r="C31" s="54">
        <v>0.1</v>
      </c>
      <c r="D31" s="56">
        <f t="shared" si="6"/>
        <v>-6.0575999999999999</v>
      </c>
      <c r="E31" s="56">
        <f t="shared" si="6"/>
        <v>2.8707839996059192E-2</v>
      </c>
      <c r="F31" s="14">
        <f t="shared" si="7"/>
        <v>-0.60576000000000008</v>
      </c>
      <c r="G31" s="14">
        <f t="shared" si="7"/>
        <v>2.8707839996059193E-3</v>
      </c>
      <c r="H31" s="14">
        <f t="shared" si="8"/>
        <v>3.6694517760000003</v>
      </c>
      <c r="I31" s="14">
        <f t="shared" si="9"/>
        <v>-22.228071078297603</v>
      </c>
      <c r="J31" s="14">
        <f t="shared" si="10"/>
        <v>134.64876336389557</v>
      </c>
      <c r="K31" s="14">
        <f t="shared" si="11"/>
        <v>-1.7390061156012816E-2</v>
      </c>
      <c r="L31" s="14">
        <f t="shared" si="12"/>
        <v>0.10534203445866323</v>
      </c>
      <c r="M31" s="14">
        <f t="shared" ca="1" si="4"/>
        <v>-2.8820052365951504E-2</v>
      </c>
      <c r="N31" s="14">
        <f t="shared" ca="1" si="13"/>
        <v>3.309458399615089E-4</v>
      </c>
      <c r="O31" s="21">
        <f t="shared" ca="1" si="14"/>
        <v>19237810.84668174</v>
      </c>
      <c r="P31" s="14">
        <f t="shared" ca="1" si="15"/>
        <v>141943537.95315108</v>
      </c>
      <c r="Q31" s="14">
        <f t="shared" ca="1" si="16"/>
        <v>12622237.665804395</v>
      </c>
      <c r="R31" s="8">
        <f t="shared" ca="1" si="5"/>
        <v>5.7527892362010696E-2</v>
      </c>
      <c r="S31" s="8"/>
      <c r="T31" s="8"/>
      <c r="U31" s="8">
        <v>-1.19999999999999</v>
      </c>
      <c r="V31" s="8">
        <f t="shared" ca="1" si="0"/>
        <v>1.5642460658561879E-2</v>
      </c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x14ac:dyDescent="0.2">
      <c r="A32" s="54">
        <v>-58913</v>
      </c>
      <c r="B32" s="54">
        <v>-1.1682330001349328E-2</v>
      </c>
      <c r="C32" s="54">
        <v>0.1</v>
      </c>
      <c r="D32" s="56">
        <f t="shared" si="6"/>
        <v>-5.8913000000000002</v>
      </c>
      <c r="E32" s="56">
        <f t="shared" si="6"/>
        <v>-1.1682330001349328E-2</v>
      </c>
      <c r="F32" s="14">
        <f t="shared" si="7"/>
        <v>-0.58913000000000004</v>
      </c>
      <c r="G32" s="14">
        <f t="shared" si="7"/>
        <v>-1.1682330001349329E-3</v>
      </c>
      <c r="H32" s="14">
        <f t="shared" si="8"/>
        <v>3.4707415690000003</v>
      </c>
      <c r="I32" s="14">
        <f t="shared" si="9"/>
        <v>-20.447179805449704</v>
      </c>
      <c r="J32" s="14">
        <f t="shared" si="10"/>
        <v>120.46047038784585</v>
      </c>
      <c r="K32" s="14">
        <f t="shared" si="11"/>
        <v>6.882411073694931E-3</v>
      </c>
      <c r="L32" s="14">
        <f t="shared" si="12"/>
        <v>-4.0546348358458946E-2</v>
      </c>
      <c r="M32" s="14">
        <f t="shared" ca="1" si="4"/>
        <v>-2.2461958687502726E-2</v>
      </c>
      <c r="N32" s="14">
        <f t="shared" ca="1" si="13"/>
        <v>1.1620039461134122E-5</v>
      </c>
      <c r="O32" s="21">
        <f t="shared" ca="1" si="14"/>
        <v>8469534.9733223692</v>
      </c>
      <c r="P32" s="14">
        <f t="shared" ca="1" si="15"/>
        <v>71275824.555224344</v>
      </c>
      <c r="Q32" s="14">
        <f t="shared" ca="1" si="16"/>
        <v>8303148.6728979917</v>
      </c>
      <c r="R32" s="8">
        <f t="shared" ca="1" si="5"/>
        <v>1.0779628686153397E-2</v>
      </c>
      <c r="S32" s="8"/>
      <c r="T32" s="8"/>
      <c r="U32" s="8">
        <v>-0.99999999999999001</v>
      </c>
      <c r="V32" s="8">
        <f t="shared" ca="1" si="0"/>
        <v>1.1203090616472958E-2</v>
      </c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x14ac:dyDescent="0.2">
      <c r="A33" s="54">
        <v>-58807.5</v>
      </c>
      <c r="B33" s="54">
        <v>1.4068925000174204E-2</v>
      </c>
      <c r="C33" s="54">
        <v>0.1</v>
      </c>
      <c r="D33" s="56">
        <f t="shared" si="6"/>
        <v>-5.8807499999999999</v>
      </c>
      <c r="E33" s="56">
        <f t="shared" si="6"/>
        <v>1.4068925000174204E-2</v>
      </c>
      <c r="F33" s="14">
        <f t="shared" si="7"/>
        <v>-0.58807500000000001</v>
      </c>
      <c r="G33" s="14">
        <f t="shared" si="7"/>
        <v>1.4068925000174206E-3</v>
      </c>
      <c r="H33" s="14">
        <f t="shared" si="8"/>
        <v>3.4583220562500001</v>
      </c>
      <c r="I33" s="14">
        <f t="shared" si="9"/>
        <v>-20.337527432292188</v>
      </c>
      <c r="J33" s="14">
        <f t="shared" si="10"/>
        <v>119.59991444745228</v>
      </c>
      <c r="K33" s="14">
        <f t="shared" si="11"/>
        <v>-8.2735830694774457E-3</v>
      </c>
      <c r="L33" s="14">
        <f t="shared" si="12"/>
        <v>4.8654873635829488E-2</v>
      </c>
      <c r="M33" s="14">
        <f t="shared" ca="1" si="4"/>
        <v>-2.2070169122308275E-2</v>
      </c>
      <c r="N33" s="14">
        <f t="shared" ca="1" si="13"/>
        <v>1.3060341239936476E-4</v>
      </c>
      <c r="O33" s="21">
        <f t="shared" ca="1" si="14"/>
        <v>7950551.318293998</v>
      </c>
      <c r="P33" s="14">
        <f t="shared" ca="1" si="15"/>
        <v>67713423.530960336</v>
      </c>
      <c r="Q33" s="14">
        <f t="shared" ca="1" si="16"/>
        <v>8066236.9165234938</v>
      </c>
      <c r="R33" s="8">
        <f t="shared" ca="1" si="5"/>
        <v>3.6139094122482479E-2</v>
      </c>
      <c r="S33" s="8"/>
      <c r="T33" s="8"/>
      <c r="U33" s="8">
        <v>-0.79999999999999005</v>
      </c>
      <c r="V33" s="8">
        <f t="shared" ca="1" si="0"/>
        <v>6.2678326349132531E-3</v>
      </c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x14ac:dyDescent="0.2">
      <c r="A34" s="54">
        <v>-57828.5</v>
      </c>
      <c r="B34" s="54">
        <v>-1.130568500229856E-2</v>
      </c>
      <c r="C34" s="54">
        <v>0.1</v>
      </c>
      <c r="D34" s="56">
        <f t="shared" si="6"/>
        <v>-5.7828499999999998</v>
      </c>
      <c r="E34" s="56">
        <f t="shared" si="6"/>
        <v>-1.130568500229856E-2</v>
      </c>
      <c r="F34" s="14">
        <f t="shared" si="7"/>
        <v>-0.57828500000000005</v>
      </c>
      <c r="G34" s="14">
        <f t="shared" si="7"/>
        <v>-1.130568500229856E-3</v>
      </c>
      <c r="H34" s="14">
        <f t="shared" si="8"/>
        <v>3.34413541225</v>
      </c>
      <c r="I34" s="14">
        <f t="shared" si="9"/>
        <v>-19.338633468729913</v>
      </c>
      <c r="J34" s="14">
        <f t="shared" si="10"/>
        <v>111.83241655464478</v>
      </c>
      <c r="K34" s="14">
        <f t="shared" si="11"/>
        <v>6.537908051554223E-3</v>
      </c>
      <c r="L34" s="14">
        <f t="shared" si="12"/>
        <v>-3.7807741575930337E-2</v>
      </c>
      <c r="M34" s="14">
        <f t="shared" ca="1" si="4"/>
        <v>-1.8500322611920389E-2</v>
      </c>
      <c r="N34" s="14">
        <f t="shared" ca="1" si="13"/>
        <v>5.1762810333784908E-6</v>
      </c>
      <c r="O34" s="21">
        <f t="shared" ca="1" si="14"/>
        <v>3986204.6389753181</v>
      </c>
      <c r="P34" s="14">
        <f t="shared" ca="1" si="15"/>
        <v>39478080.231784008</v>
      </c>
      <c r="Q34" s="14">
        <f t="shared" ca="1" si="16"/>
        <v>6064306.5183155583</v>
      </c>
      <c r="R34" s="8">
        <f t="shared" ca="1" si="5"/>
        <v>7.194637609621829E-3</v>
      </c>
      <c r="S34" s="8"/>
      <c r="T34" s="8"/>
      <c r="U34" s="8">
        <v>-0.59999999999998999</v>
      </c>
      <c r="V34" s="8">
        <f t="shared" ca="1" si="0"/>
        <v>8.3668671388275294E-4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 x14ac:dyDescent="0.2">
      <c r="A35" s="54">
        <v>-55338</v>
      </c>
      <c r="B35" s="54">
        <v>-1.6580001101829112E-5</v>
      </c>
      <c r="C35" s="54">
        <v>0.1</v>
      </c>
      <c r="D35" s="56">
        <f t="shared" si="6"/>
        <v>-5.5338000000000003</v>
      </c>
      <c r="E35" s="56">
        <f t="shared" si="6"/>
        <v>-1.6580001101829112E-5</v>
      </c>
      <c r="F35" s="14">
        <f t="shared" si="7"/>
        <v>-0.55338000000000009</v>
      </c>
      <c r="G35" s="14">
        <f t="shared" si="7"/>
        <v>-1.6580001101829113E-6</v>
      </c>
      <c r="H35" s="14">
        <f t="shared" si="8"/>
        <v>3.0622942440000007</v>
      </c>
      <c r="I35" s="14">
        <f t="shared" si="9"/>
        <v>-16.946123887447204</v>
      </c>
      <c r="J35" s="14">
        <f t="shared" si="10"/>
        <v>93.776460368355345</v>
      </c>
      <c r="K35" s="14">
        <f t="shared" si="11"/>
        <v>9.1750410097301943E-6</v>
      </c>
      <c r="L35" s="14">
        <f t="shared" si="12"/>
        <v>-5.077284193964495E-5</v>
      </c>
      <c r="M35" s="14">
        <f t="shared" ca="1" si="4"/>
        <v>-9.9545181455830412E-3</v>
      </c>
      <c r="N35" s="14">
        <f t="shared" ca="1" si="13"/>
        <v>9.8762614563534683E-6</v>
      </c>
      <c r="O35" s="21">
        <f t="shared" ca="1" si="14"/>
        <v>1932.6767636385021</v>
      </c>
      <c r="P35" s="14">
        <f t="shared" ca="1" si="15"/>
        <v>2678887.2088735341</v>
      </c>
      <c r="Q35" s="14">
        <f t="shared" ca="1" si="16"/>
        <v>2423421.0311248968</v>
      </c>
      <c r="R35" s="8">
        <f t="shared" ca="1" si="5"/>
        <v>9.937938144481212E-3</v>
      </c>
      <c r="S35" s="8"/>
      <c r="T35" s="8"/>
      <c r="U35" s="8">
        <v>-0.39999999999998997</v>
      </c>
      <c r="V35" s="8">
        <f t="shared" ca="1" si="0"/>
        <v>-5.0903471466185353E-3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x14ac:dyDescent="0.2">
      <c r="A36" s="54">
        <v>-55151.5</v>
      </c>
      <c r="B36" s="54">
        <v>-8.0961149942595512E-3</v>
      </c>
      <c r="C36" s="54">
        <v>0.1</v>
      </c>
      <c r="D36" s="56">
        <f t="shared" si="6"/>
        <v>-5.5151500000000002</v>
      </c>
      <c r="E36" s="56">
        <f t="shared" si="6"/>
        <v>-8.0961149942595512E-3</v>
      </c>
      <c r="F36" s="14">
        <f t="shared" si="7"/>
        <v>-0.55151500000000009</v>
      </c>
      <c r="G36" s="14">
        <f t="shared" si="7"/>
        <v>-8.0961149942595514E-4</v>
      </c>
      <c r="H36" s="14">
        <f t="shared" si="8"/>
        <v>3.0416879522500007</v>
      </c>
      <c r="I36" s="14">
        <f t="shared" si="9"/>
        <v>-16.77536530985159</v>
      </c>
      <c r="J36" s="14">
        <f t="shared" si="10"/>
        <v>92.518655988627998</v>
      </c>
      <c r="K36" s="14">
        <f t="shared" si="11"/>
        <v>4.465128861059057E-3</v>
      </c>
      <c r="L36" s="14">
        <f t="shared" si="12"/>
        <v>-2.462585543806986E-2</v>
      </c>
      <c r="M36" s="14">
        <f t="shared" ca="1" si="4"/>
        <v>-9.3455164844587768E-3</v>
      </c>
      <c r="N36" s="14">
        <f t="shared" ca="1" si="13"/>
        <v>1.5610040837120459E-7</v>
      </c>
      <c r="O36" s="21">
        <f t="shared" ca="1" si="14"/>
        <v>8852.4753415290743</v>
      </c>
      <c r="P36" s="14">
        <f t="shared" ca="1" si="15"/>
        <v>1706425.6245546797</v>
      </c>
      <c r="Q36" s="14">
        <f t="shared" ca="1" si="16"/>
        <v>2226221.2259050505</v>
      </c>
      <c r="R36" s="8">
        <f t="shared" ca="1" si="5"/>
        <v>1.2494014901992256E-3</v>
      </c>
      <c r="S36" s="8"/>
      <c r="T36" s="8"/>
      <c r="U36" s="8">
        <v>-0.19999999999998999</v>
      </c>
      <c r="V36" s="8">
        <f t="shared" ca="1" si="0"/>
        <v>-1.1513268946590613E-2</v>
      </c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x14ac:dyDescent="0.2">
      <c r="A37" s="54">
        <v>-54165</v>
      </c>
      <c r="B37" s="54">
        <v>3.9523499945062213E-3</v>
      </c>
      <c r="C37" s="54">
        <v>0.1</v>
      </c>
      <c r="D37" s="56">
        <f t="shared" si="6"/>
        <v>-5.4165000000000001</v>
      </c>
      <c r="E37" s="56">
        <f t="shared" si="6"/>
        <v>3.9523499945062213E-3</v>
      </c>
      <c r="F37" s="14">
        <f t="shared" si="7"/>
        <v>-0.54165000000000008</v>
      </c>
      <c r="G37" s="14">
        <f t="shared" si="7"/>
        <v>3.9523499945062215E-4</v>
      </c>
      <c r="H37" s="14">
        <f t="shared" si="8"/>
        <v>2.9338472250000005</v>
      </c>
      <c r="I37" s="14">
        <f t="shared" si="9"/>
        <v>-15.891183494212504</v>
      </c>
      <c r="J37" s="14">
        <f t="shared" si="10"/>
        <v>86.074595396402032</v>
      </c>
      <c r="K37" s="14">
        <f t="shared" si="11"/>
        <v>-2.1407903745242949E-3</v>
      </c>
      <c r="L37" s="14">
        <f t="shared" si="12"/>
        <v>1.1595591063610843E-2</v>
      </c>
      <c r="M37" s="14">
        <f t="shared" ca="1" si="4"/>
        <v>-6.1959032481316567E-3</v>
      </c>
      <c r="N37" s="14">
        <f t="shared" ca="1" si="13"/>
        <v>1.0298704387671021E-5</v>
      </c>
      <c r="O37" s="21">
        <f t="shared" ca="1" si="14"/>
        <v>648628.98856272467</v>
      </c>
      <c r="P37" s="14">
        <f t="shared" ca="1" si="15"/>
        <v>160730.68204875712</v>
      </c>
      <c r="Q37" s="14">
        <f t="shared" ca="1" si="16"/>
        <v>1339168.3821766474</v>
      </c>
      <c r="R37" s="8">
        <f t="shared" ca="1" si="5"/>
        <v>1.0148253242637878E-2</v>
      </c>
      <c r="S37" s="8"/>
      <c r="T37" s="8"/>
      <c r="U37" s="8">
        <v>0</v>
      </c>
      <c r="V37" s="8">
        <f t="shared" ca="1" si="0"/>
        <v>-1.8432078686033124E-2</v>
      </c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x14ac:dyDescent="0.2">
      <c r="A38" s="54">
        <v>-54104.5</v>
      </c>
      <c r="B38" s="54">
        <v>-1.9834844999422785E-2</v>
      </c>
      <c r="C38" s="54">
        <v>0.1</v>
      </c>
      <c r="D38" s="56">
        <f t="shared" si="6"/>
        <v>-5.41045</v>
      </c>
      <c r="E38" s="56">
        <f t="shared" si="6"/>
        <v>-1.9834844999422785E-2</v>
      </c>
      <c r="F38" s="14">
        <f t="shared" si="7"/>
        <v>-0.541045</v>
      </c>
      <c r="G38" s="14">
        <f t="shared" si="7"/>
        <v>-1.9834844999422787E-3</v>
      </c>
      <c r="H38" s="14">
        <f t="shared" si="8"/>
        <v>2.9272969202499999</v>
      </c>
      <c r="I38" s="14">
        <f t="shared" si="9"/>
        <v>-15.837993622166612</v>
      </c>
      <c r="J38" s="14">
        <f t="shared" si="10"/>
        <v>85.690672593051346</v>
      </c>
      <c r="K38" s="14">
        <f t="shared" si="11"/>
        <v>1.0731543712712703E-2</v>
      </c>
      <c r="L38" s="14">
        <f t="shared" si="12"/>
        <v>-5.8062480680446442E-2</v>
      </c>
      <c r="M38" s="14">
        <f t="shared" ca="1" si="4"/>
        <v>-6.0066704071614074E-3</v>
      </c>
      <c r="N38" s="14">
        <f t="shared" ca="1" si="13"/>
        <v>1.9121841255406315E-5</v>
      </c>
      <c r="O38" s="21">
        <f t="shared" ca="1" si="14"/>
        <v>719036.91116728785</v>
      </c>
      <c r="P38" s="14">
        <f t="shared" ca="1" si="15"/>
        <v>253401.22834099433</v>
      </c>
      <c r="Q38" s="14">
        <f t="shared" ca="1" si="16"/>
        <v>1292973.8683659825</v>
      </c>
      <c r="R38" s="8">
        <f t="shared" ca="1" si="5"/>
        <v>-1.3828174592261377E-2</v>
      </c>
      <c r="S38" s="8"/>
      <c r="T38" s="8"/>
      <c r="U38" s="8">
        <v>0.20000000000001</v>
      </c>
      <c r="V38" s="8">
        <f t="shared" ca="1" si="0"/>
        <v>-2.584677636494714E-2</v>
      </c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x14ac:dyDescent="0.2">
      <c r="A39" s="54">
        <v>-53156</v>
      </c>
      <c r="B39" s="54">
        <v>-1.1729960009688511E-2</v>
      </c>
      <c r="C39" s="54">
        <v>0.1</v>
      </c>
      <c r="D39" s="56">
        <f t="shared" si="6"/>
        <v>-5.3155999999999999</v>
      </c>
      <c r="E39" s="56">
        <f t="shared" si="6"/>
        <v>-1.1729960009688511E-2</v>
      </c>
      <c r="F39" s="14">
        <f t="shared" si="7"/>
        <v>-0.53156000000000003</v>
      </c>
      <c r="G39" s="14">
        <f t="shared" si="7"/>
        <v>-1.1729960009688512E-3</v>
      </c>
      <c r="H39" s="14">
        <f t="shared" si="8"/>
        <v>2.8255603360000001</v>
      </c>
      <c r="I39" s="14">
        <f t="shared" si="9"/>
        <v>-15.0195485220416</v>
      </c>
      <c r="J39" s="14">
        <f t="shared" si="10"/>
        <v>79.837912123764326</v>
      </c>
      <c r="K39" s="14">
        <f t="shared" si="11"/>
        <v>6.2351775427500252E-3</v>
      </c>
      <c r="L39" s="14">
        <f t="shared" si="12"/>
        <v>-3.3143709746242034E-2</v>
      </c>
      <c r="M39" s="14">
        <f t="shared" ca="1" si="4"/>
        <v>-3.0992602121730495E-3</v>
      </c>
      <c r="N39" s="14">
        <f t="shared" ca="1" si="13"/>
        <v>7.4488978994833442E-6</v>
      </c>
      <c r="O39" s="21">
        <f t="shared" ca="1" si="14"/>
        <v>2249825.9147945317</v>
      </c>
      <c r="P39" s="14">
        <f t="shared" ca="1" si="15"/>
        <v>4311518.0168668097</v>
      </c>
      <c r="Q39" s="14">
        <f t="shared" ca="1" si="16"/>
        <v>684712.18217970291</v>
      </c>
      <c r="R39" s="8">
        <f t="shared" ca="1" si="5"/>
        <v>-8.630699797515462E-3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x14ac:dyDescent="0.2">
      <c r="A40" s="54">
        <v>-53151</v>
      </c>
      <c r="B40" s="54">
        <v>-1.3447910001559649E-2</v>
      </c>
      <c r="C40" s="54">
        <v>0.1</v>
      </c>
      <c r="D40" s="56">
        <f t="shared" si="6"/>
        <v>-5.3151000000000002</v>
      </c>
      <c r="E40" s="56">
        <f t="shared" si="6"/>
        <v>-1.3447910001559649E-2</v>
      </c>
      <c r="F40" s="14">
        <f t="shared" si="7"/>
        <v>-0.53151000000000004</v>
      </c>
      <c r="G40" s="14">
        <f t="shared" si="7"/>
        <v>-1.344791000155965E-3</v>
      </c>
      <c r="H40" s="14">
        <f t="shared" si="8"/>
        <v>2.8250288010000002</v>
      </c>
      <c r="I40" s="14">
        <f t="shared" si="9"/>
        <v>-15.015310580195102</v>
      </c>
      <c r="J40" s="14">
        <f t="shared" si="10"/>
        <v>79.807877264794996</v>
      </c>
      <c r="K40" s="14">
        <f t="shared" si="11"/>
        <v>7.1476986449289697E-3</v>
      </c>
      <c r="L40" s="14">
        <f t="shared" si="12"/>
        <v>-3.7990733067661965E-2</v>
      </c>
      <c r="M40" s="14">
        <f t="shared" ca="1" si="4"/>
        <v>-3.0842293719576808E-3</v>
      </c>
      <c r="N40" s="14">
        <f t="shared" ca="1" si="13"/>
        <v>1.0740587619238704E-5</v>
      </c>
      <c r="O40" s="21">
        <f t="shared" ca="1" si="14"/>
        <v>2259913.5198693178</v>
      </c>
      <c r="P40" s="14">
        <f t="shared" ca="1" si="15"/>
        <v>4345325.5239530476</v>
      </c>
      <c r="Q40" s="14">
        <f t="shared" ca="1" si="16"/>
        <v>682063.46694592561</v>
      </c>
      <c r="R40" s="8">
        <f t="shared" ca="1" si="5"/>
        <v>-1.0363680629601968E-2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x14ac:dyDescent="0.2">
      <c r="A41" s="54">
        <v>-51483</v>
      </c>
      <c r="B41" s="54">
        <v>-1.9556029998057056E-2</v>
      </c>
      <c r="C41" s="54">
        <v>0.1</v>
      </c>
      <c r="D41" s="56">
        <f t="shared" si="6"/>
        <v>-5.1482999999999999</v>
      </c>
      <c r="E41" s="56">
        <f t="shared" si="6"/>
        <v>-1.9556029998057056E-2</v>
      </c>
      <c r="F41" s="14">
        <f t="shared" si="7"/>
        <v>-0.51483000000000001</v>
      </c>
      <c r="G41" s="14">
        <f t="shared" si="7"/>
        <v>-1.9556029998057055E-3</v>
      </c>
      <c r="H41" s="14">
        <f t="shared" si="8"/>
        <v>2.6504992889999999</v>
      </c>
      <c r="I41" s="14">
        <f t="shared" si="9"/>
        <v>-13.645565489558699</v>
      </c>
      <c r="J41" s="14">
        <f t="shared" si="10"/>
        <v>70.251464809895054</v>
      </c>
      <c r="K41" s="14">
        <f t="shared" si="11"/>
        <v>1.0068030923899714E-2</v>
      </c>
      <c r="L41" s="14">
        <f t="shared" si="12"/>
        <v>-5.1833243605512898E-2</v>
      </c>
      <c r="M41" s="14">
        <f t="shared" ca="1" si="4"/>
        <v>1.7570830449029906E-3</v>
      </c>
      <c r="N41" s="14">
        <f t="shared" ca="1" si="13"/>
        <v>4.542487875819937E-5</v>
      </c>
      <c r="O41" s="21">
        <f t="shared" ca="1" si="14"/>
        <v>6646976.3797011059</v>
      </c>
      <c r="P41" s="14">
        <f t="shared" ca="1" si="15"/>
        <v>22062814.969918039</v>
      </c>
      <c r="Q41" s="14">
        <f t="shared" ca="1" si="16"/>
        <v>95514.110186586215</v>
      </c>
      <c r="R41" s="8">
        <f t="shared" ca="1" si="5"/>
        <v>-2.1313113042960047E-2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x14ac:dyDescent="0.2">
      <c r="A42" s="54">
        <v>-51430</v>
      </c>
      <c r="B42" s="54">
        <v>-2.5766300001123454E-2</v>
      </c>
      <c r="C42" s="54">
        <v>0.1</v>
      </c>
      <c r="D42" s="56">
        <f t="shared" si="6"/>
        <v>-5.1429999999999998</v>
      </c>
      <c r="E42" s="56">
        <f t="shared" si="6"/>
        <v>-2.5766300001123454E-2</v>
      </c>
      <c r="F42" s="14">
        <f t="shared" si="7"/>
        <v>-0.51429999999999998</v>
      </c>
      <c r="G42" s="14">
        <f t="shared" si="7"/>
        <v>-2.5766300001123458E-3</v>
      </c>
      <c r="H42" s="14">
        <f t="shared" si="8"/>
        <v>2.6450448999999998</v>
      </c>
      <c r="I42" s="14">
        <f t="shared" si="9"/>
        <v>-13.603465920699998</v>
      </c>
      <c r="J42" s="14">
        <f t="shared" si="10"/>
        <v>69.962625230160086</v>
      </c>
      <c r="K42" s="14">
        <f t="shared" si="11"/>
        <v>1.3251608090577793E-2</v>
      </c>
      <c r="L42" s="14">
        <f t="shared" si="12"/>
        <v>-6.8153020409841586E-2</v>
      </c>
      <c r="M42" s="14">
        <f t="shared" ca="1" si="4"/>
        <v>1.9052597868950416E-3</v>
      </c>
      <c r="N42" s="14">
        <f t="shared" ca="1" si="13"/>
        <v>7.6571522110188236E-5</v>
      </c>
      <c r="O42" s="21">
        <f t="shared" ca="1" si="14"/>
        <v>6816455.6751772612</v>
      </c>
      <c r="P42" s="14">
        <f t="shared" ca="1" si="15"/>
        <v>22818962.932463601</v>
      </c>
      <c r="Q42" s="14">
        <f t="shared" ca="1" si="16"/>
        <v>85970.852652495683</v>
      </c>
      <c r="R42" s="8">
        <f t="shared" ca="1" si="5"/>
        <v>-2.7671559788018496E-2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x14ac:dyDescent="0.2">
      <c r="A43" s="54">
        <v>-51430</v>
      </c>
      <c r="B43" s="54">
        <v>-8.7663000012980774E-3</v>
      </c>
      <c r="C43" s="54">
        <v>0.1</v>
      </c>
      <c r="D43" s="56">
        <f t="shared" si="6"/>
        <v>-5.1429999999999998</v>
      </c>
      <c r="E43" s="56">
        <f t="shared" si="6"/>
        <v>-8.7663000012980774E-3</v>
      </c>
      <c r="F43" s="14">
        <f t="shared" si="7"/>
        <v>-0.51429999999999998</v>
      </c>
      <c r="G43" s="14">
        <f t="shared" si="7"/>
        <v>-8.7663000012980783E-4</v>
      </c>
      <c r="H43" s="14">
        <f t="shared" si="8"/>
        <v>2.6450448999999998</v>
      </c>
      <c r="I43" s="14">
        <f t="shared" si="9"/>
        <v>-13.603465920699998</v>
      </c>
      <c r="J43" s="14">
        <f t="shared" si="10"/>
        <v>69.962625230160086</v>
      </c>
      <c r="K43" s="14">
        <f t="shared" si="11"/>
        <v>4.5085080906676015E-3</v>
      </c>
      <c r="L43" s="14">
        <f t="shared" si="12"/>
        <v>-2.3187257110303474E-2</v>
      </c>
      <c r="M43" s="14">
        <f t="shared" ca="1" si="4"/>
        <v>1.9052597868950416E-3</v>
      </c>
      <c r="N43" s="14">
        <f t="shared" ca="1" si="13"/>
        <v>1.1388218831298038E-5</v>
      </c>
      <c r="O43" s="21">
        <f t="shared" ca="1" si="14"/>
        <v>6816455.6751772612</v>
      </c>
      <c r="P43" s="14">
        <f t="shared" ca="1" si="15"/>
        <v>22818962.932463601</v>
      </c>
      <c r="Q43" s="14">
        <f t="shared" ca="1" si="16"/>
        <v>85970.852652495683</v>
      </c>
      <c r="R43" s="8">
        <f t="shared" ca="1" si="5"/>
        <v>-1.0671559788193119E-2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x14ac:dyDescent="0.2">
      <c r="A44" s="54">
        <v>-51430</v>
      </c>
      <c r="B44" s="54">
        <v>-8.2662999993772246E-3</v>
      </c>
      <c r="C44" s="54">
        <v>0.1</v>
      </c>
      <c r="D44" s="56">
        <f t="shared" si="6"/>
        <v>-5.1429999999999998</v>
      </c>
      <c r="E44" s="56">
        <f t="shared" si="6"/>
        <v>-8.2662999993772246E-3</v>
      </c>
      <c r="F44" s="14">
        <f t="shared" si="7"/>
        <v>-0.51429999999999998</v>
      </c>
      <c r="G44" s="14">
        <f t="shared" si="7"/>
        <v>-8.2662999993772252E-4</v>
      </c>
      <c r="H44" s="14">
        <f t="shared" si="8"/>
        <v>2.6450448999999998</v>
      </c>
      <c r="I44" s="14">
        <f t="shared" si="9"/>
        <v>-13.603465920699998</v>
      </c>
      <c r="J44" s="14">
        <f t="shared" si="10"/>
        <v>69.962625230160086</v>
      </c>
      <c r="K44" s="14">
        <f t="shared" si="11"/>
        <v>4.2513580896797066E-3</v>
      </c>
      <c r="L44" s="14">
        <f t="shared" si="12"/>
        <v>-2.186473465522273E-2</v>
      </c>
      <c r="M44" s="14">
        <f t="shared" ca="1" si="4"/>
        <v>1.9052597868950416E-3</v>
      </c>
      <c r="N44" s="14">
        <f t="shared" ca="1" si="13"/>
        <v>1.0346062848571112E-5</v>
      </c>
      <c r="O44" s="21">
        <f t="shared" ca="1" si="14"/>
        <v>6816455.6751772612</v>
      </c>
      <c r="P44" s="14">
        <f t="shared" ca="1" si="15"/>
        <v>22818962.932463601</v>
      </c>
      <c r="Q44" s="14">
        <f t="shared" ca="1" si="16"/>
        <v>85970.852652495683</v>
      </c>
      <c r="R44" s="8">
        <f t="shared" ca="1" si="5"/>
        <v>-1.0171559786272266E-2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x14ac:dyDescent="0.2">
      <c r="A45" s="54">
        <v>-51425</v>
      </c>
      <c r="B45" s="54">
        <v>-7.4842499961960129E-3</v>
      </c>
      <c r="C45" s="54">
        <v>0.1</v>
      </c>
      <c r="D45" s="56">
        <f t="shared" si="6"/>
        <v>-5.1425000000000001</v>
      </c>
      <c r="E45" s="56">
        <f t="shared" si="6"/>
        <v>-7.4842499961960129E-3</v>
      </c>
      <c r="F45" s="14">
        <f t="shared" si="7"/>
        <v>-0.51424999999999998</v>
      </c>
      <c r="G45" s="14">
        <f t="shared" si="7"/>
        <v>-7.4842499961960132E-4</v>
      </c>
      <c r="H45" s="14">
        <f t="shared" si="8"/>
        <v>2.6445306249999998</v>
      </c>
      <c r="I45" s="14">
        <f t="shared" si="9"/>
        <v>-13.599498739062499</v>
      </c>
      <c r="J45" s="14">
        <f t="shared" si="10"/>
        <v>69.935422265628901</v>
      </c>
      <c r="K45" s="14">
        <f t="shared" si="11"/>
        <v>3.8487755605437998E-3</v>
      </c>
      <c r="L45" s="14">
        <f t="shared" si="12"/>
        <v>-1.9792328320096489E-2</v>
      </c>
      <c r="M45" s="14">
        <f t="shared" ca="1" si="4"/>
        <v>1.9192207488809843E-3</v>
      </c>
      <c r="N45" s="14">
        <f t="shared" ca="1" si="13"/>
        <v>8.8425262053518945E-6</v>
      </c>
      <c r="O45" s="21">
        <f t="shared" ca="1" si="14"/>
        <v>6832529.6139012789</v>
      </c>
      <c r="P45" s="14">
        <f t="shared" ca="1" si="15"/>
        <v>22890857.925099399</v>
      </c>
      <c r="Q45" s="14">
        <f t="shared" ca="1" si="16"/>
        <v>85097.535764352157</v>
      </c>
      <c r="R45" s="8">
        <f t="shared" ca="1" si="5"/>
        <v>-9.4034707450769972E-3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x14ac:dyDescent="0.2">
      <c r="A46" s="54">
        <v>-51420</v>
      </c>
      <c r="B46" s="54">
        <v>-1.4202200007275678E-2</v>
      </c>
      <c r="C46" s="54">
        <v>0.1</v>
      </c>
      <c r="D46" s="56">
        <f t="shared" si="6"/>
        <v>-5.1420000000000003</v>
      </c>
      <c r="E46" s="56">
        <f t="shared" si="6"/>
        <v>-1.4202200007275678E-2</v>
      </c>
      <c r="F46" s="14">
        <f t="shared" si="7"/>
        <v>-0.5142000000000001</v>
      </c>
      <c r="G46" s="14">
        <f t="shared" si="7"/>
        <v>-1.420220000727568E-3</v>
      </c>
      <c r="H46" s="14">
        <f t="shared" si="8"/>
        <v>2.6440164000000008</v>
      </c>
      <c r="I46" s="14">
        <f t="shared" si="9"/>
        <v>-13.595532328800005</v>
      </c>
      <c r="J46" s="14">
        <f t="shared" si="10"/>
        <v>69.908227234689633</v>
      </c>
      <c r="K46" s="14">
        <f t="shared" si="11"/>
        <v>7.3027712437411553E-3</v>
      </c>
      <c r="L46" s="14">
        <f t="shared" si="12"/>
        <v>-3.755084973531702E-2</v>
      </c>
      <c r="M46" s="14">
        <f t="shared" ca="1" si="4"/>
        <v>1.9331786115673322E-3</v>
      </c>
      <c r="N46" s="14">
        <f t="shared" ca="1" si="13"/>
        <v>2.6035044317341616E-5</v>
      </c>
      <c r="O46" s="21">
        <f t="shared" ca="1" si="14"/>
        <v>6848618.2005300699</v>
      </c>
      <c r="P46" s="14">
        <f t="shared" ca="1" si="15"/>
        <v>22962849.184986409</v>
      </c>
      <c r="Q46" s="14">
        <f t="shared" ca="1" si="16"/>
        <v>84228.860512950734</v>
      </c>
      <c r="R46" s="8">
        <f t="shared" ca="1" si="5"/>
        <v>-1.613537861884301E-2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x14ac:dyDescent="0.2">
      <c r="A47" s="54">
        <v>-51415</v>
      </c>
      <c r="B47" s="54">
        <v>-1.092015000176616E-2</v>
      </c>
      <c r="C47" s="54">
        <v>0.1</v>
      </c>
      <c r="D47" s="56">
        <f t="shared" si="6"/>
        <v>-5.1414999999999997</v>
      </c>
      <c r="E47" s="56">
        <f t="shared" si="6"/>
        <v>-1.092015000176616E-2</v>
      </c>
      <c r="F47" s="14">
        <f t="shared" si="7"/>
        <v>-0.51415</v>
      </c>
      <c r="G47" s="14">
        <f t="shared" si="7"/>
        <v>-1.0920150001766161E-3</v>
      </c>
      <c r="H47" s="14">
        <f t="shared" si="8"/>
        <v>2.6435022249999998</v>
      </c>
      <c r="I47" s="14">
        <f t="shared" si="9"/>
        <v>-13.591566689837498</v>
      </c>
      <c r="J47" s="14">
        <f t="shared" si="10"/>
        <v>69.881040135799495</v>
      </c>
      <c r="K47" s="14">
        <f t="shared" si="11"/>
        <v>5.6145951234080711E-3</v>
      </c>
      <c r="L47" s="14">
        <f t="shared" si="12"/>
        <v>-2.8867440827002596E-2</v>
      </c>
      <c r="M47" s="14">
        <f t="shared" ca="1" si="4"/>
        <v>1.9471333749541131E-3</v>
      </c>
      <c r="N47" s="14">
        <f t="shared" ca="1" si="13"/>
        <v>1.6556698149682189E-5</v>
      </c>
      <c r="O47" s="21">
        <f t="shared" ca="1" si="14"/>
        <v>6864721.4199668001</v>
      </c>
      <c r="P47" s="14">
        <f t="shared" ca="1" si="15"/>
        <v>23034936.632995598</v>
      </c>
      <c r="Q47" s="14">
        <f t="shared" ca="1" si="16"/>
        <v>83364.824070534523</v>
      </c>
      <c r="R47" s="8">
        <f t="shared" ca="1" si="5"/>
        <v>-1.2867283376720273E-2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x14ac:dyDescent="0.2">
      <c r="A48" s="54">
        <v>-51412.5</v>
      </c>
      <c r="B48" s="54">
        <v>-1.6779124998720363E-2</v>
      </c>
      <c r="C48" s="54">
        <v>0.1</v>
      </c>
      <c r="D48" s="56">
        <f t="shared" si="6"/>
        <v>-5.1412500000000003</v>
      </c>
      <c r="E48" s="56">
        <f t="shared" si="6"/>
        <v>-1.6779124998720363E-2</v>
      </c>
      <c r="F48" s="14">
        <f t="shared" si="7"/>
        <v>-0.51412500000000005</v>
      </c>
      <c r="G48" s="14">
        <f t="shared" si="7"/>
        <v>-1.6779124998720363E-3</v>
      </c>
      <c r="H48" s="14">
        <f t="shared" si="8"/>
        <v>2.6432451562500003</v>
      </c>
      <c r="I48" s="14">
        <f t="shared" si="9"/>
        <v>-13.589584159570315</v>
      </c>
      <c r="J48" s="14">
        <f t="shared" si="10"/>
        <v>69.867449560390881</v>
      </c>
      <c r="K48" s="14">
        <f t="shared" si="11"/>
        <v>8.626567639967107E-3</v>
      </c>
      <c r="L48" s="14">
        <f t="shared" si="12"/>
        <v>-4.4351340878980891E-2</v>
      </c>
      <c r="M48" s="14">
        <f t="shared" ca="1" si="4"/>
        <v>1.9541095944100584E-3</v>
      </c>
      <c r="N48" s="14">
        <f t="shared" ca="1" si="13"/>
        <v>3.5093407832125829E-5</v>
      </c>
      <c r="O48" s="21">
        <f t="shared" ca="1" si="14"/>
        <v>6872778.5122713465</v>
      </c>
      <c r="P48" s="14">
        <f t="shared" ca="1" si="15"/>
        <v>23071016.402822454</v>
      </c>
      <c r="Q48" s="14">
        <f t="shared" ca="1" si="16"/>
        <v>82934.544519196585</v>
      </c>
      <c r="R48" s="8">
        <f t="shared" ca="1" si="5"/>
        <v>-1.8733234593130421E-2</v>
      </c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x14ac:dyDescent="0.2">
      <c r="A49" s="54">
        <v>-51402.5</v>
      </c>
      <c r="B49" s="54">
        <v>-1.0215025002253242E-2</v>
      </c>
      <c r="C49" s="54">
        <v>0.1</v>
      </c>
      <c r="D49" s="56">
        <f t="shared" si="6"/>
        <v>-5.14025</v>
      </c>
      <c r="E49" s="56">
        <f t="shared" si="6"/>
        <v>-1.0215025002253242E-2</v>
      </c>
      <c r="F49" s="14">
        <f t="shared" si="7"/>
        <v>-0.51402500000000007</v>
      </c>
      <c r="G49" s="14">
        <f t="shared" si="7"/>
        <v>-1.0215025002253241E-3</v>
      </c>
      <c r="H49" s="14">
        <f t="shared" si="8"/>
        <v>2.6422170062500001</v>
      </c>
      <c r="I49" s="14">
        <f t="shared" si="9"/>
        <v>-13.581655966376562</v>
      </c>
      <c r="J49" s="14">
        <f t="shared" si="10"/>
        <v>69.813107081167118</v>
      </c>
      <c r="K49" s="14">
        <f t="shared" si="11"/>
        <v>5.2507782267832226E-3</v>
      </c>
      <c r="L49" s="14">
        <f t="shared" si="12"/>
        <v>-2.6990312780222458E-2</v>
      </c>
      <c r="M49" s="14">
        <f t="shared" ca="1" si="4"/>
        <v>1.982006723985047E-3</v>
      </c>
      <c r="N49" s="14">
        <f t="shared" ca="1" si="13"/>
        <v>1.4876758293086337E-5</v>
      </c>
      <c r="O49" s="21">
        <f t="shared" ca="1" si="14"/>
        <v>6905043.3880551141</v>
      </c>
      <c r="P49" s="14">
        <f t="shared" ca="1" si="15"/>
        <v>23215575.556927864</v>
      </c>
      <c r="Q49" s="14">
        <f t="shared" ca="1" si="16"/>
        <v>81225.009202186164</v>
      </c>
      <c r="R49" s="8">
        <f t="shared" ca="1" si="5"/>
        <v>-1.2197031726238289E-2</v>
      </c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x14ac:dyDescent="0.2">
      <c r="A50" s="54">
        <v>-50521.5</v>
      </c>
      <c r="B50" s="54">
        <v>-8.9178150010411628E-3</v>
      </c>
      <c r="C50" s="54">
        <v>0.1</v>
      </c>
      <c r="D50" s="56">
        <f t="shared" si="6"/>
        <v>-5.0521500000000001</v>
      </c>
      <c r="E50" s="56">
        <f t="shared" si="6"/>
        <v>-8.9178150010411628E-3</v>
      </c>
      <c r="F50" s="14">
        <f t="shared" si="7"/>
        <v>-0.50521500000000008</v>
      </c>
      <c r="G50" s="14">
        <f t="shared" si="7"/>
        <v>-8.9178150010411634E-4</v>
      </c>
      <c r="H50" s="14">
        <f t="shared" si="8"/>
        <v>2.5524219622500004</v>
      </c>
      <c r="I50" s="14">
        <f t="shared" si="9"/>
        <v>-12.89521861658134</v>
      </c>
      <c r="J50" s="14">
        <f t="shared" si="10"/>
        <v>65.148578733761425</v>
      </c>
      <c r="K50" s="14">
        <f t="shared" si="11"/>
        <v>4.5054139057510113E-3</v>
      </c>
      <c r="L50" s="14">
        <f t="shared" si="12"/>
        <v>-2.2762026863939973E-2</v>
      </c>
      <c r="M50" s="14">
        <f t="shared" ca="1" si="4"/>
        <v>4.391086633073138E-3</v>
      </c>
      <c r="N50" s="14">
        <f t="shared" ca="1" si="13"/>
        <v>1.7712686270653033E-5</v>
      </c>
      <c r="O50" s="21">
        <f t="shared" ca="1" si="14"/>
        <v>9962889.7889063451</v>
      </c>
      <c r="P50" s="14">
        <f t="shared" ca="1" si="15"/>
        <v>37385662.260228351</v>
      </c>
      <c r="Q50" s="14">
        <f t="shared" ca="1" si="16"/>
        <v>734.64770980564049</v>
      </c>
      <c r="R50" s="8">
        <f t="shared" ca="1" si="5"/>
        <v>-1.3308901634114301E-2</v>
      </c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x14ac:dyDescent="0.2">
      <c r="A51" s="54">
        <v>-50516.5</v>
      </c>
      <c r="B51" s="54">
        <v>-5.6357649955316447E-3</v>
      </c>
      <c r="C51" s="54">
        <v>0.1</v>
      </c>
      <c r="D51" s="56">
        <f t="shared" si="6"/>
        <v>-5.0516500000000004</v>
      </c>
      <c r="E51" s="56">
        <f t="shared" si="6"/>
        <v>-5.6357649955316447E-3</v>
      </c>
      <c r="F51" s="14">
        <f t="shared" si="7"/>
        <v>-0.50516500000000009</v>
      </c>
      <c r="G51" s="14">
        <f t="shared" si="7"/>
        <v>-5.6357649955316445E-4</v>
      </c>
      <c r="H51" s="14">
        <f t="shared" si="8"/>
        <v>2.5519167722500007</v>
      </c>
      <c r="I51" s="14">
        <f t="shared" si="9"/>
        <v>-12.891390362536717</v>
      </c>
      <c r="J51" s="14">
        <f t="shared" si="10"/>
        <v>65.122792124908614</v>
      </c>
      <c r="K51" s="14">
        <f t="shared" si="11"/>
        <v>2.8469912239677433E-3</v>
      </c>
      <c r="L51" s="14">
        <f t="shared" si="12"/>
        <v>-1.4382003216556652E-2</v>
      </c>
      <c r="M51" s="14">
        <f t="shared" ca="1" si="4"/>
        <v>4.4044844523178639E-3</v>
      </c>
      <c r="N51" s="14">
        <f t="shared" ca="1" si="13"/>
        <v>1.0080660897504236E-5</v>
      </c>
      <c r="O51" s="21">
        <f t="shared" ca="1" si="14"/>
        <v>9981381.3595428821</v>
      </c>
      <c r="P51" s="14">
        <f t="shared" ca="1" si="15"/>
        <v>37473768.130183987</v>
      </c>
      <c r="Q51" s="14">
        <f t="shared" ca="1" si="16"/>
        <v>658.88245236783689</v>
      </c>
      <c r="R51" s="8">
        <f t="shared" ca="1" si="5"/>
        <v>-1.0040249447849509E-2</v>
      </c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x14ac:dyDescent="0.2">
      <c r="A52" s="54">
        <v>-50443.5</v>
      </c>
      <c r="B52" s="54">
        <v>-3.7178349957684986E-3</v>
      </c>
      <c r="C52" s="54">
        <v>0.1</v>
      </c>
      <c r="D52" s="56">
        <f t="shared" si="6"/>
        <v>-5.0443499999999997</v>
      </c>
      <c r="E52" s="56">
        <f t="shared" si="6"/>
        <v>-3.7178349957684986E-3</v>
      </c>
      <c r="F52" s="14">
        <f t="shared" si="7"/>
        <v>-0.50443499999999997</v>
      </c>
      <c r="G52" s="14">
        <f t="shared" si="7"/>
        <v>-3.7178349957684987E-4</v>
      </c>
      <c r="H52" s="14">
        <f t="shared" si="8"/>
        <v>2.5445466922499995</v>
      </c>
      <c r="I52" s="14">
        <f t="shared" si="9"/>
        <v>-12.835584107051284</v>
      </c>
      <c r="J52" s="14">
        <f t="shared" si="10"/>
        <v>64.747178690404141</v>
      </c>
      <c r="K52" s="14">
        <f t="shared" si="11"/>
        <v>1.8754060960904826E-3</v>
      </c>
      <c r="L52" s="14">
        <f t="shared" si="12"/>
        <v>-9.4602047408140245E-3</v>
      </c>
      <c r="M52" s="14">
        <f t="shared" ca="1" si="4"/>
        <v>4.5997396650497013E-3</v>
      </c>
      <c r="N52" s="14">
        <f t="shared" ca="1" si="13"/>
        <v>6.9182048238284994E-6</v>
      </c>
      <c r="O52" s="21">
        <f t="shared" ca="1" si="14"/>
        <v>10252714.103924664</v>
      </c>
      <c r="P52" s="14">
        <f t="shared" ca="1" si="15"/>
        <v>38769434.827483095</v>
      </c>
      <c r="Q52" s="14">
        <f t="shared" ca="1" si="16"/>
        <v>22.503033003083967</v>
      </c>
      <c r="R52" s="8">
        <f t="shared" ca="1" si="5"/>
        <v>-8.3175746608182E-3</v>
      </c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x14ac:dyDescent="0.2">
      <c r="A53" s="54">
        <v>-50441</v>
      </c>
      <c r="B53" s="54">
        <v>-4.5768100026180036E-3</v>
      </c>
      <c r="C53" s="54">
        <v>0.1</v>
      </c>
      <c r="D53" s="56">
        <f t="shared" si="6"/>
        <v>-5.0441000000000003</v>
      </c>
      <c r="E53" s="56">
        <f t="shared" si="6"/>
        <v>-4.5768100026180036E-3</v>
      </c>
      <c r="F53" s="14">
        <f t="shared" si="7"/>
        <v>-0.50441000000000003</v>
      </c>
      <c r="G53" s="14">
        <f t="shared" si="7"/>
        <v>-4.5768100026180039E-4</v>
      </c>
      <c r="H53" s="14">
        <f t="shared" si="8"/>
        <v>2.5442944810000001</v>
      </c>
      <c r="I53" s="14">
        <f t="shared" si="9"/>
        <v>-12.833675791612102</v>
      </c>
      <c r="J53" s="14">
        <f t="shared" si="10"/>
        <v>64.734344060470605</v>
      </c>
      <c r="K53" s="14">
        <f t="shared" si="11"/>
        <v>2.3085887334205473E-3</v>
      </c>
      <c r="L53" s="14">
        <f t="shared" si="12"/>
        <v>-1.1644752430246583E-2</v>
      </c>
      <c r="M53" s="14">
        <f t="shared" ca="1" si="4"/>
        <v>4.606414787547447E-3</v>
      </c>
      <c r="N53" s="14">
        <f t="shared" ca="1" si="13"/>
        <v>8.4331617546709288E-6</v>
      </c>
      <c r="O53" s="21">
        <f t="shared" ca="1" si="14"/>
        <v>10262050.974421687</v>
      </c>
      <c r="P53" s="14">
        <f t="shared" ca="1" si="15"/>
        <v>38814114.423050374</v>
      </c>
      <c r="Q53" s="14">
        <f t="shared" ca="1" si="16"/>
        <v>16.227357973938481</v>
      </c>
      <c r="R53" s="8">
        <f t="shared" ca="1" si="5"/>
        <v>-9.1832247901654507E-3</v>
      </c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x14ac:dyDescent="0.2">
      <c r="A54" s="54">
        <v>-50436</v>
      </c>
      <c r="B54" s="54">
        <v>-6.2947600017650984E-3</v>
      </c>
      <c r="C54" s="54">
        <v>0.1</v>
      </c>
      <c r="D54" s="56">
        <f t="shared" si="6"/>
        <v>-5.0435999999999996</v>
      </c>
      <c r="E54" s="56">
        <f t="shared" si="6"/>
        <v>-6.2947600017650984E-3</v>
      </c>
      <c r="F54" s="14">
        <f t="shared" si="7"/>
        <v>-0.50436000000000003</v>
      </c>
      <c r="G54" s="14">
        <f t="shared" si="7"/>
        <v>-6.2947600017650986E-4</v>
      </c>
      <c r="H54" s="14">
        <f t="shared" si="8"/>
        <v>2.5437900959999999</v>
      </c>
      <c r="I54" s="14">
        <f t="shared" si="9"/>
        <v>-12.829859728185598</v>
      </c>
      <c r="J54" s="14">
        <f t="shared" si="10"/>
        <v>64.708680525076872</v>
      </c>
      <c r="K54" s="14">
        <f t="shared" si="11"/>
        <v>3.1748251544902449E-3</v>
      </c>
      <c r="L54" s="14">
        <f t="shared" si="12"/>
        <v>-1.6012548149186998E-2</v>
      </c>
      <c r="M54" s="14">
        <f t="shared" ca="1" si="4"/>
        <v>4.6197627080682979E-3</v>
      </c>
      <c r="N54" s="14">
        <f t="shared" ca="1" si="13"/>
        <v>1.1912680598346895E-5</v>
      </c>
      <c r="O54" s="21">
        <f t="shared" ca="1" si="14"/>
        <v>10280733.529265502</v>
      </c>
      <c r="P54" s="14">
        <f t="shared" ca="1" si="15"/>
        <v>38903534.392470166</v>
      </c>
      <c r="Q54" s="14">
        <f t="shared" ca="1" si="16"/>
        <v>6.74816433283085</v>
      </c>
      <c r="R54" s="8">
        <f t="shared" ca="1" si="5"/>
        <v>-1.0914522709833396E-2</v>
      </c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x14ac:dyDescent="0.2">
      <c r="A55" s="54">
        <v>-50433.5</v>
      </c>
      <c r="B55" s="54">
        <v>7.8462649980792776E-3</v>
      </c>
      <c r="C55" s="54">
        <v>0.1</v>
      </c>
      <c r="D55" s="56">
        <f t="shared" si="6"/>
        <v>-5.0433500000000002</v>
      </c>
      <c r="E55" s="56">
        <f t="shared" si="6"/>
        <v>7.8462649980792776E-3</v>
      </c>
      <c r="F55" s="14">
        <f t="shared" si="7"/>
        <v>-0.50433500000000009</v>
      </c>
      <c r="G55" s="14">
        <f t="shared" si="7"/>
        <v>7.8462649980792776E-4</v>
      </c>
      <c r="H55" s="14">
        <f t="shared" si="8"/>
        <v>2.5435379222500005</v>
      </c>
      <c r="I55" s="14">
        <f t="shared" si="9"/>
        <v>-12.82795198017954</v>
      </c>
      <c r="J55" s="14">
        <f t="shared" si="10"/>
        <v>64.695851619238482</v>
      </c>
      <c r="K55" s="14">
        <f t="shared" si="11"/>
        <v>-3.9571460578063126E-3</v>
      </c>
      <c r="L55" s="14">
        <f t="shared" si="12"/>
        <v>1.9957272570637466E-2</v>
      </c>
      <c r="M55" s="14">
        <f t="shared" ca="1" si="4"/>
        <v>4.6264355060913476E-3</v>
      </c>
      <c r="N55" s="14">
        <f t="shared" ca="1" si="13"/>
        <v>1.0367301957475251E-6</v>
      </c>
      <c r="O55" s="21">
        <f t="shared" ca="1" si="14"/>
        <v>10290079.210035564</v>
      </c>
      <c r="P55" s="14">
        <f t="shared" ca="1" si="15"/>
        <v>38948274.747448593</v>
      </c>
      <c r="Q55" s="14">
        <f t="shared" ca="1" si="16"/>
        <v>3.5439682113005833</v>
      </c>
      <c r="R55" s="8">
        <f t="shared" ca="1" si="5"/>
        <v>3.21982949198793E-3</v>
      </c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x14ac:dyDescent="0.2">
      <c r="A56" s="54">
        <v>-50431</v>
      </c>
      <c r="B56" s="54">
        <v>-8.0127100009121932E-3</v>
      </c>
      <c r="C56" s="54">
        <v>0.1</v>
      </c>
      <c r="D56" s="56">
        <f t="shared" si="6"/>
        <v>-5.0430999999999999</v>
      </c>
      <c r="E56" s="56">
        <f t="shared" si="6"/>
        <v>-8.0127100009121932E-3</v>
      </c>
      <c r="F56" s="14">
        <f t="shared" si="7"/>
        <v>-0.50431000000000004</v>
      </c>
      <c r="G56" s="14">
        <f t="shared" si="7"/>
        <v>-8.0127100009121934E-4</v>
      </c>
      <c r="H56" s="14">
        <f t="shared" si="8"/>
        <v>2.5432857609999999</v>
      </c>
      <c r="I56" s="14">
        <f t="shared" si="9"/>
        <v>-12.8260444212991</v>
      </c>
      <c r="J56" s="14">
        <f t="shared" si="10"/>
        <v>64.683024621053491</v>
      </c>
      <c r="K56" s="14">
        <f t="shared" si="11"/>
        <v>4.0408897805600278E-3</v>
      </c>
      <c r="L56" s="14">
        <f t="shared" si="12"/>
        <v>-2.0378611252342277E-2</v>
      </c>
      <c r="M56" s="14">
        <f t="shared" ca="1" si="4"/>
        <v>4.6331075292894708E-3</v>
      </c>
      <c r="N56" s="14">
        <f t="shared" ca="1" si="13"/>
        <v>1.5991670100715571E-5</v>
      </c>
      <c r="O56" s="21">
        <f t="shared" ca="1" si="14"/>
        <v>10299427.823987104</v>
      </c>
      <c r="P56" s="14">
        <f t="shared" ca="1" si="15"/>
        <v>38993035.336692452</v>
      </c>
      <c r="Q56" s="14">
        <f t="shared" ca="1" si="16"/>
        <v>1.3629209450186266</v>
      </c>
      <c r="R56" s="8">
        <f t="shared" ca="1" si="5"/>
        <v>-1.2645817530201664E-2</v>
      </c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x14ac:dyDescent="0.2">
      <c r="A57" s="54">
        <v>-50383</v>
      </c>
      <c r="B57" s="54">
        <v>-7.5050300074508414E-3</v>
      </c>
      <c r="C57" s="54">
        <v>0.1</v>
      </c>
      <c r="D57" s="56">
        <f t="shared" si="6"/>
        <v>-5.0382999999999996</v>
      </c>
      <c r="E57" s="56">
        <f t="shared" si="6"/>
        <v>-7.5050300074508414E-3</v>
      </c>
      <c r="F57" s="14">
        <f t="shared" si="7"/>
        <v>-0.50383</v>
      </c>
      <c r="G57" s="14">
        <f t="shared" si="7"/>
        <v>-7.5050300074508414E-4</v>
      </c>
      <c r="H57" s="14">
        <f t="shared" si="8"/>
        <v>2.5384466889999997</v>
      </c>
      <c r="I57" s="14">
        <f t="shared" si="9"/>
        <v>-12.789455953188698</v>
      </c>
      <c r="J57" s="14">
        <f t="shared" si="10"/>
        <v>64.437115928950618</v>
      </c>
      <c r="K57" s="14">
        <f t="shared" si="11"/>
        <v>3.7812592686539571E-3</v>
      </c>
      <c r="L57" s="14">
        <f t="shared" si="12"/>
        <v>-1.9051118573259231E-2</v>
      </c>
      <c r="M57" s="14">
        <f t="shared" ca="1" si="4"/>
        <v>4.7610601206480585E-3</v>
      </c>
      <c r="N57" s="14">
        <f t="shared" ca="1" si="13"/>
        <v>1.5045696703064531E-5</v>
      </c>
      <c r="O57" s="21">
        <f t="shared" ca="1" si="14"/>
        <v>10479487.566138895</v>
      </c>
      <c r="P57" s="14">
        <f t="shared" ca="1" si="15"/>
        <v>39856349.557906419</v>
      </c>
      <c r="Q57" s="14">
        <f t="shared" ca="1" si="16"/>
        <v>157.43198185748267</v>
      </c>
      <c r="R57" s="8">
        <f t="shared" ca="1" si="5"/>
        <v>-1.22660901280989E-2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x14ac:dyDescent="0.2">
      <c r="A58" s="54">
        <v>-50380.5</v>
      </c>
      <c r="B58" s="54">
        <v>-1.3364005004405044E-2</v>
      </c>
      <c r="C58" s="54">
        <v>0.1</v>
      </c>
      <c r="D58" s="56">
        <f t="shared" si="6"/>
        <v>-5.0380500000000001</v>
      </c>
      <c r="E58" s="56">
        <f t="shared" si="6"/>
        <v>-1.3364005004405044E-2</v>
      </c>
      <c r="F58" s="14">
        <f t="shared" si="7"/>
        <v>-0.50380500000000006</v>
      </c>
      <c r="G58" s="14">
        <f t="shared" si="7"/>
        <v>-1.3364005004405045E-3</v>
      </c>
      <c r="H58" s="14">
        <f t="shared" si="8"/>
        <v>2.5381947802500004</v>
      </c>
      <c r="I58" s="14">
        <f t="shared" si="9"/>
        <v>-12.787552212638515</v>
      </c>
      <c r="J58" s="14">
        <f t="shared" si="10"/>
        <v>64.424327424883472</v>
      </c>
      <c r="K58" s="14">
        <f t="shared" si="11"/>
        <v>6.7328525412442839E-3</v>
      </c>
      <c r="L58" s="14">
        <f t="shared" si="12"/>
        <v>-3.3920447745415763E-2</v>
      </c>
      <c r="M58" s="14">
        <f t="shared" ca="1" si="4"/>
        <v>4.7677164923831117E-3</v>
      </c>
      <c r="N58" s="14">
        <f t="shared" ca="1" si="13"/>
        <v>3.2875932443708976E-5</v>
      </c>
      <c r="O58" s="21">
        <f t="shared" ca="1" si="14"/>
        <v>10488895.047914034</v>
      </c>
      <c r="P58" s="14">
        <f t="shared" ca="1" si="15"/>
        <v>39901516.860863507</v>
      </c>
      <c r="Q58" s="14">
        <f t="shared" ca="1" si="16"/>
        <v>175.84607852667514</v>
      </c>
      <c r="R58" s="8">
        <f t="shared" ca="1" si="5"/>
        <v>-1.8131721496788156E-2</v>
      </c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x14ac:dyDescent="0.2">
      <c r="A59" s="54">
        <v>-50378</v>
      </c>
      <c r="B59" s="54">
        <v>-9.2229799993219785E-3</v>
      </c>
      <c r="C59" s="54">
        <v>0.1</v>
      </c>
      <c r="D59" s="56">
        <f t="shared" si="6"/>
        <v>-5.0377999999999998</v>
      </c>
      <c r="E59" s="56">
        <f t="shared" si="6"/>
        <v>-9.2229799993219785E-3</v>
      </c>
      <c r="F59" s="14">
        <f t="shared" si="7"/>
        <v>-0.50378000000000001</v>
      </c>
      <c r="G59" s="14">
        <f t="shared" si="7"/>
        <v>-9.222979999321979E-4</v>
      </c>
      <c r="H59" s="14">
        <f t="shared" si="8"/>
        <v>2.537942884</v>
      </c>
      <c r="I59" s="14">
        <f t="shared" si="9"/>
        <v>-12.7856486610152</v>
      </c>
      <c r="J59" s="14">
        <f t="shared" si="10"/>
        <v>64.411540824462378</v>
      </c>
      <c r="K59" s="14">
        <f t="shared" si="11"/>
        <v>4.6463528640584267E-3</v>
      </c>
      <c r="L59" s="14">
        <f t="shared" si="12"/>
        <v>-2.3407396458553543E-2</v>
      </c>
      <c r="M59" s="14">
        <f t="shared" ca="1" si="4"/>
        <v>4.7743720892932384E-3</v>
      </c>
      <c r="N59" s="14">
        <f t="shared" ca="1" si="13"/>
        <v>1.9592586549266078E-5</v>
      </c>
      <c r="O59" s="21">
        <f t="shared" ca="1" si="14"/>
        <v>10498305.425024871</v>
      </c>
      <c r="P59" s="14">
        <f t="shared" ca="1" si="15"/>
        <v>39946704.198330902</v>
      </c>
      <c r="Q59" s="14">
        <f t="shared" ca="1" si="16"/>
        <v>195.27615243472792</v>
      </c>
      <c r="R59" s="8">
        <f t="shared" ca="1" si="5"/>
        <v>-1.3997352088615217E-2</v>
      </c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x14ac:dyDescent="0.2">
      <c r="A60" s="54">
        <v>-49840</v>
      </c>
      <c r="B60" s="54">
        <v>-1.7074400006094947E-2</v>
      </c>
      <c r="C60" s="54">
        <v>0.1</v>
      </c>
      <c r="D60" s="56">
        <f t="shared" si="6"/>
        <v>-4.984</v>
      </c>
      <c r="E60" s="56">
        <f t="shared" si="6"/>
        <v>-1.7074400006094947E-2</v>
      </c>
      <c r="F60" s="14">
        <f t="shared" si="7"/>
        <v>-0.49840000000000001</v>
      </c>
      <c r="G60" s="14">
        <f t="shared" si="7"/>
        <v>-1.7074400006094948E-3</v>
      </c>
      <c r="H60" s="14">
        <f t="shared" si="8"/>
        <v>2.4840255999999998</v>
      </c>
      <c r="I60" s="14">
        <f t="shared" si="9"/>
        <v>-12.380383590399999</v>
      </c>
      <c r="J60" s="14">
        <f t="shared" si="10"/>
        <v>61.703831814553595</v>
      </c>
      <c r="K60" s="14">
        <f t="shared" si="11"/>
        <v>8.5098809630377217E-3</v>
      </c>
      <c r="L60" s="14">
        <f t="shared" si="12"/>
        <v>-4.2413246719780008E-2</v>
      </c>
      <c r="M60" s="14">
        <f t="shared" ca="1" si="4"/>
        <v>6.1886316996019319E-3</v>
      </c>
      <c r="N60" s="14">
        <f t="shared" ca="1" si="13"/>
        <v>5.4116864414025827E-5</v>
      </c>
      <c r="O60" s="21">
        <f t="shared" ca="1" si="14"/>
        <v>12587793.761036769</v>
      </c>
      <c r="P60" s="14">
        <f t="shared" ca="1" si="15"/>
        <v>50121340.403492488</v>
      </c>
      <c r="Q60" s="14">
        <f t="shared" ca="1" si="16"/>
        <v>27445.744278853603</v>
      </c>
      <c r="R60" s="8">
        <f t="shared" ca="1" si="5"/>
        <v>-2.3263031705696879E-2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x14ac:dyDescent="0.2">
      <c r="A61" s="54">
        <v>-49689</v>
      </c>
      <c r="B61" s="54">
        <v>4.3510000978130847E-5</v>
      </c>
      <c r="C61" s="54">
        <v>0.1</v>
      </c>
      <c r="D61" s="56">
        <f t="shared" si="6"/>
        <v>-4.9688999999999997</v>
      </c>
      <c r="E61" s="56">
        <f t="shared" si="6"/>
        <v>4.3510000978130847E-5</v>
      </c>
      <c r="F61" s="14">
        <f t="shared" si="7"/>
        <v>-0.49689</v>
      </c>
      <c r="G61" s="14">
        <f t="shared" si="7"/>
        <v>4.3510000978130849E-6</v>
      </c>
      <c r="H61" s="14">
        <f t="shared" si="8"/>
        <v>2.4689967209999999</v>
      </c>
      <c r="I61" s="14">
        <f t="shared" si="9"/>
        <v>-12.268197806976898</v>
      </c>
      <c r="J61" s="14">
        <f t="shared" si="10"/>
        <v>60.959448083087509</v>
      </c>
      <c r="K61" s="14">
        <f t="shared" si="11"/>
        <v>-2.1619684386023436E-5</v>
      </c>
      <c r="L61" s="14">
        <f t="shared" si="12"/>
        <v>1.0742604974571185E-4</v>
      </c>
      <c r="M61" s="14">
        <f t="shared" ca="1" si="4"/>
        <v>6.579121774542257E-3</v>
      </c>
      <c r="N61" s="14">
        <f t="shared" ca="1" si="13"/>
        <v>4.2714221254750025E-6</v>
      </c>
      <c r="O61" s="21">
        <f t="shared" ca="1" si="14"/>
        <v>13195936.817812597</v>
      </c>
      <c r="P61" s="14">
        <f t="shared" ca="1" si="15"/>
        <v>53131051.595761277</v>
      </c>
      <c r="Q61" s="14">
        <f t="shared" ca="1" si="16"/>
        <v>43092.067980779539</v>
      </c>
      <c r="R61" s="8">
        <f t="shared" ca="1" si="5"/>
        <v>-6.5356117735641261E-3</v>
      </c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x14ac:dyDescent="0.2">
      <c r="A62" s="54">
        <v>-47784</v>
      </c>
      <c r="B62" s="54">
        <v>-1.9495439999445807E-2</v>
      </c>
      <c r="C62" s="54">
        <v>0.1</v>
      </c>
      <c r="D62" s="56">
        <f t="shared" si="6"/>
        <v>-4.7784000000000004</v>
      </c>
      <c r="E62" s="56">
        <f t="shared" si="6"/>
        <v>-1.9495439999445807E-2</v>
      </c>
      <c r="F62" s="14">
        <f t="shared" si="7"/>
        <v>-0.47784000000000004</v>
      </c>
      <c r="G62" s="14">
        <f t="shared" si="7"/>
        <v>-1.9495439999445809E-3</v>
      </c>
      <c r="H62" s="14">
        <f t="shared" si="8"/>
        <v>2.2833106560000003</v>
      </c>
      <c r="I62" s="14">
        <f t="shared" si="9"/>
        <v>-10.910571638630403</v>
      </c>
      <c r="J62" s="14">
        <f t="shared" si="10"/>
        <v>52.13507551803152</v>
      </c>
      <c r="K62" s="14">
        <f t="shared" si="11"/>
        <v>9.3157010493351861E-3</v>
      </c>
      <c r="L62" s="14">
        <f t="shared" si="12"/>
        <v>-4.4514145894143257E-2</v>
      </c>
      <c r="M62" s="14">
        <f t="shared" ca="1" si="4"/>
        <v>1.1262723886711068E-2</v>
      </c>
      <c r="N62" s="14">
        <f t="shared" ca="1" si="13"/>
        <v>9.4606464564768499E-5</v>
      </c>
      <c r="O62" s="21">
        <f t="shared" ca="1" si="14"/>
        <v>21501927.934429295</v>
      </c>
      <c r="P62" s="14">
        <f t="shared" ca="1" si="15"/>
        <v>95927070.024190351</v>
      </c>
      <c r="Q62" s="14">
        <f t="shared" ca="1" si="16"/>
        <v>506512.11063669331</v>
      </c>
      <c r="R62" s="8">
        <f t="shared" ca="1" si="5"/>
        <v>-3.0758163886156875E-2</v>
      </c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x14ac:dyDescent="0.2">
      <c r="A63" s="54">
        <v>-45844</v>
      </c>
      <c r="B63" s="54">
        <v>1.3939959993876982E-2</v>
      </c>
      <c r="C63" s="54">
        <v>0.1</v>
      </c>
      <c r="D63" s="56">
        <f t="shared" si="6"/>
        <v>-4.5843999999999996</v>
      </c>
      <c r="E63" s="56">
        <f t="shared" si="6"/>
        <v>1.3939959993876982E-2</v>
      </c>
      <c r="F63" s="14">
        <f t="shared" si="7"/>
        <v>-0.45843999999999996</v>
      </c>
      <c r="G63" s="14">
        <f t="shared" si="7"/>
        <v>1.3939959993876983E-3</v>
      </c>
      <c r="H63" s="14">
        <f t="shared" si="8"/>
        <v>2.1016723359999996</v>
      </c>
      <c r="I63" s="14">
        <f t="shared" si="9"/>
        <v>-9.6349066571583979</v>
      </c>
      <c r="J63" s="14">
        <f t="shared" si="10"/>
        <v>44.170266079076953</v>
      </c>
      <c r="K63" s="14">
        <f t="shared" si="11"/>
        <v>-6.3906352595929639E-3</v>
      </c>
      <c r="L63" s="14">
        <f t="shared" si="12"/>
        <v>2.9297228284077981E-2</v>
      </c>
      <c r="M63" s="14">
        <f t="shared" ca="1" si="4"/>
        <v>1.5570004318025216E-2</v>
      </c>
      <c r="N63" s="14">
        <f t="shared" ca="1" si="13"/>
        <v>2.6570444986878703E-7</v>
      </c>
      <c r="O63" s="21">
        <f t="shared" ca="1" si="14"/>
        <v>30667450.627554867</v>
      </c>
      <c r="P63" s="14">
        <f t="shared" ca="1" si="15"/>
        <v>146015153.42149469</v>
      </c>
      <c r="Q63" s="14">
        <f t="shared" ca="1" si="16"/>
        <v>1387607.0267089154</v>
      </c>
      <c r="R63" s="8">
        <f t="shared" ca="1" si="5"/>
        <v>-1.6300443241482332E-3</v>
      </c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x14ac:dyDescent="0.2">
      <c r="A64" s="54">
        <v>-44052.5</v>
      </c>
      <c r="B64" s="54">
        <v>4.3984750009258278E-3</v>
      </c>
      <c r="C64" s="54">
        <v>0.1</v>
      </c>
      <c r="D64" s="56">
        <f t="shared" si="6"/>
        <v>-4.4052499999999997</v>
      </c>
      <c r="E64" s="56">
        <f t="shared" si="6"/>
        <v>4.3984750009258278E-3</v>
      </c>
      <c r="F64" s="14">
        <f t="shared" si="7"/>
        <v>-0.440525</v>
      </c>
      <c r="G64" s="14">
        <f t="shared" si="7"/>
        <v>4.3984750009258279E-4</v>
      </c>
      <c r="H64" s="14">
        <f t="shared" si="8"/>
        <v>1.9406227562499998</v>
      </c>
      <c r="I64" s="14">
        <f t="shared" si="9"/>
        <v>-8.5489283969703109</v>
      </c>
      <c r="J64" s="14">
        <f t="shared" si="10"/>
        <v>37.66016682075346</v>
      </c>
      <c r="K64" s="14">
        <f t="shared" si="11"/>
        <v>-1.9376381997828502E-3</v>
      </c>
      <c r="L64" s="14">
        <f t="shared" si="12"/>
        <v>8.5357806795934004E-3</v>
      </c>
      <c r="M64" s="14">
        <f t="shared" ca="1" si="4"/>
        <v>1.913320271488686E-2</v>
      </c>
      <c r="N64" s="14">
        <f t="shared" ca="1" si="13"/>
        <v>2.1711220080457133E-5</v>
      </c>
      <c r="O64" s="21">
        <f t="shared" ca="1" si="14"/>
        <v>39191259.798337027</v>
      </c>
      <c r="P64" s="14">
        <f t="shared" ca="1" si="15"/>
        <v>194973979.15511543</v>
      </c>
      <c r="Q64" s="14">
        <f t="shared" ca="1" si="16"/>
        <v>2453403.9141692985</v>
      </c>
      <c r="R64" s="8">
        <f t="shared" ca="1" si="5"/>
        <v>-1.4734727713961032E-2</v>
      </c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x14ac:dyDescent="0.2">
      <c r="A65" s="54">
        <v>-44050</v>
      </c>
      <c r="B65" s="54">
        <v>-1.4605000033043325E-3</v>
      </c>
      <c r="C65" s="54">
        <v>0.1</v>
      </c>
      <c r="D65" s="56">
        <f t="shared" si="6"/>
        <v>-4.4050000000000002</v>
      </c>
      <c r="E65" s="56">
        <f t="shared" si="6"/>
        <v>-1.4605000033043325E-3</v>
      </c>
      <c r="F65" s="14">
        <f t="shared" si="7"/>
        <v>-0.44050000000000006</v>
      </c>
      <c r="G65" s="14">
        <f t="shared" si="7"/>
        <v>-1.4605000033043324E-4</v>
      </c>
      <c r="H65" s="14">
        <f t="shared" si="8"/>
        <v>1.9404025000000005</v>
      </c>
      <c r="I65" s="14">
        <f t="shared" si="9"/>
        <v>-8.5474730125000029</v>
      </c>
      <c r="J65" s="14">
        <f t="shared" si="10"/>
        <v>37.651618620062514</v>
      </c>
      <c r="K65" s="14">
        <f t="shared" si="11"/>
        <v>6.4335025145555852E-4</v>
      </c>
      <c r="L65" s="14">
        <f t="shared" si="12"/>
        <v>-2.8339578576617353E-3</v>
      </c>
      <c r="M65" s="14">
        <f t="shared" ca="1" si="4"/>
        <v>1.9137897074996343E-2</v>
      </c>
      <c r="N65" s="14">
        <f t="shared" ca="1" si="13"/>
        <v>4.2429396219534582E-5</v>
      </c>
      <c r="O65" s="21">
        <f t="shared" ca="1" si="14"/>
        <v>39202965.07262706</v>
      </c>
      <c r="P65" s="14">
        <f t="shared" ca="1" si="15"/>
        <v>195042841.87440139</v>
      </c>
      <c r="Q65" s="14">
        <f t="shared" ca="1" si="16"/>
        <v>2455013.2351244576</v>
      </c>
      <c r="R65" s="8">
        <f t="shared" ca="1" si="5"/>
        <v>-2.0598397078300676E-2</v>
      </c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x14ac:dyDescent="0.2">
      <c r="A66" s="54">
        <v>-44047.5</v>
      </c>
      <c r="B66" s="54">
        <v>2.6805249945027754E-3</v>
      </c>
      <c r="C66" s="54">
        <v>0.1</v>
      </c>
      <c r="D66" s="56">
        <f t="shared" si="6"/>
        <v>-4.4047499999999999</v>
      </c>
      <c r="E66" s="56">
        <f t="shared" si="6"/>
        <v>2.6805249945027754E-3</v>
      </c>
      <c r="F66" s="14">
        <f t="shared" si="7"/>
        <v>-0.44047500000000001</v>
      </c>
      <c r="G66" s="14">
        <f t="shared" si="7"/>
        <v>2.6805249945027754E-4</v>
      </c>
      <c r="H66" s="14">
        <f t="shared" si="8"/>
        <v>1.94018225625</v>
      </c>
      <c r="I66" s="14">
        <f t="shared" si="9"/>
        <v>-8.546017793217187</v>
      </c>
      <c r="J66" s="14">
        <f t="shared" si="10"/>
        <v>37.643071874673403</v>
      </c>
      <c r="K66" s="14">
        <f t="shared" si="11"/>
        <v>-1.18070424695361E-3</v>
      </c>
      <c r="L66" s="14">
        <f t="shared" si="12"/>
        <v>5.2007070317689136E-3</v>
      </c>
      <c r="M66" s="14">
        <f t="shared" ca="1" si="4"/>
        <v>1.9142590660281025E-2</v>
      </c>
      <c r="N66" s="14">
        <f t="shared" ca="1" si="13"/>
        <v>2.7099960598439513E-5</v>
      </c>
      <c r="O66" s="21">
        <f t="shared" ca="1" si="14"/>
        <v>39214669.533182755</v>
      </c>
      <c r="P66" s="14">
        <f t="shared" ca="1" si="15"/>
        <v>195111704.49989057</v>
      </c>
      <c r="Q66" s="14">
        <f t="shared" ca="1" si="16"/>
        <v>2456622.8363005929</v>
      </c>
      <c r="R66" s="8">
        <f t="shared" ca="1" si="5"/>
        <v>-1.646206566577825E-2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x14ac:dyDescent="0.2">
      <c r="A67" s="54">
        <v>-25561</v>
      </c>
      <c r="B67" s="54">
        <v>3.7903989999904297E-2</v>
      </c>
      <c r="C67" s="54">
        <v>1</v>
      </c>
      <c r="D67" s="56">
        <f t="shared" si="6"/>
        <v>-2.5560999999999998</v>
      </c>
      <c r="E67" s="56">
        <f t="shared" si="6"/>
        <v>3.7903989999904297E-2</v>
      </c>
      <c r="F67" s="14">
        <f t="shared" si="7"/>
        <v>-2.5560999999999998</v>
      </c>
      <c r="G67" s="14">
        <f t="shared" si="7"/>
        <v>3.7903989999904297E-2</v>
      </c>
      <c r="H67" s="14">
        <f t="shared" si="8"/>
        <v>6.5336472099999989</v>
      </c>
      <c r="I67" s="14">
        <f t="shared" si="9"/>
        <v>-16.700655633480995</v>
      </c>
      <c r="J67" s="14">
        <f t="shared" si="10"/>
        <v>42.688545864740767</v>
      </c>
      <c r="K67" s="14">
        <f t="shared" si="11"/>
        <v>-9.6886388838755361E-2</v>
      </c>
      <c r="L67" s="14">
        <f t="shared" si="12"/>
        <v>0.24765129851074255</v>
      </c>
      <c r="M67" s="14">
        <f t="shared" ca="1" si="4"/>
        <v>3.2663156441669651E-2</v>
      </c>
      <c r="N67" s="14">
        <f t="shared" ca="1" si="13"/>
        <v>2.7466336385118424E-5</v>
      </c>
      <c r="O67" s="21">
        <f t="shared" ca="1" si="14"/>
        <v>5746929931.0040646</v>
      </c>
      <c r="P67" s="14">
        <f t="shared" ca="1" si="15"/>
        <v>40823593026.849052</v>
      </c>
      <c r="Q67" s="14">
        <f t="shared" ca="1" si="16"/>
        <v>1028265004.6149943</v>
      </c>
      <c r="R67" s="8">
        <f t="shared" ca="1" si="5"/>
        <v>5.2408335582346463E-3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x14ac:dyDescent="0.2">
      <c r="A68" s="54">
        <v>-23083</v>
      </c>
      <c r="B68" s="54">
        <v>5.4487969995534513E-2</v>
      </c>
      <c r="C68" s="54">
        <v>0.1</v>
      </c>
      <c r="D68" s="56">
        <f t="shared" si="6"/>
        <v>-2.3083</v>
      </c>
      <c r="E68" s="56">
        <f t="shared" si="6"/>
        <v>5.4487969995534513E-2</v>
      </c>
      <c r="F68" s="14">
        <f t="shared" si="7"/>
        <v>-0.23083000000000001</v>
      </c>
      <c r="G68" s="14">
        <f t="shared" si="7"/>
        <v>5.4487969995534518E-3</v>
      </c>
      <c r="H68" s="14">
        <f t="shared" si="8"/>
        <v>0.53282488900000002</v>
      </c>
      <c r="I68" s="14">
        <f t="shared" si="9"/>
        <v>-1.2299196912787</v>
      </c>
      <c r="J68" s="14">
        <f t="shared" si="10"/>
        <v>2.8390236233786235</v>
      </c>
      <c r="K68" s="14">
        <f t="shared" si="11"/>
        <v>-1.2577458114069233E-2</v>
      </c>
      <c r="L68" s="14">
        <f t="shared" si="12"/>
        <v>2.903254656470601E-2</v>
      </c>
      <c r="M68" s="14">
        <f t="shared" ca="1" si="4"/>
        <v>3.1255329710327219E-2</v>
      </c>
      <c r="N68" s="14">
        <f t="shared" ca="1" si="13"/>
        <v>5.3975557462183685E-5</v>
      </c>
      <c r="O68" s="21">
        <f t="shared" ca="1" si="14"/>
        <v>47715272.740134545</v>
      </c>
      <c r="P68" s="14">
        <f t="shared" ca="1" si="15"/>
        <v>369334596.85649854</v>
      </c>
      <c r="Q68" s="14">
        <f t="shared" ca="1" si="16"/>
        <v>9599819.121055143</v>
      </c>
      <c r="R68" s="8">
        <f t="shared" ca="1" si="5"/>
        <v>2.3232640285207294E-2</v>
      </c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x14ac:dyDescent="0.2">
      <c r="A69" s="54">
        <v>-22995</v>
      </c>
      <c r="B69" s="54">
        <v>4.725204998976551E-2</v>
      </c>
      <c r="C69" s="54">
        <v>0.1</v>
      </c>
      <c r="D69" s="56">
        <f t="shared" si="6"/>
        <v>-2.2995000000000001</v>
      </c>
      <c r="E69" s="56">
        <f t="shared" si="6"/>
        <v>4.725204998976551E-2</v>
      </c>
      <c r="F69" s="14">
        <f t="shared" si="7"/>
        <v>-0.22995000000000002</v>
      </c>
      <c r="G69" s="14">
        <f t="shared" si="7"/>
        <v>4.725204998976551E-3</v>
      </c>
      <c r="H69" s="14">
        <f t="shared" si="8"/>
        <v>0.52877002500000003</v>
      </c>
      <c r="I69" s="14">
        <f t="shared" si="9"/>
        <v>-1.2159066724875001</v>
      </c>
      <c r="J69" s="14">
        <f t="shared" si="10"/>
        <v>2.7959773933850065</v>
      </c>
      <c r="K69" s="14">
        <f t="shared" si="11"/>
        <v>-1.0865608895146579E-2</v>
      </c>
      <c r="L69" s="14">
        <f t="shared" si="12"/>
        <v>2.4985467654389561E-2</v>
      </c>
      <c r="M69" s="14">
        <f t="shared" ca="1" si="4"/>
        <v>3.1191337316347663E-2</v>
      </c>
      <c r="N69" s="14">
        <f t="shared" ca="1" si="13"/>
        <v>2.5794649157808468E-5</v>
      </c>
      <c r="O69" s="21">
        <f t="shared" ca="1" si="14"/>
        <v>47334698.429052152</v>
      </c>
      <c r="P69" s="14">
        <f t="shared" ca="1" si="15"/>
        <v>367685014.89643866</v>
      </c>
      <c r="Q69" s="14">
        <f t="shared" ca="1" si="16"/>
        <v>9567178.7565868422</v>
      </c>
      <c r="R69" s="8">
        <f t="shared" ca="1" si="5"/>
        <v>1.6060712673417847E-2</v>
      </c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x14ac:dyDescent="0.2">
      <c r="A70" s="54">
        <v>-22210</v>
      </c>
      <c r="B70" s="54">
        <v>5.7533899991540238E-2</v>
      </c>
      <c r="C70" s="54">
        <v>0.1</v>
      </c>
      <c r="D70" s="56">
        <f t="shared" si="6"/>
        <v>-2.2210000000000001</v>
      </c>
      <c r="E70" s="56">
        <f t="shared" si="6"/>
        <v>5.7533899991540238E-2</v>
      </c>
      <c r="F70" s="14">
        <f t="shared" si="7"/>
        <v>-0.22210000000000002</v>
      </c>
      <c r="G70" s="14">
        <f t="shared" si="7"/>
        <v>5.7533899991540245E-3</v>
      </c>
      <c r="H70" s="14">
        <f t="shared" si="8"/>
        <v>0.49328410000000006</v>
      </c>
      <c r="I70" s="14">
        <f t="shared" si="9"/>
        <v>-1.0955839861000001</v>
      </c>
      <c r="J70" s="14">
        <f t="shared" si="10"/>
        <v>2.4332920331281001</v>
      </c>
      <c r="K70" s="14">
        <f t="shared" si="11"/>
        <v>-1.2778279188121088E-2</v>
      </c>
      <c r="L70" s="14">
        <f t="shared" si="12"/>
        <v>2.8380558076816938E-2</v>
      </c>
      <c r="M70" s="14">
        <f t="shared" ca="1" si="4"/>
        <v>3.0578016764053324E-2</v>
      </c>
      <c r="N70" s="14">
        <f t="shared" ca="1" si="13"/>
        <v>7.2661964057391047E-5</v>
      </c>
      <c r="O70" s="21">
        <f t="shared" ca="1" si="14"/>
        <v>43858586.901349083</v>
      </c>
      <c r="P70" s="14">
        <f t="shared" ca="1" si="15"/>
        <v>352230237.18211848</v>
      </c>
      <c r="Q70" s="14">
        <f t="shared" ca="1" si="16"/>
        <v>9252127.4307585303</v>
      </c>
      <c r="R70" s="8">
        <f t="shared" ca="1" si="5"/>
        <v>2.6955883227486915E-2</v>
      </c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x14ac:dyDescent="0.2">
      <c r="A71" s="54">
        <v>-22069</v>
      </c>
      <c r="B71" s="54">
        <v>4.2087709996849298E-2</v>
      </c>
      <c r="C71" s="54">
        <v>0.1</v>
      </c>
      <c r="D71" s="56">
        <f t="shared" si="6"/>
        <v>-2.2069000000000001</v>
      </c>
      <c r="E71" s="56">
        <f t="shared" si="6"/>
        <v>4.2087709996849298E-2</v>
      </c>
      <c r="F71" s="14">
        <f t="shared" si="7"/>
        <v>-0.22069000000000003</v>
      </c>
      <c r="G71" s="14">
        <f t="shared" si="7"/>
        <v>4.20877099968493E-3</v>
      </c>
      <c r="H71" s="14">
        <f t="shared" si="8"/>
        <v>0.4870407610000001</v>
      </c>
      <c r="I71" s="14">
        <f t="shared" si="9"/>
        <v>-1.0748502554509003</v>
      </c>
      <c r="J71" s="14">
        <f t="shared" si="10"/>
        <v>2.3720870287545921</v>
      </c>
      <c r="K71" s="14">
        <f t="shared" si="11"/>
        <v>-9.2883367192046727E-3</v>
      </c>
      <c r="L71" s="14">
        <f t="shared" si="12"/>
        <v>2.0498430305612794E-2</v>
      </c>
      <c r="M71" s="14">
        <f t="shared" ca="1" si="4"/>
        <v>3.0459760191572208E-2</v>
      </c>
      <c r="N71" s="14">
        <f t="shared" ca="1" si="13"/>
        <v>1.3520921667404353E-5</v>
      </c>
      <c r="O71" s="21">
        <f t="shared" ca="1" si="14"/>
        <v>43220164.538956329</v>
      </c>
      <c r="P71" s="14">
        <f t="shared" ca="1" si="15"/>
        <v>349318172.42314851</v>
      </c>
      <c r="Q71" s="14">
        <f t="shared" ca="1" si="16"/>
        <v>9191097.7333594747</v>
      </c>
      <c r="R71" s="8">
        <f t="shared" ca="1" si="5"/>
        <v>1.162794980527709E-2</v>
      </c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x14ac:dyDescent="0.2">
      <c r="A72" s="54">
        <v>-22054</v>
      </c>
      <c r="B72" s="54">
        <v>3.5933859995566308E-2</v>
      </c>
      <c r="C72" s="54">
        <v>0.1</v>
      </c>
      <c r="D72" s="56">
        <f t="shared" si="6"/>
        <v>-2.2054</v>
      </c>
      <c r="E72" s="56">
        <f t="shared" si="6"/>
        <v>3.5933859995566308E-2</v>
      </c>
      <c r="F72" s="14">
        <f t="shared" si="7"/>
        <v>-0.22054000000000001</v>
      </c>
      <c r="G72" s="14">
        <f t="shared" si="7"/>
        <v>3.5933859995566312E-3</v>
      </c>
      <c r="H72" s="14">
        <f t="shared" si="8"/>
        <v>0.48637891600000005</v>
      </c>
      <c r="I72" s="14">
        <f t="shared" si="9"/>
        <v>-1.0726600613464001</v>
      </c>
      <c r="J72" s="14">
        <f t="shared" si="10"/>
        <v>2.3656444992933507</v>
      </c>
      <c r="K72" s="14">
        <f t="shared" si="11"/>
        <v>-7.9248534834221937E-3</v>
      </c>
      <c r="L72" s="14">
        <f t="shared" si="12"/>
        <v>1.7477471872339306E-2</v>
      </c>
      <c r="M72" s="14">
        <f t="shared" ca="1" si="4"/>
        <v>3.0447034657915754E-2</v>
      </c>
      <c r="N72" s="14">
        <f t="shared" ca="1" si="13"/>
        <v>3.0105252285884116E-6</v>
      </c>
      <c r="O72" s="21">
        <f t="shared" ca="1" si="14"/>
        <v>43152019.717564091</v>
      </c>
      <c r="P72" s="14">
        <f t="shared" ca="1" si="15"/>
        <v>349006022.02951276</v>
      </c>
      <c r="Q72" s="14">
        <f t="shared" ca="1" si="16"/>
        <v>9184527.5375932287</v>
      </c>
      <c r="R72" s="8">
        <f t="shared" ca="1" si="5"/>
        <v>5.4868253376505541E-3</v>
      </c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x14ac:dyDescent="0.2">
      <c r="A73" s="54">
        <v>-21216</v>
      </c>
      <c r="B73" s="54">
        <v>4.300543999124784E-2</v>
      </c>
      <c r="C73" s="54">
        <v>0.1</v>
      </c>
      <c r="D73" s="56">
        <f t="shared" si="6"/>
        <v>-2.1215999999999999</v>
      </c>
      <c r="E73" s="56">
        <f t="shared" si="6"/>
        <v>4.300543999124784E-2</v>
      </c>
      <c r="F73" s="14">
        <f t="shared" si="7"/>
        <v>-0.21216000000000002</v>
      </c>
      <c r="G73" s="14">
        <f t="shared" si="7"/>
        <v>4.3005439991247842E-3</v>
      </c>
      <c r="H73" s="14">
        <f t="shared" si="8"/>
        <v>0.45011865600000001</v>
      </c>
      <c r="I73" s="14">
        <f t="shared" si="9"/>
        <v>-0.95497174056959999</v>
      </c>
      <c r="J73" s="14">
        <f t="shared" si="10"/>
        <v>2.0260680447924635</v>
      </c>
      <c r="K73" s="14">
        <f t="shared" si="11"/>
        <v>-9.1240341485431427E-3</v>
      </c>
      <c r="L73" s="14">
        <f t="shared" si="12"/>
        <v>1.935755084954913E-2</v>
      </c>
      <c r="M73" s="14">
        <f t="shared" ca="1" si="4"/>
        <v>2.9691793055779462E-2</v>
      </c>
      <c r="N73" s="14">
        <f t="shared" ca="1" si="13"/>
        <v>1.7725319472230656E-5</v>
      </c>
      <c r="O73" s="21">
        <f t="shared" ca="1" si="14"/>
        <v>39283654.235647723</v>
      </c>
      <c r="P73" s="14">
        <f t="shared" ca="1" si="15"/>
        <v>330875809.33362031</v>
      </c>
      <c r="Q73" s="14">
        <f t="shared" ca="1" si="16"/>
        <v>8794412.8968162797</v>
      </c>
      <c r="R73" s="8">
        <f t="shared" ca="1" si="5"/>
        <v>1.3313646935468378E-2</v>
      </c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x14ac:dyDescent="0.2">
      <c r="A74" s="54">
        <v>-20881</v>
      </c>
      <c r="B74" s="54">
        <v>4.3902789999265224E-2</v>
      </c>
      <c r="C74" s="54">
        <v>0.1</v>
      </c>
      <c r="D74" s="56">
        <f t="shared" si="6"/>
        <v>-2.0880999999999998</v>
      </c>
      <c r="E74" s="56">
        <f t="shared" si="6"/>
        <v>4.3902789999265224E-2</v>
      </c>
      <c r="F74" s="14">
        <f t="shared" si="7"/>
        <v>-0.20881</v>
      </c>
      <c r="G74" s="14">
        <f t="shared" si="7"/>
        <v>4.3902789999265227E-3</v>
      </c>
      <c r="H74" s="14">
        <f t="shared" si="8"/>
        <v>0.43601616099999996</v>
      </c>
      <c r="I74" s="14">
        <f t="shared" si="9"/>
        <v>-0.91044534578409986</v>
      </c>
      <c r="J74" s="14">
        <f t="shared" si="10"/>
        <v>1.9011009265317789</v>
      </c>
      <c r="K74" s="14">
        <f t="shared" si="11"/>
        <v>-9.1673415797465709E-3</v>
      </c>
      <c r="L74" s="14">
        <f t="shared" si="12"/>
        <v>1.9142325952668814E-2</v>
      </c>
      <c r="M74" s="14">
        <f t="shared" ca="1" si="4"/>
        <v>2.9365518957860499E-2</v>
      </c>
      <c r="N74" s="14">
        <f t="shared" ca="1" si="13"/>
        <v>2.1133224933126442E-5</v>
      </c>
      <c r="O74" s="21">
        <f t="shared" ca="1" si="14"/>
        <v>37709043.479189202</v>
      </c>
      <c r="P74" s="14">
        <f t="shared" ca="1" si="15"/>
        <v>323267367.56076014</v>
      </c>
      <c r="Q74" s="14">
        <f t="shared" ca="1" si="16"/>
        <v>8626247.2055597845</v>
      </c>
      <c r="R74" s="8">
        <f t="shared" ca="1" si="5"/>
        <v>1.4537271041404724E-2</v>
      </c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x14ac:dyDescent="0.2">
      <c r="A75" s="54">
        <v>-20398.5</v>
      </c>
      <c r="B75" s="54">
        <v>4.2120614998566452E-2</v>
      </c>
      <c r="C75" s="54">
        <v>0.1</v>
      </c>
      <c r="D75" s="56">
        <f t="shared" si="6"/>
        <v>-2.0398499999999999</v>
      </c>
      <c r="E75" s="56">
        <f t="shared" si="6"/>
        <v>4.2120614998566452E-2</v>
      </c>
      <c r="F75" s="14">
        <f t="shared" si="7"/>
        <v>-0.203985</v>
      </c>
      <c r="G75" s="14">
        <f t="shared" si="7"/>
        <v>4.2120614998566452E-3</v>
      </c>
      <c r="H75" s="14">
        <f t="shared" si="8"/>
        <v>0.41609880225000001</v>
      </c>
      <c r="I75" s="14">
        <f t="shared" si="9"/>
        <v>-0.84877914176966252</v>
      </c>
      <c r="J75" s="14">
        <f t="shared" si="10"/>
        <v>1.7313821323388461</v>
      </c>
      <c r="K75" s="14">
        <f t="shared" si="11"/>
        <v>-8.5919736504825768E-3</v>
      </c>
      <c r="L75" s="14">
        <f t="shared" si="12"/>
        <v>1.7526337450936885E-2</v>
      </c>
      <c r="M75" s="14">
        <f t="shared" ca="1" si="4"/>
        <v>2.8871136874300991E-2</v>
      </c>
      <c r="N75" s="14">
        <f t="shared" ca="1" si="13"/>
        <v>1.75548670565389E-5</v>
      </c>
      <c r="O75" s="21">
        <f t="shared" ca="1" si="14"/>
        <v>35420871.585316204</v>
      </c>
      <c r="P75" s="14">
        <f t="shared" ca="1" si="15"/>
        <v>311975377.69566029</v>
      </c>
      <c r="Q75" s="14">
        <f t="shared" ca="1" si="16"/>
        <v>8372471.2891360531</v>
      </c>
      <c r="R75" s="8">
        <f t="shared" ca="1" si="5"/>
        <v>1.3249478124265461E-2</v>
      </c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x14ac:dyDescent="0.2">
      <c r="A76" s="54">
        <v>-20141.5</v>
      </c>
      <c r="B76" s="54">
        <v>4.2817984991415869E-2</v>
      </c>
      <c r="C76" s="54">
        <v>0.1</v>
      </c>
      <c r="D76" s="56">
        <f t="shared" si="6"/>
        <v>-2.0141499999999999</v>
      </c>
      <c r="E76" s="56">
        <f t="shared" si="6"/>
        <v>4.2817984991415869E-2</v>
      </c>
      <c r="F76" s="14">
        <f t="shared" si="7"/>
        <v>-0.20141500000000001</v>
      </c>
      <c r="G76" s="14">
        <f t="shared" si="7"/>
        <v>4.2817984991415873E-3</v>
      </c>
      <c r="H76" s="14">
        <f t="shared" si="8"/>
        <v>0.40568002224999999</v>
      </c>
      <c r="I76" s="14">
        <f t="shared" si="9"/>
        <v>-0.81710041681483747</v>
      </c>
      <c r="J76" s="14">
        <f t="shared" si="10"/>
        <v>1.6457628045276047</v>
      </c>
      <c r="K76" s="14">
        <f t="shared" si="11"/>
        <v>-8.6241844470460269E-3</v>
      </c>
      <c r="L76" s="14">
        <f t="shared" si="12"/>
        <v>1.7370401104017753E-2</v>
      </c>
      <c r="M76" s="14">
        <f t="shared" ca="1" si="4"/>
        <v>2.8596027440921531E-2</v>
      </c>
      <c r="N76" s="14">
        <f t="shared" ca="1" si="13"/>
        <v>2.0226407656806294E-5</v>
      </c>
      <c r="O76" s="21">
        <f t="shared" ca="1" si="14"/>
        <v>34194947.603633538</v>
      </c>
      <c r="P76" s="14">
        <f t="shared" ca="1" si="15"/>
        <v>305809456.13018775</v>
      </c>
      <c r="Q76" s="14">
        <f t="shared" ca="1" si="16"/>
        <v>8231958.1712249257</v>
      </c>
      <c r="R76" s="8">
        <f t="shared" ca="1" si="5"/>
        <v>1.4221957550494338E-2</v>
      </c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x14ac:dyDescent="0.2">
      <c r="A77" s="54">
        <v>-19231</v>
      </c>
      <c r="B77" s="54">
        <v>4.1979289999289904E-2</v>
      </c>
      <c r="C77" s="54">
        <v>0.1</v>
      </c>
      <c r="D77" s="56">
        <f t="shared" si="6"/>
        <v>-1.9231</v>
      </c>
      <c r="E77" s="56">
        <f t="shared" si="6"/>
        <v>4.1979289999289904E-2</v>
      </c>
      <c r="F77" s="14">
        <f t="shared" si="7"/>
        <v>-0.19231000000000001</v>
      </c>
      <c r="G77" s="14">
        <f t="shared" si="7"/>
        <v>4.1979289999289904E-3</v>
      </c>
      <c r="H77" s="14">
        <f t="shared" si="8"/>
        <v>0.36983136100000003</v>
      </c>
      <c r="I77" s="14">
        <f t="shared" si="9"/>
        <v>-0.71122269033910002</v>
      </c>
      <c r="J77" s="14">
        <f t="shared" si="10"/>
        <v>1.3677523557911233</v>
      </c>
      <c r="K77" s="14">
        <f t="shared" si="11"/>
        <v>-8.0730372597634416E-3</v>
      </c>
      <c r="L77" s="14">
        <f t="shared" si="12"/>
        <v>1.5525257954251075E-2</v>
      </c>
      <c r="M77" s="14">
        <f t="shared" ca="1" si="4"/>
        <v>2.7555477659824249E-2</v>
      </c>
      <c r="N77" s="14">
        <f t="shared" ca="1" si="13"/>
        <v>2.0804636240412171E-5</v>
      </c>
      <c r="O77" s="21">
        <f t="shared" ca="1" si="14"/>
        <v>29835175.034572404</v>
      </c>
      <c r="P77" s="14">
        <f t="shared" ca="1" si="15"/>
        <v>283203335.35520893</v>
      </c>
      <c r="Q77" s="14">
        <f t="shared" ca="1" si="16"/>
        <v>7706404.3837396111</v>
      </c>
      <c r="R77" s="8">
        <f t="shared" ca="1" si="5"/>
        <v>1.4423812339465655E-2</v>
      </c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x14ac:dyDescent="0.2">
      <c r="A78" s="54">
        <v>-19152.5</v>
      </c>
      <c r="B78" s="54">
        <v>1.4007474994286895E-2</v>
      </c>
      <c r="C78" s="54">
        <v>0.1</v>
      </c>
      <c r="D78" s="56">
        <f t="shared" si="6"/>
        <v>-1.9152499999999999</v>
      </c>
      <c r="E78" s="56">
        <f t="shared" si="6"/>
        <v>1.4007474994286895E-2</v>
      </c>
      <c r="F78" s="14">
        <f t="shared" si="7"/>
        <v>-0.191525</v>
      </c>
      <c r="G78" s="14">
        <f t="shared" si="7"/>
        <v>1.4007474994286895E-3</v>
      </c>
      <c r="H78" s="14">
        <f t="shared" si="8"/>
        <v>0.36681825624999997</v>
      </c>
      <c r="I78" s="14">
        <f t="shared" si="9"/>
        <v>-0.70254866528281246</v>
      </c>
      <c r="J78" s="14">
        <f t="shared" si="10"/>
        <v>1.3455563311829064</v>
      </c>
      <c r="K78" s="14">
        <f t="shared" si="11"/>
        <v>-2.6827816482807975E-3</v>
      </c>
      <c r="L78" s="14">
        <f t="shared" si="12"/>
        <v>5.138197551869797E-3</v>
      </c>
      <c r="M78" s="14">
        <f t="shared" ca="1" si="4"/>
        <v>2.7460952864974894E-2</v>
      </c>
      <c r="N78" s="14">
        <f t="shared" ca="1" si="13"/>
        <v>1.809960668170917E-5</v>
      </c>
      <c r="O78" s="21">
        <f t="shared" ca="1" si="14"/>
        <v>29459416.893602926</v>
      </c>
      <c r="P78" s="14">
        <f t="shared" ca="1" si="15"/>
        <v>281203593.17006415</v>
      </c>
      <c r="Q78" s="14">
        <f t="shared" ca="1" si="16"/>
        <v>7659191.0203099623</v>
      </c>
      <c r="R78" s="8">
        <f t="shared" ca="1" si="5"/>
        <v>-1.3453477870687999E-2</v>
      </c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x14ac:dyDescent="0.2">
      <c r="A79" s="54">
        <v>-19145</v>
      </c>
      <c r="B79" s="54">
        <v>3.3430549992772285E-2</v>
      </c>
      <c r="C79" s="54">
        <v>0.1</v>
      </c>
      <c r="D79" s="56">
        <f t="shared" si="6"/>
        <v>-1.9145000000000001</v>
      </c>
      <c r="E79" s="56">
        <f t="shared" si="6"/>
        <v>3.3430549992772285E-2</v>
      </c>
      <c r="F79" s="14">
        <f t="shared" si="7"/>
        <v>-0.19145000000000001</v>
      </c>
      <c r="G79" s="14">
        <f t="shared" si="7"/>
        <v>3.3430549992772285E-3</v>
      </c>
      <c r="H79" s="14">
        <f t="shared" si="8"/>
        <v>0.36653102500000001</v>
      </c>
      <c r="I79" s="14">
        <f t="shared" si="9"/>
        <v>-0.70172364736250004</v>
      </c>
      <c r="J79" s="14">
        <f t="shared" si="10"/>
        <v>1.3434499228755064</v>
      </c>
      <c r="K79" s="14">
        <f t="shared" si="11"/>
        <v>-6.4002787961162542E-3</v>
      </c>
      <c r="L79" s="14">
        <f t="shared" si="12"/>
        <v>1.225333375516457E-2</v>
      </c>
      <c r="M79" s="14">
        <f t="shared" ca="1" si="4"/>
        <v>2.7451881852654732E-2</v>
      </c>
      <c r="N79" s="14">
        <f t="shared" ca="1" si="13"/>
        <v>3.5744472729656671E-6</v>
      </c>
      <c r="O79" s="21">
        <f t="shared" ca="1" si="14"/>
        <v>29423526.567506436</v>
      </c>
      <c r="P79" s="14">
        <f t="shared" ca="1" si="15"/>
        <v>281012147.06546474</v>
      </c>
      <c r="Q79" s="14">
        <f t="shared" ca="1" si="16"/>
        <v>7654665.2449941458</v>
      </c>
      <c r="R79" s="8">
        <f t="shared" ca="1" si="5"/>
        <v>5.9786681401175525E-3</v>
      </c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x14ac:dyDescent="0.2">
      <c r="A80" s="54">
        <v>-19145</v>
      </c>
      <c r="B80" s="54">
        <v>3.5430549993179739E-2</v>
      </c>
      <c r="C80" s="54">
        <v>0.1</v>
      </c>
      <c r="D80" s="56">
        <f t="shared" si="6"/>
        <v>-1.9145000000000001</v>
      </c>
      <c r="E80" s="56">
        <f t="shared" si="6"/>
        <v>3.5430549993179739E-2</v>
      </c>
      <c r="F80" s="14">
        <f t="shared" si="7"/>
        <v>-0.19145000000000001</v>
      </c>
      <c r="G80" s="14">
        <f t="shared" si="7"/>
        <v>3.5430549993179742E-3</v>
      </c>
      <c r="H80" s="14">
        <f t="shared" si="8"/>
        <v>0.36653102500000001</v>
      </c>
      <c r="I80" s="14">
        <f t="shared" si="9"/>
        <v>-0.70172364736250004</v>
      </c>
      <c r="J80" s="14">
        <f t="shared" si="10"/>
        <v>1.3434499228755064</v>
      </c>
      <c r="K80" s="14">
        <f t="shared" si="11"/>
        <v>-6.7831787961942615E-3</v>
      </c>
      <c r="L80" s="14">
        <f t="shared" si="12"/>
        <v>1.2986395805313914E-2</v>
      </c>
      <c r="M80" s="14">
        <f t="shared" ca="1" si="4"/>
        <v>2.7451881852654732E-2</v>
      </c>
      <c r="N80" s="14">
        <f t="shared" ca="1" si="13"/>
        <v>6.3659145296628761E-6</v>
      </c>
      <c r="O80" s="21">
        <f t="shared" ca="1" si="14"/>
        <v>29423526.567506436</v>
      </c>
      <c r="P80" s="14">
        <f t="shared" ca="1" si="15"/>
        <v>281012147.06546474</v>
      </c>
      <c r="Q80" s="14">
        <f t="shared" ca="1" si="16"/>
        <v>7654665.2449941458</v>
      </c>
      <c r="R80" s="8">
        <f t="shared" ca="1" si="5"/>
        <v>7.9786681405250061E-3</v>
      </c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x14ac:dyDescent="0.2">
      <c r="A81" s="54">
        <v>-18549</v>
      </c>
      <c r="B81" s="54">
        <v>3.5650910002004821E-2</v>
      </c>
      <c r="C81" s="54">
        <v>0.1</v>
      </c>
      <c r="D81" s="56">
        <f t="shared" si="6"/>
        <v>-1.8549</v>
      </c>
      <c r="E81" s="56">
        <f t="shared" si="6"/>
        <v>3.5650910002004821E-2</v>
      </c>
      <c r="F81" s="14">
        <f t="shared" si="7"/>
        <v>-0.18549000000000002</v>
      </c>
      <c r="G81" s="14">
        <f t="shared" si="7"/>
        <v>3.5650910002004823E-3</v>
      </c>
      <c r="H81" s="14">
        <f t="shared" si="8"/>
        <v>0.34406540100000005</v>
      </c>
      <c r="I81" s="14">
        <f t="shared" si="9"/>
        <v>-0.63820691231490012</v>
      </c>
      <c r="J81" s="14">
        <f t="shared" si="10"/>
        <v>1.1838100016529083</v>
      </c>
      <c r="K81" s="14">
        <f t="shared" si="11"/>
        <v>-6.6128872962718747E-3</v>
      </c>
      <c r="L81" s="14">
        <f t="shared" si="12"/>
        <v>1.22662446458547E-2</v>
      </c>
      <c r="M81" s="14">
        <f t="shared" ca="1" si="4"/>
        <v>2.670874324660532E-2</v>
      </c>
      <c r="N81" s="14">
        <f t="shared" ca="1" si="13"/>
        <v>7.9962346281372054E-6</v>
      </c>
      <c r="O81" s="21">
        <f t="shared" ca="1" si="14"/>
        <v>26580666.537173837</v>
      </c>
      <c r="P81" s="14">
        <f t="shared" ca="1" si="15"/>
        <v>265595490.89978322</v>
      </c>
      <c r="Q81" s="14">
        <f t="shared" ca="1" si="16"/>
        <v>7287026.0266873632</v>
      </c>
      <c r="R81" s="8">
        <f t="shared" ca="1" si="5"/>
        <v>8.9421667553995013E-3</v>
      </c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x14ac:dyDescent="0.2">
      <c r="A82" s="54">
        <v>-18455.5</v>
      </c>
      <c r="B82" s="54">
        <v>4.352524499699939E-2</v>
      </c>
      <c r="C82" s="54">
        <v>0.1</v>
      </c>
      <c r="D82" s="56">
        <f t="shared" si="6"/>
        <v>-1.84555</v>
      </c>
      <c r="E82" s="56">
        <f t="shared" si="6"/>
        <v>4.352524499699939E-2</v>
      </c>
      <c r="F82" s="14">
        <f t="shared" si="7"/>
        <v>-0.18455500000000002</v>
      </c>
      <c r="G82" s="14">
        <f t="shared" si="7"/>
        <v>4.3525244996999394E-3</v>
      </c>
      <c r="H82" s="14">
        <f t="shared" si="8"/>
        <v>0.34060548025000004</v>
      </c>
      <c r="I82" s="14">
        <f t="shared" si="9"/>
        <v>-0.62860444407538763</v>
      </c>
      <c r="J82" s="14">
        <f t="shared" si="10"/>
        <v>1.1601209317633316</v>
      </c>
      <c r="K82" s="14">
        <f t="shared" si="11"/>
        <v>-8.0328015904212232E-3</v>
      </c>
      <c r="L82" s="14">
        <f t="shared" si="12"/>
        <v>1.4824936975201888E-2</v>
      </c>
      <c r="M82" s="14">
        <f t="shared" ca="1" si="4"/>
        <v>2.6588164132132455E-2</v>
      </c>
      <c r="N82" s="14">
        <f t="shared" ca="1" si="13"/>
        <v>2.8686470822304171E-5</v>
      </c>
      <c r="O82" s="21">
        <f t="shared" ca="1" si="14"/>
        <v>26136998.258288827</v>
      </c>
      <c r="P82" s="14">
        <f t="shared" ca="1" si="15"/>
        <v>263143012.49709091</v>
      </c>
      <c r="Q82" s="14">
        <f t="shared" ca="1" si="16"/>
        <v>7227983.0199526288</v>
      </c>
      <c r="R82" s="8">
        <f t="shared" ca="1" si="5"/>
        <v>1.6937080864866935E-2</v>
      </c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x14ac:dyDescent="0.2">
      <c r="A83" s="54">
        <v>-18450.5</v>
      </c>
      <c r="B83" s="54">
        <v>2.7807295002276078E-2</v>
      </c>
      <c r="C83" s="54">
        <v>0.1</v>
      </c>
      <c r="D83" s="56">
        <f t="shared" si="6"/>
        <v>-1.8450500000000001</v>
      </c>
      <c r="E83" s="56">
        <f t="shared" si="6"/>
        <v>2.7807295002276078E-2</v>
      </c>
      <c r="F83" s="14">
        <f t="shared" si="7"/>
        <v>-0.18450500000000003</v>
      </c>
      <c r="G83" s="14">
        <f t="shared" si="7"/>
        <v>2.780729500227608E-3</v>
      </c>
      <c r="H83" s="14">
        <f t="shared" si="8"/>
        <v>0.34042095025000008</v>
      </c>
      <c r="I83" s="14">
        <f t="shared" si="9"/>
        <v>-0.62809367425876261</v>
      </c>
      <c r="J83" s="14">
        <f t="shared" si="10"/>
        <v>1.1588642336911301</v>
      </c>
      <c r="K83" s="14">
        <f t="shared" si="11"/>
        <v>-5.1305849643949481E-3</v>
      </c>
      <c r="L83" s="14">
        <f t="shared" si="12"/>
        <v>9.4661857885568988E-3</v>
      </c>
      <c r="M83" s="14">
        <f t="shared" ca="1" si="4"/>
        <v>2.6581685523043318E-2</v>
      </c>
      <c r="N83" s="14">
        <f t="shared" ca="1" si="13"/>
        <v>1.5021185955851975E-7</v>
      </c>
      <c r="O83" s="21">
        <f t="shared" ca="1" si="14"/>
        <v>26113295.503103822</v>
      </c>
      <c r="P83" s="14">
        <f t="shared" ca="1" si="15"/>
        <v>263011623.85728285</v>
      </c>
      <c r="Q83" s="14">
        <f t="shared" ca="1" si="16"/>
        <v>7224815.6869188771</v>
      </c>
      <c r="R83" s="8">
        <f t="shared" ca="1" si="5"/>
        <v>1.2256094792327601E-3</v>
      </c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x14ac:dyDescent="0.2">
      <c r="A84" s="54">
        <v>-18445.5</v>
      </c>
      <c r="B84" s="54">
        <v>4.0089344998705201E-2</v>
      </c>
      <c r="C84" s="54">
        <v>0.1</v>
      </c>
      <c r="D84" s="56">
        <f t="shared" si="6"/>
        <v>-1.8445499999999999</v>
      </c>
      <c r="E84" s="56">
        <f t="shared" si="6"/>
        <v>4.0089344998705201E-2</v>
      </c>
      <c r="F84" s="14">
        <f t="shared" si="7"/>
        <v>-0.18445500000000001</v>
      </c>
      <c r="G84" s="14">
        <f t="shared" si="7"/>
        <v>4.0089344998705204E-3</v>
      </c>
      <c r="H84" s="14">
        <f t="shared" si="8"/>
        <v>0.34023647024999998</v>
      </c>
      <c r="I84" s="14">
        <f t="shared" si="9"/>
        <v>-0.62758318119963741</v>
      </c>
      <c r="J84" s="14">
        <f t="shared" si="10"/>
        <v>1.1576085568817911</v>
      </c>
      <c r="K84" s="14">
        <f t="shared" si="11"/>
        <v>-7.3946801317361678E-3</v>
      </c>
      <c r="L84" s="14">
        <f t="shared" si="12"/>
        <v>1.3639857236993947E-2</v>
      </c>
      <c r="M84" s="14">
        <f t="shared" ca="1" si="4"/>
        <v>2.6575203814654561E-2</v>
      </c>
      <c r="N84" s="14">
        <f t="shared" ca="1" si="13"/>
        <v>1.8263201194245364E-5</v>
      </c>
      <c r="O84" s="21">
        <f t="shared" ca="1" si="14"/>
        <v>26089595.143202197</v>
      </c>
      <c r="P84" s="14">
        <f t="shared" ca="1" si="15"/>
        <v>262880211.13929096</v>
      </c>
      <c r="Q84" s="14">
        <f t="shared" ca="1" si="16"/>
        <v>7221647.3511109157</v>
      </c>
      <c r="R84" s="8">
        <f t="shared" ca="1" si="5"/>
        <v>1.351414118405064E-2</v>
      </c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x14ac:dyDescent="0.2">
      <c r="A85" s="54">
        <v>-18403</v>
      </c>
      <c r="B85" s="54">
        <v>3.7486769993847702E-2</v>
      </c>
      <c r="C85" s="54">
        <v>0.1</v>
      </c>
      <c r="D85" s="56">
        <f t="shared" ref="D85:E143" si="17">A85/A$18</f>
        <v>-1.8403</v>
      </c>
      <c r="E85" s="56">
        <f t="shared" si="17"/>
        <v>3.7486769993847702E-2</v>
      </c>
      <c r="F85" s="14">
        <f t="shared" ref="F85:G143" si="18">$C85*D85</f>
        <v>-0.18403000000000003</v>
      </c>
      <c r="G85" s="14">
        <f t="shared" si="18"/>
        <v>3.7486769993847705E-3</v>
      </c>
      <c r="H85" s="14">
        <f t="shared" si="8"/>
        <v>0.33867040900000006</v>
      </c>
      <c r="I85" s="14">
        <f t="shared" si="9"/>
        <v>-0.62325515368270012</v>
      </c>
      <c r="J85" s="14">
        <f t="shared" si="10"/>
        <v>1.1469764593222731</v>
      </c>
      <c r="K85" s="14">
        <f t="shared" si="11"/>
        <v>-6.8986902819677936E-3</v>
      </c>
      <c r="L85" s="14">
        <f t="shared" si="12"/>
        <v>1.269565972590533E-2</v>
      </c>
      <c r="M85" s="14">
        <f t="shared" ref="M85:M147" ca="1" si="19">+E$4+E$5*D85+E$6*D85^2</f>
        <v>2.6519984159127978E-2</v>
      </c>
      <c r="N85" s="14">
        <f t="shared" ca="1" si="13"/>
        <v>1.2027039154460919E-5</v>
      </c>
      <c r="O85" s="21">
        <f t="shared" ca="1" si="14"/>
        <v>25888240.403543103</v>
      </c>
      <c r="P85" s="14">
        <f t="shared" ca="1" si="15"/>
        <v>261762236.91179895</v>
      </c>
      <c r="Q85" s="14">
        <f t="shared" ca="1" si="16"/>
        <v>7194676.1676812069</v>
      </c>
      <c r="R85" s="8">
        <f t="shared" ref="R85:R147" ca="1" si="20">+E85-M85</f>
        <v>1.0966785834719724E-2</v>
      </c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x14ac:dyDescent="0.2">
      <c r="A86" s="54">
        <v>-18350</v>
      </c>
      <c r="B86" s="54">
        <v>3.3276499998464715E-2</v>
      </c>
      <c r="C86" s="54">
        <v>0.1</v>
      </c>
      <c r="D86" s="56">
        <f t="shared" si="17"/>
        <v>-1.835</v>
      </c>
      <c r="E86" s="56">
        <f t="shared" si="17"/>
        <v>3.3276499998464715E-2</v>
      </c>
      <c r="F86" s="14">
        <f t="shared" si="18"/>
        <v>-0.1835</v>
      </c>
      <c r="G86" s="14">
        <f t="shared" si="18"/>
        <v>3.3276499998464715E-3</v>
      </c>
      <c r="H86" s="14">
        <f t="shared" ref="H86:H148" si="21">C86*D86*D86</f>
        <v>0.33672249999999998</v>
      </c>
      <c r="I86" s="14">
        <f t="shared" ref="I86:I148" si="22">C86*D86*D86*D86</f>
        <v>-0.61788578750000001</v>
      </c>
      <c r="J86" s="14">
        <f t="shared" ref="J86:J148" si="23">C86*D86*D86*D86*D86</f>
        <v>1.1338204200624999</v>
      </c>
      <c r="K86" s="14">
        <f t="shared" ref="K86:K148" si="24">C86*E86*D86</f>
        <v>-6.1062377497182749E-3</v>
      </c>
      <c r="L86" s="14">
        <f t="shared" ref="L86:L148" si="25">C86*E86*D86*D86</f>
        <v>1.1204946270733034E-2</v>
      </c>
      <c r="M86" s="14">
        <f t="shared" ca="1" si="19"/>
        <v>2.6450808258370585E-2</v>
      </c>
      <c r="N86" s="14">
        <f t="shared" ref="N86:N148" ca="1" si="26">C86*(M86-E86)^2</f>
        <v>4.6590067730789237E-6</v>
      </c>
      <c r="O86" s="21">
        <f t="shared" ref="O86:O148" ca="1" si="27">(C86*O$1-O$2*F86+O$3*H86)^2</f>
        <v>25637393.451229587</v>
      </c>
      <c r="P86" s="14">
        <f t="shared" ref="P86:P148" ca="1" si="28">(-C86*O$2+O$4*F86-O$5*H86)^2</f>
        <v>260365663.99402839</v>
      </c>
      <c r="Q86" s="14">
        <f t="shared" ref="Q86:Q148" ca="1" si="29">+(C86*O$3-F86*O$5+H86*O$6)^2</f>
        <v>7160941.1607992249</v>
      </c>
      <c r="R86" s="8">
        <f t="shared" ca="1" si="20"/>
        <v>6.8256917400941301E-3</v>
      </c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x14ac:dyDescent="0.2">
      <c r="A87" s="54">
        <v>-18337.5</v>
      </c>
      <c r="B87" s="54">
        <v>3.798162499879254E-2</v>
      </c>
      <c r="C87" s="54">
        <v>0.1</v>
      </c>
      <c r="D87" s="56">
        <f t="shared" si="17"/>
        <v>-1.83375</v>
      </c>
      <c r="E87" s="56">
        <f t="shared" si="17"/>
        <v>3.798162499879254E-2</v>
      </c>
      <c r="F87" s="14">
        <f t="shared" si="18"/>
        <v>-0.18337500000000001</v>
      </c>
      <c r="G87" s="14">
        <f t="shared" si="18"/>
        <v>3.7981624998792542E-3</v>
      </c>
      <c r="H87" s="14">
        <f t="shared" si="21"/>
        <v>0.33626390625000002</v>
      </c>
      <c r="I87" s="14">
        <f t="shared" si="22"/>
        <v>-0.61662393808593752</v>
      </c>
      <c r="J87" s="14">
        <f t="shared" si="23"/>
        <v>1.130734146465088</v>
      </c>
      <c r="K87" s="14">
        <f t="shared" si="24"/>
        <v>-6.9648804841535824E-3</v>
      </c>
      <c r="L87" s="14">
        <f t="shared" si="25"/>
        <v>1.2771849587816632E-2</v>
      </c>
      <c r="M87" s="14">
        <f t="shared" ca="1" si="19"/>
        <v>2.6434442436405931E-2</v>
      </c>
      <c r="N87" s="14">
        <f t="shared" ca="1" si="26"/>
        <v>1.3333742512908537E-5</v>
      </c>
      <c r="O87" s="21">
        <f t="shared" ca="1" si="27"/>
        <v>25578273.91051409</v>
      </c>
      <c r="P87" s="14">
        <f t="shared" ca="1" si="28"/>
        <v>260035901.50550392</v>
      </c>
      <c r="Q87" s="14">
        <f t="shared" ca="1" si="29"/>
        <v>7152968.6904043332</v>
      </c>
      <c r="R87" s="8">
        <f t="shared" ca="1" si="20"/>
        <v>1.1547182562386609E-2</v>
      </c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x14ac:dyDescent="0.2">
      <c r="A88" s="54">
        <v>-18184</v>
      </c>
      <c r="B88" s="54">
        <v>3.3240559998375829E-2</v>
      </c>
      <c r="C88" s="54">
        <v>0.1</v>
      </c>
      <c r="D88" s="56">
        <f t="shared" si="17"/>
        <v>-1.8184</v>
      </c>
      <c r="E88" s="56">
        <f t="shared" si="17"/>
        <v>3.3240559998375829E-2</v>
      </c>
      <c r="F88" s="14">
        <f t="shared" si="18"/>
        <v>-0.18184</v>
      </c>
      <c r="G88" s="14">
        <f t="shared" si="18"/>
        <v>3.3240559998375832E-3</v>
      </c>
      <c r="H88" s="14">
        <f t="shared" si="21"/>
        <v>0.33065785600000003</v>
      </c>
      <c r="I88" s="14">
        <f t="shared" si="22"/>
        <v>-0.60126824535040002</v>
      </c>
      <c r="J88" s="14">
        <f t="shared" si="23"/>
        <v>1.0933461773451674</v>
      </c>
      <c r="K88" s="14">
        <f t="shared" si="24"/>
        <v>-6.044463430104661E-3</v>
      </c>
      <c r="L88" s="14">
        <f t="shared" si="25"/>
        <v>1.0991252301302316E-2</v>
      </c>
      <c r="M88" s="14">
        <f t="shared" ca="1" si="19"/>
        <v>2.623189067760677E-2</v>
      </c>
      <c r="N88" s="14">
        <f t="shared" ca="1" si="26"/>
        <v>4.9121445647889428E-6</v>
      </c>
      <c r="O88" s="21">
        <f t="shared" ca="1" si="27"/>
        <v>24853693.376262832</v>
      </c>
      <c r="P88" s="14">
        <f t="shared" ca="1" si="28"/>
        <v>255974847.91428882</v>
      </c>
      <c r="Q88" s="14">
        <f t="shared" ca="1" si="29"/>
        <v>7054574.0891692471</v>
      </c>
      <c r="R88" s="8">
        <f t="shared" ca="1" si="20"/>
        <v>7.0086693207690592E-3</v>
      </c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x14ac:dyDescent="0.2">
      <c r="A89" s="54">
        <v>-18181.5</v>
      </c>
      <c r="B89" s="54">
        <v>3.2381584998802282E-2</v>
      </c>
      <c r="C89" s="54">
        <v>0.1</v>
      </c>
      <c r="D89" s="56">
        <f t="shared" si="17"/>
        <v>-1.8181499999999999</v>
      </c>
      <c r="E89" s="56">
        <f t="shared" si="17"/>
        <v>3.2381584998802282E-2</v>
      </c>
      <c r="F89" s="14">
        <f t="shared" si="18"/>
        <v>-0.181815</v>
      </c>
      <c r="G89" s="14">
        <f t="shared" si="18"/>
        <v>3.2381584998802285E-3</v>
      </c>
      <c r="H89" s="14">
        <f t="shared" si="21"/>
        <v>0.33056694225</v>
      </c>
      <c r="I89" s="14">
        <f t="shared" si="22"/>
        <v>-0.60102028605183744</v>
      </c>
      <c r="J89" s="14">
        <f t="shared" si="23"/>
        <v>1.0927450330851483</v>
      </c>
      <c r="K89" s="14">
        <f t="shared" si="24"/>
        <v>-5.887457876557237E-3</v>
      </c>
      <c r="L89" s="14">
        <f t="shared" si="25"/>
        <v>1.070428153826254E-2</v>
      </c>
      <c r="M89" s="14">
        <f t="shared" ca="1" si="19"/>
        <v>2.6228567614489936E-2</v>
      </c>
      <c r="N89" s="14">
        <f t="shared" ca="1" si="26"/>
        <v>3.7859622931649946E-6</v>
      </c>
      <c r="O89" s="21">
        <f t="shared" ca="1" si="27"/>
        <v>24841914.94232133</v>
      </c>
      <c r="P89" s="14">
        <f t="shared" ca="1" si="28"/>
        <v>255908533.6848073</v>
      </c>
      <c r="Q89" s="14">
        <f t="shared" ca="1" si="29"/>
        <v>7052964.1305141728</v>
      </c>
      <c r="R89" s="8">
        <f t="shared" ca="1" si="20"/>
        <v>6.153017384312346E-3</v>
      </c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x14ac:dyDescent="0.2">
      <c r="A90" s="54">
        <v>-18181.5</v>
      </c>
      <c r="B90" s="54">
        <v>3.9381584996590391E-2</v>
      </c>
      <c r="C90" s="54">
        <v>0.1</v>
      </c>
      <c r="D90" s="56">
        <f t="shared" si="17"/>
        <v>-1.8181499999999999</v>
      </c>
      <c r="E90" s="56">
        <f t="shared" si="17"/>
        <v>3.9381584996590391E-2</v>
      </c>
      <c r="F90" s="14">
        <f t="shared" si="18"/>
        <v>-0.181815</v>
      </c>
      <c r="G90" s="14">
        <f t="shared" si="18"/>
        <v>3.9381584996590396E-3</v>
      </c>
      <c r="H90" s="14">
        <f t="shared" si="21"/>
        <v>0.33056694225</v>
      </c>
      <c r="I90" s="14">
        <f t="shared" si="22"/>
        <v>-0.60102028605183744</v>
      </c>
      <c r="J90" s="14">
        <f t="shared" si="23"/>
        <v>1.0927450330851483</v>
      </c>
      <c r="K90" s="14">
        <f t="shared" si="24"/>
        <v>-7.1601628761550828E-3</v>
      </c>
      <c r="L90" s="14">
        <f t="shared" si="25"/>
        <v>1.3018250133281364E-2</v>
      </c>
      <c r="M90" s="14">
        <f t="shared" ca="1" si="19"/>
        <v>2.6228567614489936E-2</v>
      </c>
      <c r="N90" s="14">
        <f t="shared" ca="1" si="26"/>
        <v>1.7300186625383669E-5</v>
      </c>
      <c r="O90" s="21">
        <f t="shared" ca="1" si="27"/>
        <v>24841914.94232133</v>
      </c>
      <c r="P90" s="14">
        <f t="shared" ca="1" si="28"/>
        <v>255908533.6848073</v>
      </c>
      <c r="Q90" s="14">
        <f t="shared" ca="1" si="29"/>
        <v>7052964.1305141728</v>
      </c>
      <c r="R90" s="8">
        <f t="shared" ca="1" si="20"/>
        <v>1.3153017382100455E-2</v>
      </c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x14ac:dyDescent="0.2">
      <c r="A91" s="54">
        <v>-18181</v>
      </c>
      <c r="B91" s="54">
        <v>3.0209789991204161E-2</v>
      </c>
      <c r="C91" s="54">
        <v>0.1</v>
      </c>
      <c r="D91" s="56">
        <f t="shared" si="17"/>
        <v>-1.8181</v>
      </c>
      <c r="E91" s="56">
        <f t="shared" si="17"/>
        <v>3.0209789991204161E-2</v>
      </c>
      <c r="F91" s="14">
        <f t="shared" si="18"/>
        <v>-0.18181000000000003</v>
      </c>
      <c r="G91" s="14">
        <f t="shared" si="18"/>
        <v>3.0209789991204163E-3</v>
      </c>
      <c r="H91" s="14">
        <f t="shared" si="21"/>
        <v>0.33054876100000008</v>
      </c>
      <c r="I91" s="14">
        <f t="shared" si="22"/>
        <v>-0.60097070237410011</v>
      </c>
      <c r="J91" s="14">
        <f t="shared" si="23"/>
        <v>1.0926248339863514</v>
      </c>
      <c r="K91" s="14">
        <f t="shared" si="24"/>
        <v>-5.4924419183008293E-3</v>
      </c>
      <c r="L91" s="14">
        <f t="shared" si="25"/>
        <v>9.9858086516627382E-3</v>
      </c>
      <c r="M91" s="14">
        <f t="shared" ca="1" si="19"/>
        <v>2.622790290888757E-2</v>
      </c>
      <c r="N91" s="14">
        <f t="shared" ca="1" si="26"/>
        <v>1.5855424736319735E-6</v>
      </c>
      <c r="O91" s="21">
        <f t="shared" ca="1" si="27"/>
        <v>24839559.345892005</v>
      </c>
      <c r="P91" s="14">
        <f t="shared" ca="1" si="28"/>
        <v>255895270.18601751</v>
      </c>
      <c r="Q91" s="14">
        <f t="shared" ca="1" si="29"/>
        <v>7052642.1105230022</v>
      </c>
      <c r="R91" s="8">
        <f t="shared" ca="1" si="20"/>
        <v>3.981887082316591E-3</v>
      </c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x14ac:dyDescent="0.2">
      <c r="A92" s="54">
        <v>-17661</v>
      </c>
      <c r="B92" s="54">
        <v>3.454298999713501E-2</v>
      </c>
      <c r="C92" s="54">
        <v>0.1</v>
      </c>
      <c r="D92" s="56">
        <f t="shared" si="17"/>
        <v>-1.7661</v>
      </c>
      <c r="E92" s="56">
        <f t="shared" si="17"/>
        <v>3.454298999713501E-2</v>
      </c>
      <c r="F92" s="14">
        <f t="shared" si="18"/>
        <v>-0.17661000000000002</v>
      </c>
      <c r="G92" s="14">
        <f t="shared" si="18"/>
        <v>3.454298999713501E-3</v>
      </c>
      <c r="H92" s="14">
        <f t="shared" si="21"/>
        <v>0.31191092100000001</v>
      </c>
      <c r="I92" s="14">
        <f t="shared" si="22"/>
        <v>-0.55086587757810002</v>
      </c>
      <c r="J92" s="14">
        <f t="shared" si="23"/>
        <v>0.97288422639068239</v>
      </c>
      <c r="K92" s="14">
        <f t="shared" si="24"/>
        <v>-6.100637463394014E-3</v>
      </c>
      <c r="L92" s="14">
        <f t="shared" si="25"/>
        <v>1.0774335824100168E-2</v>
      </c>
      <c r="M92" s="14">
        <f t="shared" ca="1" si="19"/>
        <v>2.5519831953724523E-2</v>
      </c>
      <c r="N92" s="14">
        <f t="shared" ca="1" si="26"/>
        <v>8.1417381076363366E-6</v>
      </c>
      <c r="O92" s="21">
        <f t="shared" ca="1" si="27"/>
        <v>22408252.31833053</v>
      </c>
      <c r="P92" s="14">
        <f t="shared" ca="1" si="28"/>
        <v>241991749.56387153</v>
      </c>
      <c r="Q92" s="14">
        <f t="shared" ca="1" si="29"/>
        <v>6712861.7448927285</v>
      </c>
      <c r="R92" s="8">
        <f t="shared" ca="1" si="20"/>
        <v>9.0231580434104869E-3</v>
      </c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x14ac:dyDescent="0.2">
      <c r="A93" s="54">
        <v>-17379</v>
      </c>
      <c r="B93" s="54">
        <v>4.4650609997916035E-2</v>
      </c>
      <c r="C93" s="54">
        <v>0.1</v>
      </c>
      <c r="D93" s="56">
        <f t="shared" si="17"/>
        <v>-1.7379</v>
      </c>
      <c r="E93" s="56">
        <f t="shared" si="17"/>
        <v>4.4650609997916035E-2</v>
      </c>
      <c r="F93" s="14">
        <f t="shared" si="18"/>
        <v>-0.17379</v>
      </c>
      <c r="G93" s="14">
        <f t="shared" si="18"/>
        <v>4.4650609997916035E-3</v>
      </c>
      <c r="H93" s="14">
        <f t="shared" si="21"/>
        <v>0.30202964100000002</v>
      </c>
      <c r="I93" s="14">
        <f t="shared" si="22"/>
        <v>-0.52489731309389998</v>
      </c>
      <c r="J93" s="14">
        <f t="shared" si="23"/>
        <v>0.91221904042588875</v>
      </c>
      <c r="K93" s="14">
        <f t="shared" si="24"/>
        <v>-7.7598295115378279E-3</v>
      </c>
      <c r="L93" s="14">
        <f t="shared" si="25"/>
        <v>1.3485807708101592E-2</v>
      </c>
      <c r="M93" s="14">
        <f t="shared" ca="1" si="19"/>
        <v>2.5121820628047128E-2</v>
      </c>
      <c r="N93" s="14">
        <f t="shared" ca="1" si="26"/>
        <v>3.8137361425270488E-5</v>
      </c>
      <c r="O93" s="21">
        <f t="shared" ca="1" si="27"/>
        <v>21108076.798630841</v>
      </c>
      <c r="P93" s="14">
        <f t="shared" ca="1" si="28"/>
        <v>234371135.52953801</v>
      </c>
      <c r="Q93" s="14">
        <f t="shared" ca="1" si="29"/>
        <v>6524806.3589998046</v>
      </c>
      <c r="R93" s="8">
        <f t="shared" ca="1" si="20"/>
        <v>1.9528789369868908E-2</v>
      </c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x14ac:dyDescent="0.2">
      <c r="A94" s="54">
        <v>-15690.5</v>
      </c>
      <c r="B94" s="54">
        <v>4.5498895000491757E-2</v>
      </c>
      <c r="C94" s="54">
        <v>0.1</v>
      </c>
      <c r="D94" s="56">
        <f t="shared" si="17"/>
        <v>-1.5690500000000001</v>
      </c>
      <c r="E94" s="56">
        <f t="shared" si="17"/>
        <v>4.5498895000491757E-2</v>
      </c>
      <c r="F94" s="14">
        <f t="shared" si="18"/>
        <v>-0.15690500000000002</v>
      </c>
      <c r="G94" s="14">
        <f t="shared" si="18"/>
        <v>4.5498895000491762E-3</v>
      </c>
      <c r="H94" s="14">
        <f t="shared" si="21"/>
        <v>0.24619179025000004</v>
      </c>
      <c r="I94" s="14">
        <f t="shared" si="22"/>
        <v>-0.38628722849176256</v>
      </c>
      <c r="J94" s="14">
        <f t="shared" si="23"/>
        <v>0.60610397586500009</v>
      </c>
      <c r="K94" s="14">
        <f t="shared" si="24"/>
        <v>-7.1390041200521601E-3</v>
      </c>
      <c r="L94" s="14">
        <f t="shared" si="25"/>
        <v>1.1201454414567841E-2</v>
      </c>
      <c r="M94" s="14">
        <f t="shared" ca="1" si="19"/>
        <v>2.2532453403185271E-2</v>
      </c>
      <c r="N94" s="14">
        <f t="shared" ca="1" si="26"/>
        <v>5.2745743964248968E-5</v>
      </c>
      <c r="O94" s="21">
        <f t="shared" ca="1" si="27"/>
        <v>13729597.940008199</v>
      </c>
      <c r="P94" s="14">
        <f t="shared" ca="1" si="28"/>
        <v>188076907.7102004</v>
      </c>
      <c r="Q94" s="14">
        <f t="shared" ca="1" si="29"/>
        <v>5357002.7600376857</v>
      </c>
      <c r="R94" s="8">
        <f t="shared" ca="1" si="20"/>
        <v>2.2966441597306486E-2</v>
      </c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x14ac:dyDescent="0.2">
      <c r="A95" s="54">
        <v>-15501.5</v>
      </c>
      <c r="B95" s="54">
        <v>3.5560384996642824E-2</v>
      </c>
      <c r="C95" s="54">
        <v>0.1</v>
      </c>
      <c r="D95" s="56">
        <f t="shared" si="17"/>
        <v>-1.5501499999999999</v>
      </c>
      <c r="E95" s="56">
        <f t="shared" si="17"/>
        <v>3.5560384996642824E-2</v>
      </c>
      <c r="F95" s="14">
        <f t="shared" si="18"/>
        <v>-0.15501500000000001</v>
      </c>
      <c r="G95" s="14">
        <f t="shared" si="18"/>
        <v>3.5560384996642827E-3</v>
      </c>
      <c r="H95" s="14">
        <f t="shared" si="21"/>
        <v>0.24029650225000002</v>
      </c>
      <c r="I95" s="14">
        <f t="shared" si="22"/>
        <v>-0.3724956229628375</v>
      </c>
      <c r="J95" s="14">
        <f t="shared" si="23"/>
        <v>0.57742408993584249</v>
      </c>
      <c r="K95" s="14">
        <f t="shared" si="24"/>
        <v>-5.5123930802545877E-3</v>
      </c>
      <c r="L95" s="14">
        <f t="shared" si="25"/>
        <v>8.5450361333566493E-3</v>
      </c>
      <c r="M95" s="14">
        <f t="shared" ca="1" si="19"/>
        <v>2.2220620455031287E-2</v>
      </c>
      <c r="N95" s="14">
        <f t="shared" ca="1" si="26"/>
        <v>1.7794931802563649E-5</v>
      </c>
      <c r="O95" s="21">
        <f t="shared" ca="1" si="27"/>
        <v>12960228.015067641</v>
      </c>
      <c r="P95" s="14">
        <f t="shared" ca="1" si="28"/>
        <v>182874798.78216431</v>
      </c>
      <c r="Q95" s="14">
        <f t="shared" ca="1" si="29"/>
        <v>5223199.4837979004</v>
      </c>
      <c r="R95" s="8">
        <f t="shared" ca="1" si="20"/>
        <v>1.3339764541611537E-2</v>
      </c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x14ac:dyDescent="0.2">
      <c r="A96" s="54">
        <v>-15501.5</v>
      </c>
      <c r="B96" s="54">
        <v>3.656038500048453E-2</v>
      </c>
      <c r="C96" s="54">
        <v>0.1</v>
      </c>
      <c r="D96" s="56">
        <f t="shared" si="17"/>
        <v>-1.5501499999999999</v>
      </c>
      <c r="E96" s="56">
        <f t="shared" si="17"/>
        <v>3.656038500048453E-2</v>
      </c>
      <c r="F96" s="14">
        <f t="shared" si="18"/>
        <v>-0.15501500000000001</v>
      </c>
      <c r="G96" s="14">
        <f t="shared" si="18"/>
        <v>3.6560385000484531E-3</v>
      </c>
      <c r="H96" s="14">
        <f t="shared" si="21"/>
        <v>0.24029650225000002</v>
      </c>
      <c r="I96" s="14">
        <f t="shared" si="22"/>
        <v>-0.3724956229628375</v>
      </c>
      <c r="J96" s="14">
        <f t="shared" si="23"/>
        <v>0.57742408993584249</v>
      </c>
      <c r="K96" s="14">
        <f t="shared" si="24"/>
        <v>-5.6674080808501092E-3</v>
      </c>
      <c r="L96" s="14">
        <f t="shared" si="25"/>
        <v>8.7853326365297957E-3</v>
      </c>
      <c r="M96" s="14">
        <f t="shared" ca="1" si="19"/>
        <v>2.2220620455031287E-2</v>
      </c>
      <c r="N96" s="14">
        <f t="shared" ca="1" si="26"/>
        <v>2.0562884721903788E-5</v>
      </c>
      <c r="O96" s="21">
        <f t="shared" ca="1" si="27"/>
        <v>12960228.015067641</v>
      </c>
      <c r="P96" s="14">
        <f t="shared" ca="1" si="28"/>
        <v>182874798.78216431</v>
      </c>
      <c r="Q96" s="14">
        <f t="shared" ca="1" si="29"/>
        <v>5223199.4837979004</v>
      </c>
      <c r="R96" s="8">
        <f t="shared" ca="1" si="20"/>
        <v>1.4339764545453243E-2</v>
      </c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x14ac:dyDescent="0.2">
      <c r="A97" s="54">
        <v>-10902.5</v>
      </c>
      <c r="B97" s="54">
        <v>1.6689974996552337E-2</v>
      </c>
      <c r="C97" s="54">
        <v>1</v>
      </c>
      <c r="D97" s="56">
        <f t="shared" si="17"/>
        <v>-1.0902499999999999</v>
      </c>
      <c r="E97" s="56">
        <f t="shared" si="17"/>
        <v>1.6689974996552337E-2</v>
      </c>
      <c r="F97" s="14">
        <f t="shared" si="18"/>
        <v>-1.0902499999999999</v>
      </c>
      <c r="G97" s="14">
        <f t="shared" si="18"/>
        <v>1.6689974996552337E-2</v>
      </c>
      <c r="H97" s="14">
        <f t="shared" si="21"/>
        <v>1.1886450624999998</v>
      </c>
      <c r="I97" s="14">
        <f t="shared" si="22"/>
        <v>-1.2959202793906246</v>
      </c>
      <c r="J97" s="14">
        <f t="shared" si="23"/>
        <v>1.4128770846056284</v>
      </c>
      <c r="K97" s="14">
        <f t="shared" si="24"/>
        <v>-1.8196245239991183E-2</v>
      </c>
      <c r="L97" s="14">
        <f t="shared" si="25"/>
        <v>1.9838456372900385E-2</v>
      </c>
      <c r="M97" s="14">
        <f t="shared" ca="1" si="19"/>
        <v>1.3267753086059082E-2</v>
      </c>
      <c r="N97" s="14">
        <f t="shared" ca="1" si="26"/>
        <v>1.1711602804660104E-5</v>
      </c>
      <c r="O97" s="21">
        <f t="shared" ca="1" si="27"/>
        <v>45842326.426852502</v>
      </c>
      <c r="P97" s="14">
        <f t="shared" ca="1" si="28"/>
        <v>6565907826.3100576</v>
      </c>
      <c r="Q97" s="14">
        <f t="shared" ca="1" si="29"/>
        <v>206951228.13427648</v>
      </c>
      <c r="R97" s="8">
        <f t="shared" ca="1" si="20"/>
        <v>3.422221910493255E-3</v>
      </c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x14ac:dyDescent="0.2">
      <c r="A98" s="54">
        <v>-10879.5</v>
      </c>
      <c r="B98" s="54">
        <v>1.7087404994526878E-2</v>
      </c>
      <c r="C98" s="54">
        <v>1</v>
      </c>
      <c r="D98" s="56">
        <f t="shared" si="17"/>
        <v>-1.08795</v>
      </c>
      <c r="E98" s="56">
        <f t="shared" si="17"/>
        <v>1.7087404994526878E-2</v>
      </c>
      <c r="F98" s="14">
        <f t="shared" si="18"/>
        <v>-1.08795</v>
      </c>
      <c r="G98" s="14">
        <f t="shared" si="18"/>
        <v>1.7087404994526878E-2</v>
      </c>
      <c r="H98" s="14">
        <f t="shared" si="21"/>
        <v>1.1836352024999999</v>
      </c>
      <c r="I98" s="14">
        <f t="shared" si="22"/>
        <v>-1.2877359185598749</v>
      </c>
      <c r="J98" s="14">
        <f t="shared" si="23"/>
        <v>1.4009922925972158</v>
      </c>
      <c r="K98" s="14">
        <f t="shared" si="24"/>
        <v>-1.8590242263795517E-2</v>
      </c>
      <c r="L98" s="14">
        <f t="shared" si="25"/>
        <v>2.0225254070896332E-2</v>
      </c>
      <c r="M98" s="14">
        <f t="shared" ca="1" si="19"/>
        <v>1.3216389532808997E-2</v>
      </c>
      <c r="N98" s="14">
        <f t="shared" ca="1" si="26"/>
        <v>1.4984760704858901E-5</v>
      </c>
      <c r="O98" s="21">
        <f t="shared" ca="1" si="27"/>
        <v>43654072.360510722</v>
      </c>
      <c r="P98" s="14">
        <f t="shared" ca="1" si="28"/>
        <v>6516029485.3631859</v>
      </c>
      <c r="Q98" s="14">
        <f t="shared" ca="1" si="29"/>
        <v>205541972.1475381</v>
      </c>
      <c r="R98" s="8">
        <f t="shared" ca="1" si="20"/>
        <v>3.8710154617178812E-3</v>
      </c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x14ac:dyDescent="0.2">
      <c r="A99" s="54">
        <v>-10851</v>
      </c>
      <c r="B99" s="54">
        <v>7.8950899915071204E-3</v>
      </c>
      <c r="C99" s="54">
        <v>0.1</v>
      </c>
      <c r="D99" s="56">
        <f t="shared" si="17"/>
        <v>-1.0851</v>
      </c>
      <c r="E99" s="56">
        <f t="shared" si="17"/>
        <v>7.8950899915071204E-3</v>
      </c>
      <c r="F99" s="14">
        <f t="shared" si="18"/>
        <v>-0.10851</v>
      </c>
      <c r="G99" s="14">
        <f t="shared" si="18"/>
        <v>7.8950899915071211E-4</v>
      </c>
      <c r="H99" s="14">
        <f t="shared" si="21"/>
        <v>0.11774420099999999</v>
      </c>
      <c r="I99" s="14">
        <f t="shared" si="22"/>
        <v>-0.12776423250509999</v>
      </c>
      <c r="J99" s="14">
        <f t="shared" si="23"/>
        <v>0.138636968691284</v>
      </c>
      <c r="K99" s="14">
        <f t="shared" si="24"/>
        <v>-8.5669621497843772E-4</v>
      </c>
      <c r="L99" s="14">
        <f t="shared" si="25"/>
        <v>9.2960106287310273E-4</v>
      </c>
      <c r="M99" s="14">
        <f t="shared" ca="1" si="19"/>
        <v>1.3152652410797841E-2</v>
      </c>
      <c r="N99" s="14">
        <f t="shared" ca="1" si="26"/>
        <v>2.7641962592738096E-6</v>
      </c>
      <c r="O99" s="21">
        <f t="shared" ca="1" si="27"/>
        <v>410137.0132549968</v>
      </c>
      <c r="P99" s="14">
        <f t="shared" ca="1" si="28"/>
        <v>64544047.954604767</v>
      </c>
      <c r="Q99" s="14">
        <f t="shared" ca="1" si="29"/>
        <v>2037997.5326182237</v>
      </c>
      <c r="R99" s="8">
        <f t="shared" ca="1" si="20"/>
        <v>-5.2575624192907205E-3</v>
      </c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x14ac:dyDescent="0.2">
      <c r="A100" s="54">
        <v>-10801.5</v>
      </c>
      <c r="B100" s="54">
        <v>2.5387384994246531E-2</v>
      </c>
      <c r="C100" s="54">
        <v>0.1</v>
      </c>
      <c r="D100" s="56">
        <f t="shared" si="17"/>
        <v>-1.0801499999999999</v>
      </c>
      <c r="E100" s="56">
        <f t="shared" si="17"/>
        <v>2.5387384994246531E-2</v>
      </c>
      <c r="F100" s="14">
        <f t="shared" si="18"/>
        <v>-0.108015</v>
      </c>
      <c r="G100" s="14">
        <f t="shared" si="18"/>
        <v>2.5387384994246531E-3</v>
      </c>
      <c r="H100" s="14">
        <f t="shared" si="21"/>
        <v>0.11667240224999999</v>
      </c>
      <c r="I100" s="14">
        <f t="shared" si="22"/>
        <v>-0.12602369529033747</v>
      </c>
      <c r="J100" s="14">
        <f t="shared" si="23"/>
        <v>0.13612449446785801</v>
      </c>
      <c r="K100" s="14">
        <f t="shared" si="24"/>
        <v>-2.7422183901535391E-3</v>
      </c>
      <c r="L100" s="14">
        <f t="shared" si="25"/>
        <v>2.9620071941243451E-3</v>
      </c>
      <c r="M100" s="14">
        <f t="shared" ca="1" si="19"/>
        <v>1.3041711765703788E-2</v>
      </c>
      <c r="N100" s="14">
        <f t="shared" ca="1" si="26"/>
        <v>1.52415647465957E-5</v>
      </c>
      <c r="O100" s="21">
        <f t="shared" ca="1" si="27"/>
        <v>366158.96156783012</v>
      </c>
      <c r="P100" s="14">
        <f t="shared" ca="1" si="28"/>
        <v>63478524.566581644</v>
      </c>
      <c r="Q100" s="14">
        <f t="shared" ca="1" si="29"/>
        <v>2007845.086971621</v>
      </c>
      <c r="R100" s="8">
        <f t="shared" ca="1" si="20"/>
        <v>1.2345673228542743E-2</v>
      </c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x14ac:dyDescent="0.2">
      <c r="A101" s="54">
        <v>-10152.5</v>
      </c>
      <c r="B101" s="54">
        <v>1.3397474998782855E-2</v>
      </c>
      <c r="C101" s="54">
        <v>1</v>
      </c>
      <c r="D101" s="56">
        <f t="shared" si="17"/>
        <v>-1.01525</v>
      </c>
      <c r="E101" s="56">
        <f t="shared" si="17"/>
        <v>1.3397474998782855E-2</v>
      </c>
      <c r="F101" s="14">
        <f t="shared" si="18"/>
        <v>-1.01525</v>
      </c>
      <c r="G101" s="14">
        <f t="shared" si="18"/>
        <v>1.3397474998782855E-2</v>
      </c>
      <c r="H101" s="14">
        <f t="shared" si="21"/>
        <v>1.0307325624999999</v>
      </c>
      <c r="I101" s="14">
        <f t="shared" si="22"/>
        <v>-1.0464512340781249</v>
      </c>
      <c r="J101" s="14">
        <f t="shared" si="23"/>
        <v>1.0624096153978162</v>
      </c>
      <c r="K101" s="14">
        <f t="shared" si="24"/>
        <v>-1.3601786492514293E-2</v>
      </c>
      <c r="L101" s="14">
        <f t="shared" si="25"/>
        <v>1.3809213736525135E-2</v>
      </c>
      <c r="M101" s="14">
        <f t="shared" ca="1" si="19"/>
        <v>1.1559056748138254E-2</v>
      </c>
      <c r="N101" s="14">
        <f t="shared" ca="1" si="26"/>
        <v>3.379781664303152E-6</v>
      </c>
      <c r="O101" s="21">
        <f t="shared" ca="1" si="27"/>
        <v>1815950.5690627212</v>
      </c>
      <c r="P101" s="14">
        <f t="shared" ca="1" si="28"/>
        <v>5010328861.9397249</v>
      </c>
      <c r="Q101" s="14">
        <f t="shared" ca="1" si="29"/>
        <v>162599259.03910682</v>
      </c>
      <c r="R101" s="8">
        <f t="shared" ca="1" si="20"/>
        <v>1.8384182506446002E-3</v>
      </c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x14ac:dyDescent="0.2">
      <c r="A102" s="54">
        <v>-9977</v>
      </c>
      <c r="B102" s="54">
        <v>1.4597429995774291E-2</v>
      </c>
      <c r="C102" s="54">
        <v>1</v>
      </c>
      <c r="D102" s="56">
        <f t="shared" si="17"/>
        <v>-0.99770000000000003</v>
      </c>
      <c r="E102" s="56">
        <f t="shared" si="17"/>
        <v>1.4597429995774291E-2</v>
      </c>
      <c r="F102" s="14">
        <f t="shared" si="18"/>
        <v>-0.99770000000000003</v>
      </c>
      <c r="G102" s="14">
        <f t="shared" si="18"/>
        <v>1.4597429995774291E-2</v>
      </c>
      <c r="H102" s="14">
        <f t="shared" si="21"/>
        <v>0.99540529000000011</v>
      </c>
      <c r="I102" s="14">
        <f t="shared" si="22"/>
        <v>-0.99311585783300016</v>
      </c>
      <c r="J102" s="14">
        <f t="shared" si="23"/>
        <v>0.99083169135998428</v>
      </c>
      <c r="K102" s="14">
        <f t="shared" si="24"/>
        <v>-1.4563855906784011E-2</v>
      </c>
      <c r="L102" s="14">
        <f t="shared" si="25"/>
        <v>1.4530359038198409E-2</v>
      </c>
      <c r="M102" s="14">
        <f t="shared" ca="1" si="19"/>
        <v>1.1149153714747218E-2</v>
      </c>
      <c r="N102" s="14">
        <f t="shared" ca="1" si="26"/>
        <v>1.1890609310293904E-5</v>
      </c>
      <c r="O102" s="21">
        <f t="shared" ca="1" si="27"/>
        <v>2702.5035912951043</v>
      </c>
      <c r="P102" s="14">
        <f t="shared" ca="1" si="28"/>
        <v>4668849458.2619085</v>
      </c>
      <c r="Q102" s="14">
        <f t="shared" ca="1" si="29"/>
        <v>152738586.93990237</v>
      </c>
      <c r="R102" s="8">
        <f t="shared" ca="1" si="20"/>
        <v>3.4482762810270733E-3</v>
      </c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x14ac:dyDescent="0.2">
      <c r="A103" s="54">
        <v>-9976.5</v>
      </c>
      <c r="B103" s="54">
        <v>1.4125634996162262E-2</v>
      </c>
      <c r="C103" s="54">
        <v>1</v>
      </c>
      <c r="D103" s="56">
        <f t="shared" si="17"/>
        <v>-0.99765000000000004</v>
      </c>
      <c r="E103" s="56">
        <f t="shared" si="17"/>
        <v>1.4125634996162262E-2</v>
      </c>
      <c r="F103" s="14">
        <f t="shared" si="18"/>
        <v>-0.99765000000000004</v>
      </c>
      <c r="G103" s="14">
        <f t="shared" si="18"/>
        <v>1.4125634996162262E-2</v>
      </c>
      <c r="H103" s="14">
        <f t="shared" si="21"/>
        <v>0.99530552250000004</v>
      </c>
      <c r="I103" s="14">
        <f t="shared" si="22"/>
        <v>-0.99296655452212512</v>
      </c>
      <c r="J103" s="14">
        <f t="shared" si="23"/>
        <v>0.99063308311899811</v>
      </c>
      <c r="K103" s="14">
        <f t="shared" si="24"/>
        <v>-1.4092439753921281E-2</v>
      </c>
      <c r="L103" s="14">
        <f t="shared" si="25"/>
        <v>1.4059322520499566E-2</v>
      </c>
      <c r="M103" s="14">
        <f t="shared" ca="1" si="19"/>
        <v>1.1147980445069938E-2</v>
      </c>
      <c r="N103" s="14">
        <f t="shared" ca="1" si="26"/>
        <v>8.8664266256408319E-6</v>
      </c>
      <c r="O103" s="21">
        <f t="shared" ca="1" si="27"/>
        <v>2330.9662790500761</v>
      </c>
      <c r="P103" s="14">
        <f t="shared" ca="1" si="28"/>
        <v>4667889579.1056328</v>
      </c>
      <c r="Q103" s="14">
        <f t="shared" ca="1" si="29"/>
        <v>152710797.11796623</v>
      </c>
      <c r="R103" s="8">
        <f t="shared" ca="1" si="20"/>
        <v>2.9776545510923243E-3</v>
      </c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x14ac:dyDescent="0.2">
      <c r="A104" s="54">
        <v>-9974.5</v>
      </c>
      <c r="B104" s="54">
        <v>1.4338455002871342E-2</v>
      </c>
      <c r="C104" s="54">
        <v>1</v>
      </c>
      <c r="D104" s="56">
        <f t="shared" si="17"/>
        <v>-0.99744999999999995</v>
      </c>
      <c r="E104" s="56">
        <f t="shared" si="17"/>
        <v>1.4338455002871342E-2</v>
      </c>
      <c r="F104" s="14">
        <f t="shared" si="18"/>
        <v>-0.99744999999999995</v>
      </c>
      <c r="G104" s="14">
        <f t="shared" si="18"/>
        <v>1.4338455002871342E-2</v>
      </c>
      <c r="H104" s="14">
        <f t="shared" si="21"/>
        <v>0.9949065024999999</v>
      </c>
      <c r="I104" s="14">
        <f t="shared" si="22"/>
        <v>-0.99236949091862481</v>
      </c>
      <c r="J104" s="14">
        <f t="shared" si="23"/>
        <v>0.98983894871678224</v>
      </c>
      <c r="K104" s="14">
        <f t="shared" si="24"/>
        <v>-1.4301891942614019E-2</v>
      </c>
      <c r="L104" s="14">
        <f t="shared" si="25"/>
        <v>1.4265422118160353E-2</v>
      </c>
      <c r="M104" s="14">
        <f t="shared" ca="1" si="19"/>
        <v>1.1143287056430851E-2</v>
      </c>
      <c r="N104" s="14">
        <f t="shared" ca="1" si="26"/>
        <v>1.0209098205960743E-5</v>
      </c>
      <c r="O104" s="21">
        <f t="shared" ca="1" si="27"/>
        <v>1119.3810232877736</v>
      </c>
      <c r="P104" s="14">
        <f t="shared" ca="1" si="28"/>
        <v>4664050809.6807861</v>
      </c>
      <c r="Q104" s="14">
        <f t="shared" ca="1" si="29"/>
        <v>152599655.31309134</v>
      </c>
      <c r="R104" s="8">
        <f t="shared" ca="1" si="20"/>
        <v>3.1951679464404907E-3</v>
      </c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x14ac:dyDescent="0.2">
      <c r="A105" s="54">
        <v>-9974</v>
      </c>
      <c r="B105" s="54">
        <v>1.3966659993457142E-2</v>
      </c>
      <c r="C105" s="54">
        <v>1</v>
      </c>
      <c r="D105" s="56">
        <f t="shared" si="17"/>
        <v>-0.99739999999999995</v>
      </c>
      <c r="E105" s="56">
        <f t="shared" si="17"/>
        <v>1.3966659993457142E-2</v>
      </c>
      <c r="F105" s="14">
        <f t="shared" si="18"/>
        <v>-0.99739999999999995</v>
      </c>
      <c r="G105" s="14">
        <f t="shared" si="18"/>
        <v>1.3966659993457142E-2</v>
      </c>
      <c r="H105" s="14">
        <f t="shared" si="21"/>
        <v>0.9948067599999999</v>
      </c>
      <c r="I105" s="14">
        <f t="shared" si="22"/>
        <v>-0.99222026242399985</v>
      </c>
      <c r="J105" s="14">
        <f t="shared" si="23"/>
        <v>0.98964048974169738</v>
      </c>
      <c r="K105" s="14">
        <f t="shared" si="24"/>
        <v>-1.3930346677474153E-2</v>
      </c>
      <c r="L105" s="14">
        <f t="shared" si="25"/>
        <v>1.389412777611272E-2</v>
      </c>
      <c r="M105" s="14">
        <f t="shared" ca="1" si="19"/>
        <v>1.1142113631788589E-2</v>
      </c>
      <c r="N105" s="14">
        <f t="shared" ca="1" si="26"/>
        <v>7.9780621492150622E-6</v>
      </c>
      <c r="O105" s="21">
        <f t="shared" ca="1" si="27"/>
        <v>885.13480244156722</v>
      </c>
      <c r="P105" s="14">
        <f t="shared" ca="1" si="28"/>
        <v>4663091304.1616116</v>
      </c>
      <c r="Q105" s="14">
        <f t="shared" ca="1" si="29"/>
        <v>152571874.23365486</v>
      </c>
      <c r="R105" s="8">
        <f t="shared" ca="1" si="20"/>
        <v>2.8245463616685534E-3</v>
      </c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x14ac:dyDescent="0.2">
      <c r="A106" s="54">
        <v>-9971.5</v>
      </c>
      <c r="B106" s="54">
        <v>1.4207684995199088E-2</v>
      </c>
      <c r="C106" s="54">
        <v>1</v>
      </c>
      <c r="D106" s="56">
        <f t="shared" si="17"/>
        <v>-0.99714999999999998</v>
      </c>
      <c r="E106" s="56">
        <f t="shared" si="17"/>
        <v>1.4207684995199088E-2</v>
      </c>
      <c r="F106" s="14">
        <f t="shared" si="18"/>
        <v>-0.99714999999999998</v>
      </c>
      <c r="G106" s="14">
        <f t="shared" si="18"/>
        <v>1.4207684995199088E-2</v>
      </c>
      <c r="H106" s="14">
        <f t="shared" si="21"/>
        <v>0.9943081225</v>
      </c>
      <c r="I106" s="14">
        <f t="shared" si="22"/>
        <v>-0.991474344350875</v>
      </c>
      <c r="J106" s="14">
        <f t="shared" si="23"/>
        <v>0.98864864246947504</v>
      </c>
      <c r="K106" s="14">
        <f t="shared" si="24"/>
        <v>-1.4167193092962771E-2</v>
      </c>
      <c r="L106" s="14">
        <f t="shared" si="25"/>
        <v>1.4126816592647827E-2</v>
      </c>
      <c r="M106" s="14">
        <f t="shared" ca="1" si="19"/>
        <v>1.1136246043682343E-2</v>
      </c>
      <c r="N106" s="14">
        <f t="shared" ca="1" si="26"/>
        <v>9.4337372328942808E-6</v>
      </c>
      <c r="O106" s="21">
        <f t="shared" ca="1" si="27"/>
        <v>125.89521018155473</v>
      </c>
      <c r="P106" s="14">
        <f t="shared" ca="1" si="28"/>
        <v>4658294897.9576778</v>
      </c>
      <c r="Q106" s="14">
        <f t="shared" ca="1" si="29"/>
        <v>152432995.07781816</v>
      </c>
      <c r="R106" s="8">
        <f t="shared" ca="1" si="20"/>
        <v>3.0714389515167449E-3</v>
      </c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x14ac:dyDescent="0.2">
      <c r="A107" s="54">
        <v>-9329</v>
      </c>
      <c r="B107" s="54">
        <v>4.7511099983239546E-3</v>
      </c>
      <c r="C107" s="54">
        <v>1</v>
      </c>
      <c r="D107" s="56">
        <f t="shared" si="17"/>
        <v>-0.93289999999999995</v>
      </c>
      <c r="E107" s="56">
        <f t="shared" si="17"/>
        <v>4.7511099983239546E-3</v>
      </c>
      <c r="F107" s="14">
        <f t="shared" si="18"/>
        <v>-0.93289999999999995</v>
      </c>
      <c r="G107" s="14">
        <f t="shared" si="18"/>
        <v>4.7511099983239546E-3</v>
      </c>
      <c r="H107" s="14">
        <f t="shared" si="21"/>
        <v>0.87030240999999986</v>
      </c>
      <c r="I107" s="14">
        <f t="shared" si="22"/>
        <v>-0.81190511828899981</v>
      </c>
      <c r="J107" s="14">
        <f t="shared" si="23"/>
        <v>0.75742628485180785</v>
      </c>
      <c r="K107" s="14">
        <f t="shared" si="24"/>
        <v>-4.4323105174364167E-3</v>
      </c>
      <c r="L107" s="14">
        <f t="shared" si="25"/>
        <v>4.1349024817164326E-3</v>
      </c>
      <c r="M107" s="14">
        <f t="shared" ca="1" si="19"/>
        <v>9.6025881302867402E-3</v>
      </c>
      <c r="N107" s="14">
        <f t="shared" ca="1" si="26"/>
        <v>2.3536840064913119E-5</v>
      </c>
      <c r="O107" s="21">
        <f t="shared" ca="1" si="27"/>
        <v>23223038.082894512</v>
      </c>
      <c r="P107" s="14">
        <f t="shared" ca="1" si="28"/>
        <v>3490239828.3626494</v>
      </c>
      <c r="Q107" s="14">
        <f t="shared" ca="1" si="29"/>
        <v>118267686.77610233</v>
      </c>
      <c r="R107" s="8">
        <f t="shared" ca="1" si="20"/>
        <v>-4.8514781319627855E-3</v>
      </c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x14ac:dyDescent="0.2">
      <c r="A108" s="54">
        <v>-8356</v>
      </c>
      <c r="B108" s="54">
        <v>5.8380400005262345E-3</v>
      </c>
      <c r="C108" s="54">
        <v>1</v>
      </c>
      <c r="D108" s="56">
        <f t="shared" si="17"/>
        <v>-0.83560000000000001</v>
      </c>
      <c r="E108" s="56">
        <f t="shared" si="17"/>
        <v>5.8380400005262345E-3</v>
      </c>
      <c r="F108" s="14">
        <f t="shared" si="18"/>
        <v>-0.83560000000000001</v>
      </c>
      <c r="G108" s="14">
        <f t="shared" si="18"/>
        <v>5.8380400005262345E-3</v>
      </c>
      <c r="H108" s="14">
        <f t="shared" si="21"/>
        <v>0.69822735999999996</v>
      </c>
      <c r="I108" s="14">
        <f t="shared" si="22"/>
        <v>-0.58343878201599997</v>
      </c>
      <c r="J108" s="14">
        <f t="shared" si="23"/>
        <v>0.4875214462525696</v>
      </c>
      <c r="K108" s="14">
        <f t="shared" si="24"/>
        <v>-4.878266224439722E-3</v>
      </c>
      <c r="L108" s="14">
        <f t="shared" si="25"/>
        <v>4.0762792571418316E-3</v>
      </c>
      <c r="M108" s="14">
        <f t="shared" ca="1" si="19"/>
        <v>7.1825867255069396E-3</v>
      </c>
      <c r="N108" s="14">
        <f t="shared" ca="1" si="26"/>
        <v>1.8078058956563398E-6</v>
      </c>
      <c r="O108" s="21">
        <f t="shared" ca="1" si="27"/>
        <v>153540071.7065163</v>
      </c>
      <c r="P108" s="14">
        <f t="shared" ca="1" si="28"/>
        <v>1992237453.3432176</v>
      </c>
      <c r="Q108" s="14">
        <f t="shared" ca="1" si="29"/>
        <v>73063781.00578399</v>
      </c>
      <c r="R108" s="8">
        <f t="shared" ca="1" si="20"/>
        <v>-1.3445467249807051E-3</v>
      </c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x14ac:dyDescent="0.2">
      <c r="A109" s="54">
        <v>-8267.5</v>
      </c>
      <c r="B109" s="54">
        <v>1.0930324999208096E-2</v>
      </c>
      <c r="C109" s="54">
        <v>1</v>
      </c>
      <c r="D109" s="56">
        <f t="shared" si="17"/>
        <v>-0.82674999999999998</v>
      </c>
      <c r="E109" s="56">
        <f t="shared" si="17"/>
        <v>1.0930324999208096E-2</v>
      </c>
      <c r="F109" s="14">
        <f t="shared" si="18"/>
        <v>-0.82674999999999998</v>
      </c>
      <c r="G109" s="14">
        <f t="shared" si="18"/>
        <v>1.0930324999208096E-2</v>
      </c>
      <c r="H109" s="14">
        <f t="shared" si="21"/>
        <v>0.68351556250000001</v>
      </c>
      <c r="I109" s="14">
        <f t="shared" si="22"/>
        <v>-0.565096491296875</v>
      </c>
      <c r="J109" s="14">
        <f t="shared" si="23"/>
        <v>0.4671935241796914</v>
      </c>
      <c r="K109" s="14">
        <f t="shared" si="24"/>
        <v>-9.0366461930952938E-3</v>
      </c>
      <c r="L109" s="14">
        <f t="shared" si="25"/>
        <v>7.471047240141534E-3</v>
      </c>
      <c r="M109" s="14">
        <f t="shared" ca="1" si="19"/>
        <v>6.9566504107281338E-3</v>
      </c>
      <c r="N109" s="14">
        <f t="shared" ca="1" si="26"/>
        <v>1.5790089735131401E-5</v>
      </c>
      <c r="O109" s="21">
        <f t="shared" ca="1" si="27"/>
        <v>171484938.91698959</v>
      </c>
      <c r="P109" s="14">
        <f t="shared" ca="1" si="28"/>
        <v>1873832047.4410927</v>
      </c>
      <c r="Q109" s="14">
        <f t="shared" ca="1" si="29"/>
        <v>69390842.48570174</v>
      </c>
      <c r="R109" s="8">
        <f t="shared" ca="1" si="20"/>
        <v>3.9736745884799626E-3</v>
      </c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x14ac:dyDescent="0.2">
      <c r="A110" s="54">
        <v>-8076</v>
      </c>
      <c r="B110" s="54">
        <v>4.9328399982186966E-3</v>
      </c>
      <c r="C110" s="54">
        <v>1</v>
      </c>
      <c r="D110" s="56">
        <f t="shared" si="17"/>
        <v>-0.80759999999999998</v>
      </c>
      <c r="E110" s="56">
        <f t="shared" si="17"/>
        <v>4.9328399982186966E-3</v>
      </c>
      <c r="F110" s="14">
        <f t="shared" si="18"/>
        <v>-0.80759999999999998</v>
      </c>
      <c r="G110" s="14">
        <f t="shared" si="18"/>
        <v>4.9328399982186966E-3</v>
      </c>
      <c r="H110" s="14">
        <f t="shared" si="21"/>
        <v>0.65221775999999998</v>
      </c>
      <c r="I110" s="14">
        <f t="shared" si="22"/>
        <v>-0.52673106297599992</v>
      </c>
      <c r="J110" s="14">
        <f t="shared" si="23"/>
        <v>0.42538800645941754</v>
      </c>
      <c r="K110" s="14">
        <f t="shared" si="24"/>
        <v>-3.983761582561419E-3</v>
      </c>
      <c r="L110" s="14">
        <f t="shared" si="25"/>
        <v>3.2172858540766018E-3</v>
      </c>
      <c r="M110" s="14">
        <f t="shared" ca="1" si="19"/>
        <v>6.4644362779704258E-3</v>
      </c>
      <c r="N110" s="14">
        <f t="shared" ca="1" si="26"/>
        <v>2.3457871641493371E-6</v>
      </c>
      <c r="O110" s="21">
        <f t="shared" ca="1" si="27"/>
        <v>213965323.55136001</v>
      </c>
      <c r="P110" s="14">
        <f t="shared" ca="1" si="28"/>
        <v>1628518808.7802086</v>
      </c>
      <c r="Q110" s="14">
        <f t="shared" ca="1" si="29"/>
        <v>61714191.293672673</v>
      </c>
      <c r="R110" s="8">
        <f t="shared" ca="1" si="20"/>
        <v>-1.5315962797517292E-3</v>
      </c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x14ac:dyDescent="0.2">
      <c r="A111" s="54">
        <v>-7427.5</v>
      </c>
      <c r="B111" s="54">
        <v>2.9147249952075072E-3</v>
      </c>
      <c r="C111" s="54">
        <v>1</v>
      </c>
      <c r="D111" s="56">
        <f t="shared" si="17"/>
        <v>-0.74275000000000002</v>
      </c>
      <c r="E111" s="56">
        <f t="shared" si="17"/>
        <v>2.9147249952075072E-3</v>
      </c>
      <c r="F111" s="14">
        <f t="shared" si="18"/>
        <v>-0.74275000000000002</v>
      </c>
      <c r="G111" s="14">
        <f t="shared" si="18"/>
        <v>2.9147249952075072E-3</v>
      </c>
      <c r="H111" s="14">
        <f t="shared" si="21"/>
        <v>0.5516775625</v>
      </c>
      <c r="I111" s="14">
        <f t="shared" si="22"/>
        <v>-0.40975850954687498</v>
      </c>
      <c r="J111" s="14">
        <f t="shared" si="23"/>
        <v>0.30434813296594138</v>
      </c>
      <c r="K111" s="14">
        <f t="shared" si="24"/>
        <v>-2.1649119901903761E-3</v>
      </c>
      <c r="L111" s="14">
        <f t="shared" si="25"/>
        <v>1.6079883807139019E-3</v>
      </c>
      <c r="M111" s="14">
        <f t="shared" ca="1" si="19"/>
        <v>4.7638247799226489E-3</v>
      </c>
      <c r="N111" s="14">
        <f t="shared" ca="1" si="26"/>
        <v>3.4191700138335835E-6</v>
      </c>
      <c r="O111" s="21">
        <f t="shared" ca="1" si="27"/>
        <v>396240556.24717319</v>
      </c>
      <c r="P111" s="14">
        <f t="shared" ca="1" si="28"/>
        <v>913964018.88273048</v>
      </c>
      <c r="Q111" s="14">
        <f t="shared" ca="1" si="29"/>
        <v>38630361.672017269</v>
      </c>
      <c r="R111" s="8">
        <f t="shared" ca="1" si="20"/>
        <v>-1.8490997847151417E-3</v>
      </c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x14ac:dyDescent="0.2">
      <c r="A112" s="54">
        <v>-7145.5</v>
      </c>
      <c r="B112" s="54">
        <v>2.4223449945566244E-3</v>
      </c>
      <c r="C112" s="54">
        <v>1</v>
      </c>
      <c r="D112" s="56">
        <f t="shared" si="17"/>
        <v>-0.71455000000000002</v>
      </c>
      <c r="E112" s="56">
        <f t="shared" si="17"/>
        <v>2.4223449945566244E-3</v>
      </c>
      <c r="F112" s="14">
        <f t="shared" si="18"/>
        <v>-0.71455000000000002</v>
      </c>
      <c r="G112" s="14">
        <f t="shared" si="18"/>
        <v>2.4223449945566244E-3</v>
      </c>
      <c r="H112" s="14">
        <f t="shared" si="21"/>
        <v>0.51058170250000001</v>
      </c>
      <c r="I112" s="14">
        <f t="shared" si="22"/>
        <v>-0.36483615552137499</v>
      </c>
      <c r="J112" s="14">
        <f t="shared" si="23"/>
        <v>0.26069367492779849</v>
      </c>
      <c r="K112" s="14">
        <f t="shared" si="24"/>
        <v>-1.7308866158604361E-3</v>
      </c>
      <c r="L112" s="14">
        <f t="shared" si="25"/>
        <v>1.2368050313630746E-3</v>
      </c>
      <c r="M112" s="14">
        <f t="shared" ca="1" si="19"/>
        <v>4.008049273630767E-3</v>
      </c>
      <c r="N112" s="14">
        <f t="shared" ca="1" si="26"/>
        <v>2.5144580606740461E-6</v>
      </c>
      <c r="O112" s="21">
        <f t="shared" ca="1" si="27"/>
        <v>494793994.12383133</v>
      </c>
      <c r="P112" s="14">
        <f t="shared" ca="1" si="28"/>
        <v>662432067.14134002</v>
      </c>
      <c r="Q112" s="14">
        <f t="shared" ca="1" si="29"/>
        <v>30089507.991143052</v>
      </c>
      <c r="R112" s="8">
        <f t="shared" ca="1" si="20"/>
        <v>-1.5857042790741425E-3</v>
      </c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x14ac:dyDescent="0.2">
      <c r="A113" s="54">
        <v>-7145.5</v>
      </c>
      <c r="B113" s="54">
        <v>2.4623449935461394E-3</v>
      </c>
      <c r="C113" s="54">
        <v>1</v>
      </c>
      <c r="D113" s="56">
        <f t="shared" si="17"/>
        <v>-0.71455000000000002</v>
      </c>
      <c r="E113" s="56">
        <f t="shared" si="17"/>
        <v>2.4623449935461394E-3</v>
      </c>
      <c r="F113" s="14">
        <f t="shared" si="18"/>
        <v>-0.71455000000000002</v>
      </c>
      <c r="G113" s="14">
        <f t="shared" si="18"/>
        <v>2.4623449935461394E-3</v>
      </c>
      <c r="H113" s="14">
        <f t="shared" si="21"/>
        <v>0.51058170250000001</v>
      </c>
      <c r="I113" s="14">
        <f t="shared" si="22"/>
        <v>-0.36483615552137499</v>
      </c>
      <c r="J113" s="14">
        <f t="shared" si="23"/>
        <v>0.26069367492779849</v>
      </c>
      <c r="K113" s="14">
        <f t="shared" si="24"/>
        <v>-1.7594686151383939E-3</v>
      </c>
      <c r="L113" s="14">
        <f t="shared" si="25"/>
        <v>1.2572282989471394E-3</v>
      </c>
      <c r="M113" s="14">
        <f t="shared" ca="1" si="19"/>
        <v>4.008049273630767E-3</v>
      </c>
      <c r="N113" s="14">
        <f t="shared" ca="1" si="26"/>
        <v>2.3892017214719368E-6</v>
      </c>
      <c r="O113" s="21">
        <f t="shared" ca="1" si="27"/>
        <v>494793994.12383133</v>
      </c>
      <c r="P113" s="14">
        <f t="shared" ca="1" si="28"/>
        <v>662432067.14134002</v>
      </c>
      <c r="Q113" s="14">
        <f t="shared" ca="1" si="29"/>
        <v>30089507.991143052</v>
      </c>
      <c r="R113" s="8">
        <f t="shared" ca="1" si="20"/>
        <v>-1.5457042800846275E-3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x14ac:dyDescent="0.2">
      <c r="A114" s="54">
        <v>-7102.5</v>
      </c>
      <c r="B114" s="54">
        <v>1.6479749974678271E-3</v>
      </c>
      <c r="C114" s="54">
        <v>1</v>
      </c>
      <c r="D114" s="56">
        <f t="shared" si="17"/>
        <v>-0.71025000000000005</v>
      </c>
      <c r="E114" s="56">
        <f t="shared" si="17"/>
        <v>1.6479749974678271E-3</v>
      </c>
      <c r="F114" s="14">
        <f t="shared" si="18"/>
        <v>-0.71025000000000005</v>
      </c>
      <c r="G114" s="14">
        <f t="shared" si="18"/>
        <v>1.6479749974678271E-3</v>
      </c>
      <c r="H114" s="14">
        <f t="shared" si="21"/>
        <v>0.50445506250000005</v>
      </c>
      <c r="I114" s="14">
        <f t="shared" si="22"/>
        <v>-0.35828920814062504</v>
      </c>
      <c r="J114" s="14">
        <f t="shared" si="23"/>
        <v>0.25447491008187895</v>
      </c>
      <c r="K114" s="14">
        <f t="shared" si="24"/>
        <v>-1.1704742419515243E-3</v>
      </c>
      <c r="L114" s="14">
        <f t="shared" si="25"/>
        <v>8.3132933034607017E-4</v>
      </c>
      <c r="M114" s="14">
        <f t="shared" ca="1" si="19"/>
        <v>3.8919406549519303E-3</v>
      </c>
      <c r="N114" s="14">
        <f t="shared" ca="1" si="26"/>
        <v>5.0353818719680639E-6</v>
      </c>
      <c r="O114" s="21">
        <f t="shared" ca="1" si="27"/>
        <v>510885747.66741872</v>
      </c>
      <c r="P114" s="14">
        <f t="shared" ca="1" si="28"/>
        <v>627381488.28727376</v>
      </c>
      <c r="Q114" s="14">
        <f t="shared" ca="1" si="29"/>
        <v>28871328.710090738</v>
      </c>
      <c r="R114" s="8">
        <f t="shared" ca="1" si="20"/>
        <v>-2.2439656574841033E-3</v>
      </c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x14ac:dyDescent="0.2">
      <c r="A115" s="54">
        <v>-6435</v>
      </c>
      <c r="B115" s="54">
        <v>1.6499980119988322E-6</v>
      </c>
      <c r="C115" s="54">
        <v>1</v>
      </c>
      <c r="D115" s="56">
        <f t="shared" si="17"/>
        <v>-0.64349999999999996</v>
      </c>
      <c r="E115" s="56">
        <f t="shared" si="17"/>
        <v>1.6499980119988322E-6</v>
      </c>
      <c r="F115" s="14">
        <f t="shared" si="18"/>
        <v>-0.64349999999999996</v>
      </c>
      <c r="G115" s="14">
        <f t="shared" si="18"/>
        <v>1.6499980119988322E-6</v>
      </c>
      <c r="H115" s="14">
        <f t="shared" si="21"/>
        <v>0.41409224999999994</v>
      </c>
      <c r="I115" s="14">
        <f t="shared" si="22"/>
        <v>-0.26646836287499992</v>
      </c>
      <c r="J115" s="14">
        <f t="shared" si="23"/>
        <v>0.17147239151006244</v>
      </c>
      <c r="K115" s="14">
        <f t="shared" si="24"/>
        <v>-1.0617737207212485E-6</v>
      </c>
      <c r="L115" s="14">
        <f t="shared" si="25"/>
        <v>6.8325138928412337E-7</v>
      </c>
      <c r="M115" s="14">
        <f t="shared" ca="1" si="19"/>
        <v>2.0601594657063196E-3</v>
      </c>
      <c r="N115" s="14">
        <f t="shared" ca="1" si="26"/>
        <v>4.2374612285871557E-6</v>
      </c>
      <c r="O115" s="21">
        <f t="shared" ca="1" si="27"/>
        <v>798083913.92006814</v>
      </c>
      <c r="P115" s="14">
        <f t="shared" ca="1" si="28"/>
        <v>200717472.45920733</v>
      </c>
      <c r="Q115" s="14">
        <f t="shared" ca="1" si="29"/>
        <v>12972748.399830408</v>
      </c>
      <c r="R115" s="8">
        <f t="shared" ca="1" si="20"/>
        <v>-2.0585094676943208E-3</v>
      </c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x14ac:dyDescent="0.2">
      <c r="A116" s="54">
        <v>-6217</v>
      </c>
      <c r="B116" s="54">
        <v>-6.009700009599328E-4</v>
      </c>
      <c r="C116" s="54">
        <v>1</v>
      </c>
      <c r="D116" s="56">
        <f t="shared" si="17"/>
        <v>-0.62170000000000003</v>
      </c>
      <c r="E116" s="56">
        <f t="shared" si="17"/>
        <v>-6.009700009599328E-4</v>
      </c>
      <c r="F116" s="14">
        <f t="shared" si="18"/>
        <v>-0.62170000000000003</v>
      </c>
      <c r="G116" s="14">
        <f t="shared" si="18"/>
        <v>-6.009700009599328E-4</v>
      </c>
      <c r="H116" s="14">
        <f t="shared" si="21"/>
        <v>0.38651089000000005</v>
      </c>
      <c r="I116" s="14">
        <f t="shared" si="22"/>
        <v>-0.24029382031300003</v>
      </c>
      <c r="J116" s="14">
        <f t="shared" si="23"/>
        <v>0.14939066808859214</v>
      </c>
      <c r="K116" s="14">
        <f t="shared" si="24"/>
        <v>3.7362304959679023E-4</v>
      </c>
      <c r="L116" s="14">
        <f t="shared" si="25"/>
        <v>-2.3228144993432451E-4</v>
      </c>
      <c r="M116" s="14">
        <f t="shared" ca="1" si="19"/>
        <v>1.4499491086334168E-3</v>
      </c>
      <c r="N116" s="14">
        <f t="shared" ca="1" si="26"/>
        <v>4.2062691940951783E-6</v>
      </c>
      <c r="O116" s="21">
        <f t="shared" ca="1" si="27"/>
        <v>907601307.31601143</v>
      </c>
      <c r="P116" s="14">
        <f t="shared" ca="1" si="28"/>
        <v>111226468.16921282</v>
      </c>
      <c r="Q116" s="14">
        <f t="shared" ca="1" si="29"/>
        <v>9066391.1808427926</v>
      </c>
      <c r="R116" s="8">
        <f t="shared" ca="1" si="20"/>
        <v>-2.0509191095933496E-3</v>
      </c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x14ac:dyDescent="0.2">
      <c r="A117" s="54">
        <v>-6177</v>
      </c>
      <c r="B117" s="54">
        <v>-4.1445700044278055E-3</v>
      </c>
      <c r="C117" s="54">
        <v>1</v>
      </c>
      <c r="D117" s="56">
        <f t="shared" si="17"/>
        <v>-0.61770000000000003</v>
      </c>
      <c r="E117" s="56">
        <f t="shared" si="17"/>
        <v>-4.1445700044278055E-3</v>
      </c>
      <c r="F117" s="14">
        <f t="shared" si="18"/>
        <v>-0.61770000000000003</v>
      </c>
      <c r="G117" s="14">
        <f t="shared" si="18"/>
        <v>-4.1445700044278055E-3</v>
      </c>
      <c r="H117" s="14">
        <f t="shared" si="21"/>
        <v>0.38155329000000004</v>
      </c>
      <c r="I117" s="14">
        <f t="shared" si="22"/>
        <v>-0.23568546723300005</v>
      </c>
      <c r="J117" s="14">
        <f t="shared" si="23"/>
        <v>0.14558291310982413</v>
      </c>
      <c r="K117" s="14">
        <f t="shared" si="24"/>
        <v>2.5601008917350556E-3</v>
      </c>
      <c r="L117" s="14">
        <f t="shared" si="25"/>
        <v>-1.5813743208247439E-3</v>
      </c>
      <c r="M117" s="14">
        <f t="shared" ca="1" si="19"/>
        <v>1.3373442100588582E-3</v>
      </c>
      <c r="N117" s="14">
        <f t="shared" ca="1" si="26"/>
        <v>3.0051383454990936E-5</v>
      </c>
      <c r="O117" s="21">
        <f t="shared" ca="1" si="27"/>
        <v>928563425.22254372</v>
      </c>
      <c r="P117" s="14">
        <f t="shared" ca="1" si="28"/>
        <v>97581918.675957933</v>
      </c>
      <c r="Q117" s="14">
        <f t="shared" ca="1" si="29"/>
        <v>8421622.8433797639</v>
      </c>
      <c r="R117" s="8">
        <f t="shared" ca="1" si="20"/>
        <v>-5.4819142144866637E-3</v>
      </c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x14ac:dyDescent="0.2">
      <c r="A118" s="54">
        <v>-5573.5</v>
      </c>
      <c r="B118" s="54">
        <v>-4.3011349989683367E-3</v>
      </c>
      <c r="C118" s="54">
        <v>1</v>
      </c>
      <c r="D118" s="56">
        <f t="shared" si="17"/>
        <v>-0.55735000000000001</v>
      </c>
      <c r="E118" s="56">
        <f t="shared" si="17"/>
        <v>-4.3011349989683367E-3</v>
      </c>
      <c r="F118" s="14">
        <f t="shared" si="18"/>
        <v>-0.55735000000000001</v>
      </c>
      <c r="G118" s="14">
        <f t="shared" si="18"/>
        <v>-4.3011349989683367E-3</v>
      </c>
      <c r="H118" s="14">
        <f t="shared" si="21"/>
        <v>0.31063902250000003</v>
      </c>
      <c r="I118" s="14">
        <f t="shared" si="22"/>
        <v>-0.17313465919037502</v>
      </c>
      <c r="J118" s="14">
        <f t="shared" si="23"/>
        <v>9.6496602299755513E-2</v>
      </c>
      <c r="K118" s="14">
        <f t="shared" si="24"/>
        <v>2.3972375916750024E-3</v>
      </c>
      <c r="L118" s="14">
        <f t="shared" si="25"/>
        <v>-1.3361003717200625E-3</v>
      </c>
      <c r="M118" s="14">
        <f t="shared" ca="1" si="19"/>
        <v>-3.856545968149818E-4</v>
      </c>
      <c r="N118" s="14">
        <f t="shared" ca="1" si="26"/>
        <v>1.5330986779646995E-5</v>
      </c>
      <c r="O118" s="21">
        <f t="shared" ca="1" si="27"/>
        <v>1278412617.4406233</v>
      </c>
      <c r="P118" s="14">
        <f t="shared" ca="1" si="28"/>
        <v>113539.00617548234</v>
      </c>
      <c r="Q118" s="14">
        <f t="shared" ca="1" si="29"/>
        <v>1518601.3274344555</v>
      </c>
      <c r="R118" s="8">
        <f t="shared" ca="1" si="20"/>
        <v>-3.9154804021533547E-3</v>
      </c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x14ac:dyDescent="0.2">
      <c r="A119" s="54">
        <v>-5571</v>
      </c>
      <c r="B119" s="54">
        <v>-6.2601100071333349E-3</v>
      </c>
      <c r="C119" s="54">
        <v>1</v>
      </c>
      <c r="D119" s="56">
        <f t="shared" si="17"/>
        <v>-0.55710000000000004</v>
      </c>
      <c r="E119" s="56">
        <f t="shared" si="17"/>
        <v>-6.2601100071333349E-3</v>
      </c>
      <c r="F119" s="14">
        <f t="shared" si="18"/>
        <v>-0.55710000000000004</v>
      </c>
      <c r="G119" s="14">
        <f t="shared" si="18"/>
        <v>-6.2601100071333349E-3</v>
      </c>
      <c r="H119" s="14">
        <f t="shared" si="21"/>
        <v>0.31036041000000003</v>
      </c>
      <c r="I119" s="14">
        <f t="shared" si="22"/>
        <v>-0.17290178441100004</v>
      </c>
      <c r="J119" s="14">
        <f t="shared" si="23"/>
        <v>9.6323584095368134E-2</v>
      </c>
      <c r="K119" s="14">
        <f t="shared" si="24"/>
        <v>3.487507284973981E-3</v>
      </c>
      <c r="L119" s="14">
        <f t="shared" si="25"/>
        <v>-1.9428903084590049E-3</v>
      </c>
      <c r="M119" s="14">
        <f t="shared" ca="1" si="19"/>
        <v>-3.9288603171975731E-4</v>
      </c>
      <c r="N119" s="14">
        <f t="shared" ca="1" si="26"/>
        <v>3.4424317177667907E-5</v>
      </c>
      <c r="O119" s="21">
        <f t="shared" ca="1" si="27"/>
        <v>1279995682.2482731</v>
      </c>
      <c r="P119" s="14">
        <f t="shared" ca="1" si="28"/>
        <v>144251.08339471743</v>
      </c>
      <c r="Q119" s="14">
        <f t="shared" ca="1" si="29"/>
        <v>1501367.6475398815</v>
      </c>
      <c r="R119" s="8">
        <f t="shared" ca="1" si="20"/>
        <v>-5.8672239754135776E-3</v>
      </c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x14ac:dyDescent="0.2">
      <c r="A120" s="54">
        <v>-5499</v>
      </c>
      <c r="B120" s="54">
        <v>-4.8985900066327304E-3</v>
      </c>
      <c r="C120" s="54">
        <v>1</v>
      </c>
      <c r="D120" s="56">
        <f t="shared" si="17"/>
        <v>-0.54990000000000006</v>
      </c>
      <c r="E120" s="56">
        <f t="shared" si="17"/>
        <v>-4.8985900066327304E-3</v>
      </c>
      <c r="F120" s="14">
        <f t="shared" si="18"/>
        <v>-0.54990000000000006</v>
      </c>
      <c r="G120" s="14">
        <f t="shared" si="18"/>
        <v>-4.8985900066327304E-3</v>
      </c>
      <c r="H120" s="14">
        <f t="shared" si="21"/>
        <v>0.30239001000000004</v>
      </c>
      <c r="I120" s="14">
        <f t="shared" si="22"/>
        <v>-0.16628426649900005</v>
      </c>
      <c r="J120" s="14">
        <f t="shared" si="23"/>
        <v>9.1439718147800136E-2</v>
      </c>
      <c r="K120" s="14">
        <f t="shared" si="24"/>
        <v>2.6937346446473387E-3</v>
      </c>
      <c r="L120" s="14">
        <f t="shared" si="25"/>
        <v>-1.4812846810915716E-3</v>
      </c>
      <c r="M120" s="14">
        <f t="shared" ca="1" si="19"/>
        <v>-6.0148384984069834E-4</v>
      </c>
      <c r="N120" s="14">
        <f t="shared" ca="1" si="26"/>
        <v>1.8465121322739985E-5</v>
      </c>
      <c r="O120" s="21">
        <f t="shared" ca="1" si="27"/>
        <v>1326072212.3232064</v>
      </c>
      <c r="P120" s="14">
        <f t="shared" ca="1" si="28"/>
        <v>2610561.3242092561</v>
      </c>
      <c r="Q120" s="14">
        <f t="shared" ca="1" si="29"/>
        <v>1046546.8230453641</v>
      </c>
      <c r="R120" s="8">
        <f t="shared" ca="1" si="20"/>
        <v>-4.2971061567920318E-3</v>
      </c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x14ac:dyDescent="0.2">
      <c r="A121" s="54">
        <v>-5480</v>
      </c>
      <c r="B121" s="54">
        <v>-4.7268000053009018E-3</v>
      </c>
      <c r="C121" s="54">
        <v>1</v>
      </c>
      <c r="D121" s="56">
        <f t="shared" si="17"/>
        <v>-0.54800000000000004</v>
      </c>
      <c r="E121" s="56">
        <f t="shared" si="17"/>
        <v>-4.7268000053009018E-3</v>
      </c>
      <c r="F121" s="14">
        <f t="shared" si="18"/>
        <v>-0.54800000000000004</v>
      </c>
      <c r="G121" s="14">
        <f t="shared" si="18"/>
        <v>-4.7268000053009018E-3</v>
      </c>
      <c r="H121" s="14">
        <f t="shared" si="21"/>
        <v>0.30030400000000007</v>
      </c>
      <c r="I121" s="14">
        <f t="shared" si="22"/>
        <v>-0.16456659200000004</v>
      </c>
      <c r="J121" s="14">
        <f t="shared" si="23"/>
        <v>9.0182492416000029E-2</v>
      </c>
      <c r="K121" s="14">
        <f t="shared" si="24"/>
        <v>2.5902864029048946E-3</v>
      </c>
      <c r="L121" s="14">
        <f t="shared" si="25"/>
        <v>-1.4194769487918823E-3</v>
      </c>
      <c r="M121" s="14">
        <f t="shared" ca="1" si="19"/>
        <v>-6.5663767007019969E-4</v>
      </c>
      <c r="N121" s="14">
        <f t="shared" ca="1" si="26"/>
        <v>1.6566221435130642E-5</v>
      </c>
      <c r="O121" s="21">
        <f t="shared" ca="1" si="27"/>
        <v>1338387860.329423</v>
      </c>
      <c r="P121" s="14">
        <f t="shared" ca="1" si="28"/>
        <v>3773209.6563764638</v>
      </c>
      <c r="Q121" s="14">
        <f t="shared" ca="1" si="29"/>
        <v>939961.84946518322</v>
      </c>
      <c r="R121" s="8">
        <f t="shared" ca="1" si="20"/>
        <v>-4.0701623352307021E-3</v>
      </c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x14ac:dyDescent="0.2">
      <c r="A122" s="54">
        <v>-5303</v>
      </c>
      <c r="B122" s="54">
        <v>-5.442230001790449E-3</v>
      </c>
      <c r="C122" s="54">
        <v>1</v>
      </c>
      <c r="D122" s="56">
        <f t="shared" si="17"/>
        <v>-0.53029999999999999</v>
      </c>
      <c r="E122" s="56">
        <f t="shared" si="17"/>
        <v>-5.442230001790449E-3</v>
      </c>
      <c r="F122" s="14">
        <f t="shared" si="18"/>
        <v>-0.53029999999999999</v>
      </c>
      <c r="G122" s="14">
        <f t="shared" si="18"/>
        <v>-5.442230001790449E-3</v>
      </c>
      <c r="H122" s="14">
        <f t="shared" si="21"/>
        <v>0.28121808999999998</v>
      </c>
      <c r="I122" s="14">
        <f t="shared" si="22"/>
        <v>-0.14912995312699998</v>
      </c>
      <c r="J122" s="14">
        <f t="shared" si="23"/>
        <v>7.908361414324809E-2</v>
      </c>
      <c r="K122" s="14">
        <f t="shared" si="24"/>
        <v>2.8860145699494749E-3</v>
      </c>
      <c r="L122" s="14">
        <f t="shared" si="25"/>
        <v>-1.5304535264442066E-3</v>
      </c>
      <c r="M122" s="14">
        <f t="shared" ca="1" si="19"/>
        <v>-1.1725894660471648E-3</v>
      </c>
      <c r="N122" s="14">
        <f t="shared" ca="1" si="26"/>
        <v>1.8229830304462203E-5</v>
      </c>
      <c r="O122" s="21">
        <f t="shared" ca="1" si="27"/>
        <v>1456286301.0207083</v>
      </c>
      <c r="P122" s="14">
        <f t="shared" ca="1" si="28"/>
        <v>24986002.024273328</v>
      </c>
      <c r="Q122" s="14">
        <f t="shared" ca="1" si="29"/>
        <v>219962.50879407028</v>
      </c>
      <c r="R122" s="8">
        <f t="shared" ca="1" si="20"/>
        <v>-4.2696405357432847E-3</v>
      </c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x14ac:dyDescent="0.2">
      <c r="A123" s="54">
        <v>-5294</v>
      </c>
      <c r="B123" s="54">
        <v>-5.4345400058082305E-3</v>
      </c>
      <c r="C123" s="54">
        <v>1</v>
      </c>
      <c r="D123" s="56">
        <f t="shared" si="17"/>
        <v>-0.52939999999999998</v>
      </c>
      <c r="E123" s="56">
        <f t="shared" si="17"/>
        <v>-5.4345400058082305E-3</v>
      </c>
      <c r="F123" s="14">
        <f t="shared" si="18"/>
        <v>-0.52939999999999998</v>
      </c>
      <c r="G123" s="14">
        <f t="shared" si="18"/>
        <v>-5.4345400058082305E-3</v>
      </c>
      <c r="H123" s="14">
        <f t="shared" si="21"/>
        <v>0.28026435999999999</v>
      </c>
      <c r="I123" s="14">
        <f t="shared" si="22"/>
        <v>-0.14837195218399998</v>
      </c>
      <c r="J123" s="14">
        <f t="shared" si="23"/>
        <v>7.854811148620959E-2</v>
      </c>
      <c r="K123" s="14">
        <f t="shared" si="24"/>
        <v>2.8770454790748769E-3</v>
      </c>
      <c r="L123" s="14">
        <f t="shared" si="25"/>
        <v>-1.5231078766222397E-3</v>
      </c>
      <c r="M123" s="14">
        <f t="shared" ca="1" si="19"/>
        <v>-1.1989280676820732E-3</v>
      </c>
      <c r="N123" s="14">
        <f t="shared" ca="1" si="26"/>
        <v>1.794040849039682E-5</v>
      </c>
      <c r="O123" s="21">
        <f t="shared" ca="1" si="27"/>
        <v>1462435025.7978468</v>
      </c>
      <c r="P123" s="14">
        <f t="shared" ca="1" si="28"/>
        <v>26569731.42208752</v>
      </c>
      <c r="Q123" s="14">
        <f t="shared" ca="1" si="29"/>
        <v>196644.35923861805</v>
      </c>
      <c r="R123" s="8">
        <f t="shared" ca="1" si="20"/>
        <v>-4.2356119381261569E-3</v>
      </c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x14ac:dyDescent="0.2">
      <c r="A124" s="54">
        <v>-5225.5</v>
      </c>
      <c r="B124" s="54">
        <v>-4.6704550040885806E-3</v>
      </c>
      <c r="C124" s="54">
        <v>1</v>
      </c>
      <c r="D124" s="56">
        <f t="shared" si="17"/>
        <v>-0.52254999999999996</v>
      </c>
      <c r="E124" s="56">
        <f t="shared" si="17"/>
        <v>-4.6704550040885806E-3</v>
      </c>
      <c r="F124" s="14">
        <f t="shared" si="18"/>
        <v>-0.52254999999999996</v>
      </c>
      <c r="G124" s="14">
        <f t="shared" si="18"/>
        <v>-4.6704550040885806E-3</v>
      </c>
      <c r="H124" s="14">
        <f t="shared" si="21"/>
        <v>0.27305850249999997</v>
      </c>
      <c r="I124" s="14">
        <f t="shared" si="22"/>
        <v>-0.14268672048137498</v>
      </c>
      <c r="J124" s="14">
        <f t="shared" si="23"/>
        <v>7.4560945787542493E-2</v>
      </c>
      <c r="K124" s="14">
        <f t="shared" si="24"/>
        <v>2.4405462623864876E-3</v>
      </c>
      <c r="L124" s="14">
        <f t="shared" si="25"/>
        <v>-1.2753074494100589E-3</v>
      </c>
      <c r="M124" s="14">
        <f t="shared" ca="1" si="19"/>
        <v>-1.3997231593739891E-3</v>
      </c>
      <c r="N124" s="14">
        <f t="shared" ca="1" si="26"/>
        <v>1.0697686800030114E-5</v>
      </c>
      <c r="O124" s="21">
        <f t="shared" ca="1" si="27"/>
        <v>1509725629.7389607</v>
      </c>
      <c r="P124" s="14">
        <f t="shared" ca="1" si="28"/>
        <v>40241948.134228654</v>
      </c>
      <c r="Q124" s="14">
        <f t="shared" ca="1" si="29"/>
        <v>61804.071387401629</v>
      </c>
      <c r="R124" s="8">
        <f t="shared" ca="1" si="20"/>
        <v>-3.2707318447145915E-3</v>
      </c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x14ac:dyDescent="0.2">
      <c r="A125" s="54">
        <v>-4485.5</v>
      </c>
      <c r="B125" s="54">
        <v>-9.4270550034707412E-3</v>
      </c>
      <c r="C125" s="54">
        <v>1</v>
      </c>
      <c r="D125" s="56">
        <f t="shared" si="17"/>
        <v>-0.44855</v>
      </c>
      <c r="E125" s="56">
        <f t="shared" si="17"/>
        <v>-9.4270550034707412E-3</v>
      </c>
      <c r="F125" s="14">
        <f t="shared" si="18"/>
        <v>-0.44855</v>
      </c>
      <c r="G125" s="14">
        <f t="shared" si="18"/>
        <v>-9.4270550034707412E-3</v>
      </c>
      <c r="H125" s="14">
        <f t="shared" si="21"/>
        <v>0.2011971025</v>
      </c>
      <c r="I125" s="14">
        <f t="shared" si="22"/>
        <v>-9.0246960326374998E-2</v>
      </c>
      <c r="J125" s="14">
        <f t="shared" si="23"/>
        <v>4.0480274054395506E-2</v>
      </c>
      <c r="K125" s="14">
        <f t="shared" si="24"/>
        <v>4.2285055218068014E-3</v>
      </c>
      <c r="L125" s="14">
        <f t="shared" si="25"/>
        <v>-1.8966961518064407E-3</v>
      </c>
      <c r="M125" s="14">
        <f t="shared" ca="1" si="19"/>
        <v>-3.6059820121013561E-3</v>
      </c>
      <c r="N125" s="14">
        <f t="shared" ca="1" si="26"/>
        <v>3.3884890770850124E-5</v>
      </c>
      <c r="O125" s="21">
        <f t="shared" ca="1" si="27"/>
        <v>2077490168.7741995</v>
      </c>
      <c r="P125" s="14">
        <f t="shared" ca="1" si="28"/>
        <v>376321513.65666473</v>
      </c>
      <c r="Q125" s="14">
        <f t="shared" ca="1" si="29"/>
        <v>3587366.5927475211</v>
      </c>
      <c r="R125" s="8">
        <f t="shared" ca="1" si="20"/>
        <v>-5.8210729913693851E-3</v>
      </c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x14ac:dyDescent="0.2">
      <c r="A126" s="54">
        <v>-4405</v>
      </c>
      <c r="B126" s="54">
        <v>-7.1860500029288232E-3</v>
      </c>
      <c r="C126" s="54">
        <v>1</v>
      </c>
      <c r="D126" s="56">
        <f t="shared" si="17"/>
        <v>-0.4405</v>
      </c>
      <c r="E126" s="56">
        <f t="shared" si="17"/>
        <v>-7.1860500029288232E-3</v>
      </c>
      <c r="F126" s="14">
        <f t="shared" si="18"/>
        <v>-0.4405</v>
      </c>
      <c r="G126" s="14">
        <f t="shared" si="18"/>
        <v>-7.1860500029288232E-3</v>
      </c>
      <c r="H126" s="14">
        <f t="shared" si="21"/>
        <v>0.19404025</v>
      </c>
      <c r="I126" s="14">
        <f t="shared" si="22"/>
        <v>-8.5474730124999995E-2</v>
      </c>
      <c r="J126" s="14">
        <f t="shared" si="23"/>
        <v>3.7651618620062499E-2</v>
      </c>
      <c r="K126" s="14">
        <f t="shared" si="24"/>
        <v>3.1654550262901465E-3</v>
      </c>
      <c r="L126" s="14">
        <f t="shared" si="25"/>
        <v>-1.3943829390808094E-3</v>
      </c>
      <c r="M126" s="14">
        <f t="shared" ca="1" si="19"/>
        <v>-3.8500813884042645E-3</v>
      </c>
      <c r="N126" s="14">
        <f t="shared" ca="1" si="26"/>
        <v>1.1128686597092904E-5</v>
      </c>
      <c r="O126" s="21">
        <f t="shared" ca="1" si="27"/>
        <v>2145708701.4027491</v>
      </c>
      <c r="P126" s="14">
        <f t="shared" ca="1" si="28"/>
        <v>434405371.59741342</v>
      </c>
      <c r="Q126" s="14">
        <f t="shared" ca="1" si="29"/>
        <v>4542395.1312796501</v>
      </c>
      <c r="R126" s="8">
        <f t="shared" ca="1" si="20"/>
        <v>-3.3359686145245588E-3</v>
      </c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x14ac:dyDescent="0.2">
      <c r="A127" s="54">
        <v>-4400</v>
      </c>
      <c r="B127" s="54">
        <v>-7.2040000013657846E-3</v>
      </c>
      <c r="C127" s="54">
        <v>1</v>
      </c>
      <c r="D127" s="56">
        <f t="shared" si="17"/>
        <v>-0.44</v>
      </c>
      <c r="E127" s="56">
        <f t="shared" si="17"/>
        <v>-7.2040000013657846E-3</v>
      </c>
      <c r="F127" s="14">
        <f t="shared" si="18"/>
        <v>-0.44</v>
      </c>
      <c r="G127" s="14">
        <f t="shared" si="18"/>
        <v>-7.2040000013657846E-3</v>
      </c>
      <c r="H127" s="14">
        <f t="shared" si="21"/>
        <v>0.19359999999999999</v>
      </c>
      <c r="I127" s="14">
        <f t="shared" si="22"/>
        <v>-8.5183999999999996E-2</v>
      </c>
      <c r="J127" s="14">
        <f t="shared" si="23"/>
        <v>3.7480960000000001E-2</v>
      </c>
      <c r="K127" s="14">
        <f t="shared" si="24"/>
        <v>3.1697600006009453E-3</v>
      </c>
      <c r="L127" s="14">
        <f t="shared" si="25"/>
        <v>-1.3946944002644159E-3</v>
      </c>
      <c r="M127" s="14">
        <f t="shared" ca="1" si="19"/>
        <v>-3.8652693393603109E-3</v>
      </c>
      <c r="N127" s="14">
        <f t="shared" ca="1" si="26"/>
        <v>1.1147122433415509E-5</v>
      </c>
      <c r="O127" s="21">
        <f t="shared" ca="1" si="27"/>
        <v>2149988713.978857</v>
      </c>
      <c r="P127" s="14">
        <f t="shared" ca="1" si="28"/>
        <v>438156782.77521998</v>
      </c>
      <c r="Q127" s="14">
        <f t="shared" ca="1" si="29"/>
        <v>4605542.9670608444</v>
      </c>
      <c r="R127" s="8">
        <f t="shared" ca="1" si="20"/>
        <v>-3.3387306620054737E-3</v>
      </c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x14ac:dyDescent="0.2">
      <c r="A128" s="54">
        <v>-3837</v>
      </c>
      <c r="B128" s="54">
        <v>-1.0455170006025583E-2</v>
      </c>
      <c r="C128" s="54">
        <v>1</v>
      </c>
      <c r="D128" s="56">
        <f t="shared" si="17"/>
        <v>-0.38369999999999999</v>
      </c>
      <c r="E128" s="56">
        <f t="shared" si="17"/>
        <v>-1.0455170006025583E-2</v>
      </c>
      <c r="F128" s="14">
        <f t="shared" si="18"/>
        <v>-0.38369999999999999</v>
      </c>
      <c r="G128" s="14">
        <f t="shared" si="18"/>
        <v>-1.0455170006025583E-2</v>
      </c>
      <c r="H128" s="14">
        <f t="shared" si="21"/>
        <v>0.14722568999999999</v>
      </c>
      <c r="I128" s="14">
        <f t="shared" si="22"/>
        <v>-5.6490497252999997E-2</v>
      </c>
      <c r="J128" s="14">
        <f t="shared" si="23"/>
        <v>2.1675403795976097E-2</v>
      </c>
      <c r="K128" s="14">
        <f t="shared" si="24"/>
        <v>4.0116487313120158E-3</v>
      </c>
      <c r="L128" s="14">
        <f t="shared" si="25"/>
        <v>-1.5392696182044204E-3</v>
      </c>
      <c r="M128" s="14">
        <f t="shared" ca="1" si="19"/>
        <v>-5.5952547456154886E-3</v>
      </c>
      <c r="N128" s="14">
        <f t="shared" ca="1" si="26"/>
        <v>2.361877633836691E-5</v>
      </c>
      <c r="O128" s="21">
        <f t="shared" ca="1" si="27"/>
        <v>2664590726.5420046</v>
      </c>
      <c r="P128" s="14">
        <f t="shared" ca="1" si="28"/>
        <v>970697538.71964228</v>
      </c>
      <c r="Q128" s="14">
        <f t="shared" ca="1" si="29"/>
        <v>14658154.847471198</v>
      </c>
      <c r="R128" s="8">
        <f t="shared" ca="1" si="20"/>
        <v>-4.8599152604100939E-3</v>
      </c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x14ac:dyDescent="0.2">
      <c r="A129" s="54">
        <v>-3837</v>
      </c>
      <c r="B129" s="54">
        <v>-1.0445170002640225E-2</v>
      </c>
      <c r="C129" s="54">
        <v>1</v>
      </c>
      <c r="D129" s="56">
        <f t="shared" si="17"/>
        <v>-0.38369999999999999</v>
      </c>
      <c r="E129" s="56">
        <f t="shared" si="17"/>
        <v>-1.0445170002640225E-2</v>
      </c>
      <c r="F129" s="14">
        <f t="shared" si="18"/>
        <v>-0.38369999999999999</v>
      </c>
      <c r="G129" s="14">
        <f t="shared" si="18"/>
        <v>-1.0445170002640225E-2</v>
      </c>
      <c r="H129" s="14">
        <f t="shared" si="21"/>
        <v>0.14722568999999999</v>
      </c>
      <c r="I129" s="14">
        <f t="shared" si="22"/>
        <v>-5.6490497252999997E-2</v>
      </c>
      <c r="J129" s="14">
        <f t="shared" si="23"/>
        <v>2.1675403795976097E-2</v>
      </c>
      <c r="K129" s="14">
        <f t="shared" si="24"/>
        <v>4.0078117300130544E-3</v>
      </c>
      <c r="L129" s="14">
        <f t="shared" si="25"/>
        <v>-1.5377973608060088E-3</v>
      </c>
      <c r="M129" s="14">
        <f t="shared" ca="1" si="19"/>
        <v>-5.5952547456154886E-3</v>
      </c>
      <c r="N129" s="14">
        <f t="shared" ca="1" si="26"/>
        <v>2.3521678000321315E-5</v>
      </c>
      <c r="O129" s="21">
        <f t="shared" ca="1" si="27"/>
        <v>2664590726.5420046</v>
      </c>
      <c r="P129" s="14">
        <f t="shared" ca="1" si="28"/>
        <v>970697538.71964228</v>
      </c>
      <c r="Q129" s="14">
        <f t="shared" ca="1" si="29"/>
        <v>14658154.847471198</v>
      </c>
      <c r="R129" s="8">
        <f t="shared" ca="1" si="20"/>
        <v>-4.8499152570247363E-3</v>
      </c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x14ac:dyDescent="0.2">
      <c r="A130" s="54">
        <v>-3736</v>
      </c>
      <c r="B130" s="54">
        <v>-1.0347759998694528E-2</v>
      </c>
      <c r="C130" s="54">
        <v>1</v>
      </c>
      <c r="D130" s="56">
        <f t="shared" si="17"/>
        <v>-0.37359999999999999</v>
      </c>
      <c r="E130" s="56">
        <f t="shared" si="17"/>
        <v>-1.0347759998694528E-2</v>
      </c>
      <c r="F130" s="14">
        <f t="shared" si="18"/>
        <v>-0.37359999999999999</v>
      </c>
      <c r="G130" s="14">
        <f t="shared" si="18"/>
        <v>-1.0347759998694528E-2</v>
      </c>
      <c r="H130" s="14">
        <f t="shared" si="21"/>
        <v>0.13957696</v>
      </c>
      <c r="I130" s="14">
        <f t="shared" si="22"/>
        <v>-5.2145952256000001E-2</v>
      </c>
      <c r="J130" s="14">
        <f t="shared" si="23"/>
        <v>1.94817277628416E-2</v>
      </c>
      <c r="K130" s="14">
        <f t="shared" si="24"/>
        <v>3.8659231355122753E-3</v>
      </c>
      <c r="L130" s="14">
        <f t="shared" si="25"/>
        <v>-1.444308883427386E-3</v>
      </c>
      <c r="M130" s="14">
        <f t="shared" ca="1" si="19"/>
        <v>-5.9097643959381352E-3</v>
      </c>
      <c r="N130" s="14">
        <f t="shared" ca="1" si="26"/>
        <v>1.9695804970085076E-5</v>
      </c>
      <c r="O130" s="21">
        <f t="shared" ca="1" si="27"/>
        <v>2763897367.3412299</v>
      </c>
      <c r="P130" s="14">
        <f t="shared" ca="1" si="28"/>
        <v>1089902004.1981504</v>
      </c>
      <c r="Q130" s="14">
        <f t="shared" ca="1" si="29"/>
        <v>17095525.410869699</v>
      </c>
      <c r="R130" s="8">
        <f t="shared" ca="1" si="20"/>
        <v>-4.4379956027563927E-3</v>
      </c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x14ac:dyDescent="0.2">
      <c r="A131" s="54">
        <v>-2520.5</v>
      </c>
      <c r="B131" s="54">
        <v>-9.9814050045097247E-3</v>
      </c>
      <c r="C131" s="54">
        <v>1</v>
      </c>
      <c r="D131" s="56">
        <f t="shared" si="17"/>
        <v>-0.25205</v>
      </c>
      <c r="E131" s="56">
        <f t="shared" si="17"/>
        <v>-9.9814050045097247E-3</v>
      </c>
      <c r="F131" s="14">
        <f t="shared" si="18"/>
        <v>-0.25205</v>
      </c>
      <c r="G131" s="14">
        <f t="shared" si="18"/>
        <v>-9.9814050045097247E-3</v>
      </c>
      <c r="H131" s="14">
        <f t="shared" si="21"/>
        <v>6.3529202499999993E-2</v>
      </c>
      <c r="I131" s="14">
        <f t="shared" si="22"/>
        <v>-1.6012535490124997E-2</v>
      </c>
      <c r="J131" s="14">
        <f t="shared" si="23"/>
        <v>4.0359595702860055E-3</v>
      </c>
      <c r="K131" s="14">
        <f t="shared" si="24"/>
        <v>2.5158131313866763E-3</v>
      </c>
      <c r="L131" s="14">
        <f t="shared" si="25"/>
        <v>-6.3411069976601175E-4</v>
      </c>
      <c r="M131" s="14">
        <f t="shared" ca="1" si="19"/>
        <v>-9.7939693905905924E-3</v>
      </c>
      <c r="N131" s="14">
        <f t="shared" ca="1" si="26"/>
        <v>3.5132109365241995E-8</v>
      </c>
      <c r="O131" s="21">
        <f t="shared" ca="1" si="27"/>
        <v>4135123219.7814231</v>
      </c>
      <c r="P131" s="14">
        <f t="shared" ca="1" si="28"/>
        <v>3128302498.2338929</v>
      </c>
      <c r="Q131" s="14">
        <f t="shared" ca="1" si="29"/>
        <v>62714419.030883774</v>
      </c>
      <c r="R131" s="8">
        <f t="shared" ca="1" si="20"/>
        <v>-1.8743561391913223E-4</v>
      </c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x14ac:dyDescent="0.2">
      <c r="A132" s="54">
        <v>-2520.5</v>
      </c>
      <c r="B132" s="54">
        <v>-9.5814050000626594E-3</v>
      </c>
      <c r="C132" s="54">
        <v>1</v>
      </c>
      <c r="D132" s="56">
        <f t="shared" si="17"/>
        <v>-0.25205</v>
      </c>
      <c r="E132" s="56">
        <f t="shared" si="17"/>
        <v>-9.5814050000626594E-3</v>
      </c>
      <c r="F132" s="14">
        <f t="shared" si="18"/>
        <v>-0.25205</v>
      </c>
      <c r="G132" s="14">
        <f t="shared" si="18"/>
        <v>-9.5814050000626594E-3</v>
      </c>
      <c r="H132" s="14">
        <f t="shared" si="21"/>
        <v>6.3529202499999993E-2</v>
      </c>
      <c r="I132" s="14">
        <f t="shared" si="22"/>
        <v>-1.6012535490124997E-2</v>
      </c>
      <c r="J132" s="14">
        <f t="shared" si="23"/>
        <v>4.0359595702860055E-3</v>
      </c>
      <c r="K132" s="14">
        <f t="shared" si="24"/>
        <v>2.4149931302657932E-3</v>
      </c>
      <c r="L132" s="14">
        <f t="shared" si="25"/>
        <v>-6.0869901848349315E-4</v>
      </c>
      <c r="M132" s="14">
        <f t="shared" ca="1" si="19"/>
        <v>-9.7939693905905924E-3</v>
      </c>
      <c r="N132" s="14">
        <f t="shared" ca="1" si="26"/>
        <v>4.518362012051164E-8</v>
      </c>
      <c r="O132" s="21">
        <f t="shared" ca="1" si="27"/>
        <v>4135123219.7814231</v>
      </c>
      <c r="P132" s="14">
        <f t="shared" ca="1" si="28"/>
        <v>3128302498.2338929</v>
      </c>
      <c r="Q132" s="14">
        <f t="shared" ca="1" si="29"/>
        <v>62714419.030883774</v>
      </c>
      <c r="R132" s="8">
        <f t="shared" ca="1" si="20"/>
        <v>2.1256439052793306E-4</v>
      </c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x14ac:dyDescent="0.2">
      <c r="A133" s="54">
        <v>-1662</v>
      </c>
      <c r="B133" s="54">
        <v>-1.3053419999778271E-2</v>
      </c>
      <c r="C133" s="54">
        <v>1</v>
      </c>
      <c r="D133" s="56">
        <f t="shared" si="17"/>
        <v>-0.16619999999999999</v>
      </c>
      <c r="E133" s="56">
        <f t="shared" si="17"/>
        <v>-1.3053419999778271E-2</v>
      </c>
      <c r="F133" s="14">
        <f t="shared" si="18"/>
        <v>-0.16619999999999999</v>
      </c>
      <c r="G133" s="14">
        <f t="shared" si="18"/>
        <v>-1.3053419999778271E-2</v>
      </c>
      <c r="H133" s="14">
        <f t="shared" si="21"/>
        <v>2.7622439999999995E-2</v>
      </c>
      <c r="I133" s="14">
        <f t="shared" si="22"/>
        <v>-4.5908495279999989E-3</v>
      </c>
      <c r="J133" s="14">
        <f t="shared" si="23"/>
        <v>7.629991915535998E-4</v>
      </c>
      <c r="K133" s="14">
        <f t="shared" si="24"/>
        <v>2.1694784039631484E-3</v>
      </c>
      <c r="L133" s="14">
        <f t="shared" si="25"/>
        <v>-3.6056731073867525E-4</v>
      </c>
      <c r="M133" s="14">
        <f t="shared" ca="1" si="19"/>
        <v>-1.2647726789390452E-2</v>
      </c>
      <c r="N133" s="14">
        <f t="shared" ca="1" si="26"/>
        <v>1.645869809547749E-7</v>
      </c>
      <c r="O133" s="21">
        <f t="shared" ca="1" si="27"/>
        <v>5311871338.6281023</v>
      </c>
      <c r="P133" s="14">
        <f t="shared" ca="1" si="28"/>
        <v>5291469737.6244364</v>
      </c>
      <c r="Q133" s="14">
        <f t="shared" ca="1" si="29"/>
        <v>114590443.19446327</v>
      </c>
      <c r="R133" s="8">
        <f t="shared" ca="1" si="20"/>
        <v>-4.0569321038781865E-4</v>
      </c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x14ac:dyDescent="0.2">
      <c r="A134" s="54">
        <v>-1635</v>
      </c>
      <c r="B134" s="54">
        <v>-1.263035000738455E-2</v>
      </c>
      <c r="C134" s="54">
        <v>1</v>
      </c>
      <c r="D134" s="56">
        <f t="shared" si="17"/>
        <v>-0.16350000000000001</v>
      </c>
      <c r="E134" s="56">
        <f t="shared" si="17"/>
        <v>-1.263035000738455E-2</v>
      </c>
      <c r="F134" s="14">
        <f t="shared" si="18"/>
        <v>-0.16350000000000001</v>
      </c>
      <c r="G134" s="14">
        <f t="shared" si="18"/>
        <v>-1.263035000738455E-2</v>
      </c>
      <c r="H134" s="14">
        <f t="shared" si="21"/>
        <v>2.6732250000000003E-2</v>
      </c>
      <c r="I134" s="14">
        <f t="shared" si="22"/>
        <v>-4.3707228750000009E-3</v>
      </c>
      <c r="J134" s="14">
        <f t="shared" si="23"/>
        <v>7.1461319006250015E-4</v>
      </c>
      <c r="K134" s="14">
        <f t="shared" si="24"/>
        <v>2.0650622262073739E-3</v>
      </c>
      <c r="L134" s="14">
        <f t="shared" si="25"/>
        <v>-3.3763767398490565E-4</v>
      </c>
      <c r="M134" s="14">
        <f t="shared" ca="1" si="19"/>
        <v>-1.2738960033403888E-2</v>
      </c>
      <c r="N134" s="14">
        <f t="shared" ca="1" si="26"/>
        <v>1.1796137751921284E-8</v>
      </c>
      <c r="O134" s="21">
        <f t="shared" ca="1" si="27"/>
        <v>5351839405.57654</v>
      </c>
      <c r="P134" s="14">
        <f t="shared" ca="1" si="28"/>
        <v>5369899104.1885843</v>
      </c>
      <c r="Q134" s="14">
        <f t="shared" ca="1" si="29"/>
        <v>116506230.95659146</v>
      </c>
      <c r="R134" s="8">
        <f t="shared" ca="1" si="20"/>
        <v>1.0861002601933803E-4</v>
      </c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x14ac:dyDescent="0.2">
      <c r="A135" s="54">
        <v>-1616.5</v>
      </c>
      <c r="B135" s="54">
        <v>-1.2086765003914479E-2</v>
      </c>
      <c r="C135" s="54">
        <v>1</v>
      </c>
      <c r="D135" s="56">
        <f t="shared" si="17"/>
        <v>-0.16164999999999999</v>
      </c>
      <c r="E135" s="56">
        <f t="shared" si="17"/>
        <v>-1.2086765003914479E-2</v>
      </c>
      <c r="F135" s="14">
        <f t="shared" si="18"/>
        <v>-0.16164999999999999</v>
      </c>
      <c r="G135" s="14">
        <f t="shared" si="18"/>
        <v>-1.2086765003914479E-2</v>
      </c>
      <c r="H135" s="14">
        <f t="shared" si="21"/>
        <v>2.6130722499999995E-2</v>
      </c>
      <c r="I135" s="14">
        <f t="shared" si="22"/>
        <v>-4.2240312921249992E-3</v>
      </c>
      <c r="J135" s="14">
        <f t="shared" si="23"/>
        <v>6.8281465837200601E-4</v>
      </c>
      <c r="K135" s="14">
        <f t="shared" si="24"/>
        <v>1.9538255628827753E-3</v>
      </c>
      <c r="L135" s="14">
        <f t="shared" si="25"/>
        <v>-3.1583590224000058E-4</v>
      </c>
      <c r="M135" s="14">
        <f t="shared" ca="1" si="19"/>
        <v>-1.2801523877307413E-2</v>
      </c>
      <c r="N135" s="14">
        <f t="shared" ca="1" si="26"/>
        <v>5.1088024709393582E-7</v>
      </c>
      <c r="O135" s="21">
        <f t="shared" ca="1" si="27"/>
        <v>5379331621.2365351</v>
      </c>
      <c r="P135" s="14">
        <f t="shared" ca="1" si="28"/>
        <v>5424014347.6559525</v>
      </c>
      <c r="Q135" s="14">
        <f t="shared" ca="1" si="29"/>
        <v>117829223.52602474</v>
      </c>
      <c r="R135" s="8">
        <f t="shared" ca="1" si="20"/>
        <v>7.1475887339293373E-4</v>
      </c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x14ac:dyDescent="0.2">
      <c r="A136" s="54">
        <v>-789.5</v>
      </c>
      <c r="B136" s="54">
        <v>-1.2435694996383972E-2</v>
      </c>
      <c r="C136" s="54">
        <v>1</v>
      </c>
      <c r="D136" s="56">
        <f t="shared" si="17"/>
        <v>-7.8950000000000006E-2</v>
      </c>
      <c r="E136" s="56">
        <f t="shared" si="17"/>
        <v>-1.2435694996383972E-2</v>
      </c>
      <c r="F136" s="14">
        <f t="shared" si="18"/>
        <v>-7.8950000000000006E-2</v>
      </c>
      <c r="G136" s="14">
        <f t="shared" si="18"/>
        <v>-1.2435694996383972E-2</v>
      </c>
      <c r="H136" s="14">
        <f t="shared" si="21"/>
        <v>6.2331025000000014E-3</v>
      </c>
      <c r="I136" s="14">
        <f t="shared" si="22"/>
        <v>-4.9210344237500016E-4</v>
      </c>
      <c r="J136" s="14">
        <f t="shared" si="23"/>
        <v>3.8851566775506266E-5</v>
      </c>
      <c r="K136" s="14">
        <f t="shared" si="24"/>
        <v>9.8179811996451476E-4</v>
      </c>
      <c r="L136" s="14">
        <f t="shared" si="25"/>
        <v>-7.7512961571198452E-5</v>
      </c>
      <c r="M136" s="14">
        <f t="shared" ca="1" si="19"/>
        <v>-1.5641639163775454E-2</v>
      </c>
      <c r="N136" s="14">
        <f t="shared" ca="1" si="26"/>
        <v>1.0278078004431458E-5</v>
      </c>
      <c r="O136" s="21">
        <f t="shared" ca="1" si="27"/>
        <v>6698970407.6706896</v>
      </c>
      <c r="P136" s="14">
        <f t="shared" ca="1" si="28"/>
        <v>8164533761.007431</v>
      </c>
      <c r="Q136" s="14">
        <f t="shared" ca="1" si="29"/>
        <v>185802323.95166489</v>
      </c>
      <c r="R136" s="8">
        <f t="shared" ca="1" si="20"/>
        <v>3.2059441673914814E-3</v>
      </c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x14ac:dyDescent="0.2">
      <c r="A137" s="54">
        <v>-787</v>
      </c>
      <c r="B137" s="54">
        <v>-1.3294670003233477E-2</v>
      </c>
      <c r="C137" s="54">
        <v>1</v>
      </c>
      <c r="D137" s="56">
        <f t="shared" si="17"/>
        <v>-7.8700000000000006E-2</v>
      </c>
      <c r="E137" s="56">
        <f t="shared" si="17"/>
        <v>-1.3294670003233477E-2</v>
      </c>
      <c r="F137" s="14">
        <f t="shared" si="18"/>
        <v>-7.8700000000000006E-2</v>
      </c>
      <c r="G137" s="14">
        <f t="shared" si="18"/>
        <v>-1.3294670003233477E-2</v>
      </c>
      <c r="H137" s="14">
        <f t="shared" si="21"/>
        <v>6.1936900000000008E-3</v>
      </c>
      <c r="I137" s="14">
        <f t="shared" si="22"/>
        <v>-4.8744340300000013E-4</v>
      </c>
      <c r="J137" s="14">
        <f t="shared" si="23"/>
        <v>3.8361795816100011E-5</v>
      </c>
      <c r="K137" s="14">
        <f t="shared" si="24"/>
        <v>1.0462905292544747E-3</v>
      </c>
      <c r="L137" s="14">
        <f t="shared" si="25"/>
        <v>-8.2343064652327174E-5</v>
      </c>
      <c r="M137" s="14">
        <f t="shared" ca="1" si="19"/>
        <v>-1.5650353303619247E-2</v>
      </c>
      <c r="N137" s="14">
        <f t="shared" ca="1" si="26"/>
        <v>5.5492438117163899E-6</v>
      </c>
      <c r="O137" s="21">
        <f t="shared" ca="1" si="27"/>
        <v>6703234442.1667776</v>
      </c>
      <c r="P137" s="14">
        <f t="shared" ca="1" si="28"/>
        <v>8173796474.743845</v>
      </c>
      <c r="Q137" s="14">
        <f t="shared" ca="1" si="29"/>
        <v>186034743.22363371</v>
      </c>
      <c r="R137" s="8">
        <f t="shared" ca="1" si="20"/>
        <v>2.3556833003857691E-3</v>
      </c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x14ac:dyDescent="0.2">
      <c r="A138" s="54">
        <v>-703</v>
      </c>
      <c r="B138" s="54">
        <v>-1.3356230003410019E-2</v>
      </c>
      <c r="C138" s="54">
        <v>1</v>
      </c>
      <c r="D138" s="56">
        <f t="shared" si="17"/>
        <v>-7.0300000000000001E-2</v>
      </c>
      <c r="E138" s="56">
        <f t="shared" si="17"/>
        <v>-1.3356230003410019E-2</v>
      </c>
      <c r="F138" s="14">
        <f t="shared" si="18"/>
        <v>-7.0300000000000001E-2</v>
      </c>
      <c r="G138" s="14">
        <f t="shared" si="18"/>
        <v>-1.3356230003410019E-2</v>
      </c>
      <c r="H138" s="14">
        <f t="shared" si="21"/>
        <v>4.9420900000000005E-3</v>
      </c>
      <c r="I138" s="14">
        <f t="shared" si="22"/>
        <v>-3.4742892700000003E-4</v>
      </c>
      <c r="J138" s="14">
        <f t="shared" si="23"/>
        <v>2.4424253568100004E-5</v>
      </c>
      <c r="K138" s="14">
        <f t="shared" si="24"/>
        <v>9.3894296923972441E-4</v>
      </c>
      <c r="L138" s="14">
        <f t="shared" si="25"/>
        <v>-6.6007690737552625E-5</v>
      </c>
      <c r="M138" s="14">
        <f t="shared" ca="1" si="19"/>
        <v>-1.5943598792591714E-2</v>
      </c>
      <c r="N138" s="14">
        <f t="shared" ca="1" si="26"/>
        <v>6.6944772512315523E-6</v>
      </c>
      <c r="O138" s="21">
        <f t="shared" ca="1" si="27"/>
        <v>6847491340.2144804</v>
      </c>
      <c r="P138" s="14">
        <f t="shared" ca="1" si="28"/>
        <v>8488545907.007885</v>
      </c>
      <c r="Q138" s="14">
        <f t="shared" ca="1" si="29"/>
        <v>193941255.16722047</v>
      </c>
      <c r="R138" s="8">
        <f t="shared" ca="1" si="20"/>
        <v>2.5873687891816953E-3</v>
      </c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x14ac:dyDescent="0.2">
      <c r="A139" s="54">
        <v>-596</v>
      </c>
      <c r="B139" s="54">
        <v>-1.2440359998436179E-2</v>
      </c>
      <c r="C139" s="54">
        <v>1</v>
      </c>
      <c r="D139" s="56">
        <f t="shared" si="17"/>
        <v>-5.96E-2</v>
      </c>
      <c r="E139" s="56">
        <f t="shared" si="17"/>
        <v>-1.2440359998436179E-2</v>
      </c>
      <c r="F139" s="14">
        <f t="shared" si="18"/>
        <v>-5.96E-2</v>
      </c>
      <c r="G139" s="14">
        <f t="shared" si="18"/>
        <v>-1.2440359998436179E-2</v>
      </c>
      <c r="H139" s="14">
        <f t="shared" si="21"/>
        <v>3.55216E-3</v>
      </c>
      <c r="I139" s="14">
        <f t="shared" si="22"/>
        <v>-2.11708736E-4</v>
      </c>
      <c r="J139" s="14">
        <f t="shared" si="23"/>
        <v>1.26178406656E-5</v>
      </c>
      <c r="K139" s="14">
        <f t="shared" si="24"/>
        <v>7.4144545590679623E-4</v>
      </c>
      <c r="L139" s="14">
        <f t="shared" si="25"/>
        <v>-4.4190149172045053E-5</v>
      </c>
      <c r="M139" s="14">
        <f t="shared" ca="1" si="19"/>
        <v>-1.6318404496986388E-2</v>
      </c>
      <c r="N139" s="14">
        <f t="shared" ca="1" si="26"/>
        <v>1.5039229132735539E-5</v>
      </c>
      <c r="O139" s="21">
        <f t="shared" ca="1" si="27"/>
        <v>7034032113.8807154</v>
      </c>
      <c r="P139" s="14">
        <f t="shared" ca="1" si="28"/>
        <v>8899440741.7537556</v>
      </c>
      <c r="Q139" s="14">
        <f t="shared" ca="1" si="29"/>
        <v>204287814.36911455</v>
      </c>
      <c r="R139" s="8">
        <f t="shared" ca="1" si="20"/>
        <v>3.8780444985502087E-3</v>
      </c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x14ac:dyDescent="0.2">
      <c r="A140" s="54">
        <v>-45.5</v>
      </c>
      <c r="B140" s="54">
        <v>-1.6046655000536703E-2</v>
      </c>
      <c r="C140" s="54">
        <v>1</v>
      </c>
      <c r="D140" s="56">
        <f t="shared" si="17"/>
        <v>-4.5500000000000002E-3</v>
      </c>
      <c r="E140" s="56">
        <f t="shared" si="17"/>
        <v>-1.6046655000536703E-2</v>
      </c>
      <c r="F140" s="14">
        <f t="shared" si="18"/>
        <v>-4.5500000000000002E-3</v>
      </c>
      <c r="G140" s="14">
        <f t="shared" si="18"/>
        <v>-1.6046655000536703E-2</v>
      </c>
      <c r="H140" s="14">
        <f t="shared" si="21"/>
        <v>2.07025E-5</v>
      </c>
      <c r="I140" s="14">
        <f t="shared" si="22"/>
        <v>-9.4196375000000002E-8</v>
      </c>
      <c r="J140" s="14">
        <f t="shared" si="23"/>
        <v>4.2859350625000005E-10</v>
      </c>
      <c r="K140" s="14">
        <f t="shared" si="24"/>
        <v>7.3012280252442006E-5</v>
      </c>
      <c r="L140" s="14">
        <f t="shared" si="25"/>
        <v>-3.3220587514861114E-7</v>
      </c>
      <c r="M140" s="14">
        <f t="shared" ca="1" si="19"/>
        <v>-1.8269163365650154E-2</v>
      </c>
      <c r="N140" s="14">
        <f t="shared" ca="1" si="26"/>
        <v>4.9395434329992667E-6</v>
      </c>
      <c r="O140" s="21">
        <f t="shared" ca="1" si="27"/>
        <v>8044004205.818656</v>
      </c>
      <c r="P140" s="14">
        <f t="shared" ca="1" si="28"/>
        <v>11193800738.840862</v>
      </c>
      <c r="Q140" s="14">
        <f t="shared" ca="1" si="29"/>
        <v>262509492.4482016</v>
      </c>
      <c r="R140" s="8">
        <f t="shared" ca="1" si="20"/>
        <v>2.2225083651134514E-3</v>
      </c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x14ac:dyDescent="0.2">
      <c r="A141" s="54">
        <v>-38</v>
      </c>
      <c r="B141" s="54">
        <v>-1.5303580003092065E-2</v>
      </c>
      <c r="C141" s="54">
        <v>1</v>
      </c>
      <c r="D141" s="56">
        <f t="shared" si="17"/>
        <v>-3.8E-3</v>
      </c>
      <c r="E141" s="56">
        <f t="shared" si="17"/>
        <v>-1.5303580003092065E-2</v>
      </c>
      <c r="F141" s="14">
        <f t="shared" si="18"/>
        <v>-3.8E-3</v>
      </c>
      <c r="G141" s="14">
        <f t="shared" si="18"/>
        <v>-1.5303580003092065E-2</v>
      </c>
      <c r="H141" s="14">
        <f t="shared" si="21"/>
        <v>1.4440000000000001E-5</v>
      </c>
      <c r="I141" s="14">
        <f t="shared" si="22"/>
        <v>-5.4872000000000003E-8</v>
      </c>
      <c r="J141" s="14">
        <f t="shared" si="23"/>
        <v>2.0851360000000002E-10</v>
      </c>
      <c r="K141" s="14">
        <f t="shared" si="24"/>
        <v>5.8153604011749847E-5</v>
      </c>
      <c r="L141" s="14">
        <f t="shared" si="25"/>
        <v>-2.2098369524464942E-7</v>
      </c>
      <c r="M141" s="14">
        <f t="shared" ca="1" si="19"/>
        <v>-1.8295999873331813E-2</v>
      </c>
      <c r="N141" s="14">
        <f t="shared" ca="1" si="26"/>
        <v>8.9545766798056702E-6</v>
      </c>
      <c r="O141" s="21">
        <f t="shared" ca="1" si="27"/>
        <v>8058354619.4042549</v>
      </c>
      <c r="P141" s="14">
        <f t="shared" ca="1" si="28"/>
        <v>11227185094.35372</v>
      </c>
      <c r="Q141" s="14">
        <f t="shared" ca="1" si="29"/>
        <v>263361617.72823951</v>
      </c>
      <c r="R141" s="8">
        <f t="shared" ca="1" si="20"/>
        <v>2.992419870239748E-3</v>
      </c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x14ac:dyDescent="0.2">
      <c r="A142" s="54">
        <v>-2.5</v>
      </c>
      <c r="B142" s="54">
        <v>-1.5221025008941069E-2</v>
      </c>
      <c r="C142" s="54">
        <v>1</v>
      </c>
      <c r="D142" s="56">
        <f t="shared" si="17"/>
        <v>-2.5000000000000001E-4</v>
      </c>
      <c r="E142" s="56">
        <f t="shared" si="17"/>
        <v>-1.5221025008941069E-2</v>
      </c>
      <c r="F142" s="14">
        <f t="shared" si="18"/>
        <v>-2.5000000000000001E-4</v>
      </c>
      <c r="G142" s="14">
        <f t="shared" si="18"/>
        <v>-1.5221025008941069E-2</v>
      </c>
      <c r="H142" s="14">
        <f t="shared" si="21"/>
        <v>6.2499999999999997E-8</v>
      </c>
      <c r="I142" s="14">
        <f t="shared" si="22"/>
        <v>-1.5625000000000001E-11</v>
      </c>
      <c r="J142" s="14">
        <f t="shared" si="23"/>
        <v>3.9062500000000007E-15</v>
      </c>
      <c r="K142" s="14">
        <f t="shared" si="24"/>
        <v>3.8052562522352676E-6</v>
      </c>
      <c r="L142" s="14">
        <f t="shared" si="25"/>
        <v>-9.5131406305881691E-10</v>
      </c>
      <c r="M142" s="14">
        <f t="shared" ca="1" si="19"/>
        <v>-1.8423120631309103E-2</v>
      </c>
      <c r="N142" s="14">
        <f t="shared" ca="1" si="26"/>
        <v>1.0253416374788528E-5</v>
      </c>
      <c r="O142" s="21">
        <f t="shared" ca="1" si="27"/>
        <v>8126498474.3697662</v>
      </c>
      <c r="P142" s="14">
        <f t="shared" ca="1" si="28"/>
        <v>11385993169.09181</v>
      </c>
      <c r="Q142" s="14">
        <f t="shared" ca="1" si="29"/>
        <v>267416899.03021565</v>
      </c>
      <c r="R142" s="8">
        <f t="shared" ca="1" si="20"/>
        <v>3.2020956223680341E-3</v>
      </c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x14ac:dyDescent="0.2">
      <c r="A143" s="54">
        <v>0</v>
      </c>
      <c r="B143" s="54">
        <v>-1.5160000002651941E-2</v>
      </c>
      <c r="C143" s="54">
        <v>1</v>
      </c>
      <c r="D143" s="56">
        <f t="shared" si="17"/>
        <v>0</v>
      </c>
      <c r="E143" s="56">
        <f t="shared" si="17"/>
        <v>-1.5160000002651941E-2</v>
      </c>
      <c r="F143" s="14">
        <f t="shared" si="18"/>
        <v>0</v>
      </c>
      <c r="G143" s="14">
        <f t="shared" si="18"/>
        <v>-1.5160000002651941E-2</v>
      </c>
      <c r="H143" s="14">
        <f t="shared" si="21"/>
        <v>0</v>
      </c>
      <c r="I143" s="14">
        <f t="shared" si="22"/>
        <v>0</v>
      </c>
      <c r="J143" s="14">
        <f t="shared" si="23"/>
        <v>0</v>
      </c>
      <c r="K143" s="14">
        <f t="shared" si="24"/>
        <v>0</v>
      </c>
      <c r="L143" s="14">
        <f t="shared" si="25"/>
        <v>0</v>
      </c>
      <c r="M143" s="14">
        <f t="shared" ca="1" si="19"/>
        <v>-1.8432078686033124E-2</v>
      </c>
      <c r="N143" s="14">
        <f t="shared" ca="1" si="26"/>
        <v>1.0706498910237534E-5</v>
      </c>
      <c r="O143" s="21">
        <f t="shared" ca="1" si="27"/>
        <v>8131310954.5688782</v>
      </c>
      <c r="P143" s="14">
        <f t="shared" ca="1" si="28"/>
        <v>11397225989.705597</v>
      </c>
      <c r="Q143" s="14">
        <f t="shared" ca="1" si="29"/>
        <v>267703846.32852957</v>
      </c>
      <c r="R143" s="8">
        <f t="shared" ca="1" si="20"/>
        <v>3.2720786833811827E-3</v>
      </c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x14ac:dyDescent="0.2">
      <c r="A144" s="54">
        <v>960</v>
      </c>
      <c r="B144" s="54">
        <v>-1.9446400001470465E-2</v>
      </c>
      <c r="C144" s="54">
        <v>1</v>
      </c>
      <c r="D144" s="56">
        <f t="shared" ref="D144:E206" si="30">A144/A$18</f>
        <v>9.6000000000000002E-2</v>
      </c>
      <c r="E144" s="56">
        <f t="shared" si="30"/>
        <v>-1.9446400001470465E-2</v>
      </c>
      <c r="F144" s="14">
        <f t="shared" ref="F144:G206" si="31">$C144*D144</f>
        <v>9.6000000000000002E-2</v>
      </c>
      <c r="G144" s="14">
        <f t="shared" si="31"/>
        <v>-1.9446400001470465E-2</v>
      </c>
      <c r="H144" s="14">
        <f t="shared" si="21"/>
        <v>9.2160000000000002E-3</v>
      </c>
      <c r="I144" s="14">
        <f t="shared" si="22"/>
        <v>8.8473600000000001E-4</v>
      </c>
      <c r="J144" s="14">
        <f t="shared" si="23"/>
        <v>8.4934656000000005E-5</v>
      </c>
      <c r="K144" s="14">
        <f t="shared" si="24"/>
        <v>-1.8668544001411646E-3</v>
      </c>
      <c r="L144" s="14">
        <f t="shared" si="25"/>
        <v>-1.7921802241355181E-4</v>
      </c>
      <c r="M144" s="14">
        <f t="shared" ca="1" si="19"/>
        <v>-2.1929246757065712E-2</v>
      </c>
      <c r="N144" s="14">
        <f t="shared" ca="1" si="26"/>
        <v>6.1645280117698412E-6</v>
      </c>
      <c r="O144" s="21">
        <f t="shared" ca="1" si="27"/>
        <v>10114992487.82939</v>
      </c>
      <c r="P144" s="14">
        <f t="shared" ca="1" si="28"/>
        <v>16202436045.990986</v>
      </c>
      <c r="Q144" s="14">
        <f t="shared" ca="1" si="29"/>
        <v>391571346.48694372</v>
      </c>
      <c r="R144" s="8">
        <f t="shared" ca="1" si="20"/>
        <v>2.4828467555952465E-3</v>
      </c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x14ac:dyDescent="0.2">
      <c r="A145" s="54">
        <v>1871</v>
      </c>
      <c r="B145" s="54">
        <v>-2.1556890002102591E-2</v>
      </c>
      <c r="C145" s="54">
        <v>1</v>
      </c>
      <c r="D145" s="56">
        <f t="shared" si="30"/>
        <v>0.18709999999999999</v>
      </c>
      <c r="E145" s="56">
        <f t="shared" si="30"/>
        <v>-2.1556890002102591E-2</v>
      </c>
      <c r="F145" s="14">
        <f t="shared" si="31"/>
        <v>0.18709999999999999</v>
      </c>
      <c r="G145" s="14">
        <f t="shared" si="31"/>
        <v>-2.1556890002102591E-2</v>
      </c>
      <c r="H145" s="14">
        <f t="shared" si="21"/>
        <v>3.5006409999999995E-2</v>
      </c>
      <c r="I145" s="14">
        <f t="shared" si="22"/>
        <v>6.5496993109999983E-3</v>
      </c>
      <c r="J145" s="14">
        <f t="shared" si="23"/>
        <v>1.2254487410880996E-3</v>
      </c>
      <c r="K145" s="14">
        <f t="shared" si="24"/>
        <v>-4.0332941193933942E-3</v>
      </c>
      <c r="L145" s="14">
        <f t="shared" si="25"/>
        <v>-7.5462932973850401E-4</v>
      </c>
      <c r="M145" s="14">
        <f t="shared" ca="1" si="19"/>
        <v>-2.5353567487508989E-2</v>
      </c>
      <c r="N145" s="14">
        <f t="shared" ca="1" si="26"/>
        <v>1.4414759928191845E-5</v>
      </c>
      <c r="O145" s="21">
        <f t="shared" ca="1" si="27"/>
        <v>12259123811.005144</v>
      </c>
      <c r="P145" s="14">
        <f t="shared" ca="1" si="28"/>
        <v>21717886252.656563</v>
      </c>
      <c r="Q145" s="14">
        <f t="shared" ca="1" si="29"/>
        <v>535802137.49189252</v>
      </c>
      <c r="R145" s="8">
        <f t="shared" ca="1" si="20"/>
        <v>3.7966774854063974E-3</v>
      </c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x14ac:dyDescent="0.2">
      <c r="A146" s="54"/>
      <c r="B146" s="54"/>
      <c r="C146" s="54"/>
      <c r="D146" s="56">
        <f t="shared" si="30"/>
        <v>0</v>
      </c>
      <c r="E146" s="56">
        <f t="shared" si="30"/>
        <v>0</v>
      </c>
      <c r="F146" s="14">
        <f t="shared" si="31"/>
        <v>0</v>
      </c>
      <c r="G146" s="14">
        <f t="shared" si="31"/>
        <v>0</v>
      </c>
      <c r="H146" s="14">
        <f t="shared" si="21"/>
        <v>0</v>
      </c>
      <c r="I146" s="14">
        <f t="shared" si="22"/>
        <v>0</v>
      </c>
      <c r="J146" s="14">
        <f t="shared" si="23"/>
        <v>0</v>
      </c>
      <c r="K146" s="14">
        <f t="shared" si="24"/>
        <v>0</v>
      </c>
      <c r="L146" s="14">
        <f t="shared" si="25"/>
        <v>0</v>
      </c>
      <c r="M146" s="14">
        <f t="shared" ca="1" si="19"/>
        <v>-1.8432078686033124E-2</v>
      </c>
      <c r="N146" s="14">
        <f t="shared" ca="1" si="26"/>
        <v>0</v>
      </c>
      <c r="O146" s="21">
        <f t="shared" ca="1" si="27"/>
        <v>0</v>
      </c>
      <c r="P146" s="14">
        <f t="shared" ca="1" si="28"/>
        <v>0</v>
      </c>
      <c r="Q146" s="14">
        <f t="shared" ca="1" si="29"/>
        <v>0</v>
      </c>
      <c r="R146" s="8">
        <f t="shared" ca="1" si="20"/>
        <v>1.8432078686033124E-2</v>
      </c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x14ac:dyDescent="0.2">
      <c r="A147" s="54"/>
      <c r="B147" s="54"/>
      <c r="C147" s="54"/>
      <c r="D147" s="56">
        <f t="shared" si="30"/>
        <v>0</v>
      </c>
      <c r="E147" s="56">
        <f t="shared" si="30"/>
        <v>0</v>
      </c>
      <c r="F147" s="14">
        <f t="shared" si="31"/>
        <v>0</v>
      </c>
      <c r="G147" s="14">
        <f t="shared" si="31"/>
        <v>0</v>
      </c>
      <c r="H147" s="14">
        <f t="shared" si="21"/>
        <v>0</v>
      </c>
      <c r="I147" s="14">
        <f t="shared" si="22"/>
        <v>0</v>
      </c>
      <c r="J147" s="14">
        <f t="shared" si="23"/>
        <v>0</v>
      </c>
      <c r="K147" s="14">
        <f t="shared" si="24"/>
        <v>0</v>
      </c>
      <c r="L147" s="14">
        <f t="shared" si="25"/>
        <v>0</v>
      </c>
      <c r="M147" s="14">
        <f t="shared" ca="1" si="19"/>
        <v>-1.8432078686033124E-2</v>
      </c>
      <c r="N147" s="14">
        <f t="shared" ca="1" si="26"/>
        <v>0</v>
      </c>
      <c r="O147" s="21">
        <f t="shared" ca="1" si="27"/>
        <v>0</v>
      </c>
      <c r="P147" s="14">
        <f t="shared" ca="1" si="28"/>
        <v>0</v>
      </c>
      <c r="Q147" s="14">
        <f t="shared" ca="1" si="29"/>
        <v>0</v>
      </c>
      <c r="R147" s="8">
        <f t="shared" ca="1" si="20"/>
        <v>1.8432078686033124E-2</v>
      </c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x14ac:dyDescent="0.2">
      <c r="A148" s="54"/>
      <c r="B148" s="54"/>
      <c r="C148" s="54"/>
      <c r="D148" s="56">
        <f t="shared" si="30"/>
        <v>0</v>
      </c>
      <c r="E148" s="56">
        <f t="shared" si="30"/>
        <v>0</v>
      </c>
      <c r="F148" s="14">
        <f t="shared" si="31"/>
        <v>0</v>
      </c>
      <c r="G148" s="14">
        <f t="shared" si="31"/>
        <v>0</v>
      </c>
      <c r="H148" s="14">
        <f t="shared" si="21"/>
        <v>0</v>
      </c>
      <c r="I148" s="14">
        <f t="shared" si="22"/>
        <v>0</v>
      </c>
      <c r="J148" s="14">
        <f t="shared" si="23"/>
        <v>0</v>
      </c>
      <c r="K148" s="14">
        <f t="shared" si="24"/>
        <v>0</v>
      </c>
      <c r="L148" s="14">
        <f t="shared" si="25"/>
        <v>0</v>
      </c>
      <c r="M148" s="14">
        <f t="shared" ref="M148:M211" ca="1" si="32">+E$4+E$5*D148+E$6*D148^2</f>
        <v>-1.8432078686033124E-2</v>
      </c>
      <c r="N148" s="14">
        <f t="shared" ca="1" si="26"/>
        <v>0</v>
      </c>
      <c r="O148" s="21">
        <f t="shared" ca="1" si="27"/>
        <v>0</v>
      </c>
      <c r="P148" s="14">
        <f t="shared" ca="1" si="28"/>
        <v>0</v>
      </c>
      <c r="Q148" s="14">
        <f t="shared" ca="1" si="29"/>
        <v>0</v>
      </c>
      <c r="R148" s="8">
        <f t="shared" ref="R148:R211" ca="1" si="33">+E148-M148</f>
        <v>1.8432078686033124E-2</v>
      </c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x14ac:dyDescent="0.2">
      <c r="A149" s="54"/>
      <c r="B149" s="54"/>
      <c r="C149" s="54"/>
      <c r="D149" s="56">
        <f t="shared" si="30"/>
        <v>0</v>
      </c>
      <c r="E149" s="56">
        <f t="shared" si="30"/>
        <v>0</v>
      </c>
      <c r="F149" s="14">
        <f t="shared" si="31"/>
        <v>0</v>
      </c>
      <c r="G149" s="14">
        <f t="shared" si="31"/>
        <v>0</v>
      </c>
      <c r="H149" s="14">
        <f t="shared" ref="H149:H212" si="34">C149*D149*D149</f>
        <v>0</v>
      </c>
      <c r="I149" s="14">
        <f t="shared" ref="I149:I212" si="35">C149*D149*D149*D149</f>
        <v>0</v>
      </c>
      <c r="J149" s="14">
        <f t="shared" ref="J149:J212" si="36">C149*D149*D149*D149*D149</f>
        <v>0</v>
      </c>
      <c r="K149" s="14">
        <f t="shared" ref="K149:K212" si="37">C149*E149*D149</f>
        <v>0</v>
      </c>
      <c r="L149" s="14">
        <f t="shared" ref="L149:L212" si="38">C149*E149*D149*D149</f>
        <v>0</v>
      </c>
      <c r="M149" s="14">
        <f t="shared" ca="1" si="32"/>
        <v>-1.8432078686033124E-2</v>
      </c>
      <c r="N149" s="14">
        <f t="shared" ref="N149:N212" ca="1" si="39">C149*(M149-E149)^2</f>
        <v>0</v>
      </c>
      <c r="O149" s="21">
        <f t="shared" ref="O149:O212" ca="1" si="40">(C149*O$1-O$2*F149+O$3*H149)^2</f>
        <v>0</v>
      </c>
      <c r="P149" s="14">
        <f t="shared" ref="P149:P212" ca="1" si="41">(-C149*O$2+O$4*F149-O$5*H149)^2</f>
        <v>0</v>
      </c>
      <c r="Q149" s="14">
        <f t="shared" ref="Q149:Q212" ca="1" si="42">+(C149*O$3-F149*O$5+H149*O$6)^2</f>
        <v>0</v>
      </c>
      <c r="R149" s="8">
        <f t="shared" ca="1" si="33"/>
        <v>1.8432078686033124E-2</v>
      </c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x14ac:dyDescent="0.2">
      <c r="A150" s="54"/>
      <c r="B150" s="54"/>
      <c r="C150" s="54"/>
      <c r="D150" s="56">
        <f t="shared" si="30"/>
        <v>0</v>
      </c>
      <c r="E150" s="56">
        <f t="shared" si="30"/>
        <v>0</v>
      </c>
      <c r="F150" s="14">
        <f t="shared" si="31"/>
        <v>0</v>
      </c>
      <c r="G150" s="14">
        <f t="shared" si="31"/>
        <v>0</v>
      </c>
      <c r="H150" s="14">
        <f t="shared" si="34"/>
        <v>0</v>
      </c>
      <c r="I150" s="14">
        <f t="shared" si="35"/>
        <v>0</v>
      </c>
      <c r="J150" s="14">
        <f t="shared" si="36"/>
        <v>0</v>
      </c>
      <c r="K150" s="14">
        <f t="shared" si="37"/>
        <v>0</v>
      </c>
      <c r="L150" s="14">
        <f t="shared" si="38"/>
        <v>0</v>
      </c>
      <c r="M150" s="14">
        <f t="shared" ca="1" si="32"/>
        <v>-1.8432078686033124E-2</v>
      </c>
      <c r="N150" s="14">
        <f t="shared" ca="1" si="39"/>
        <v>0</v>
      </c>
      <c r="O150" s="21">
        <f t="shared" ca="1" si="40"/>
        <v>0</v>
      </c>
      <c r="P150" s="14">
        <f t="shared" ca="1" si="41"/>
        <v>0</v>
      </c>
      <c r="Q150" s="14">
        <f t="shared" ca="1" si="42"/>
        <v>0</v>
      </c>
      <c r="R150" s="8">
        <f t="shared" ca="1" si="33"/>
        <v>1.8432078686033124E-2</v>
      </c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x14ac:dyDescent="0.2">
      <c r="A151" s="54"/>
      <c r="B151" s="54"/>
      <c r="C151" s="54"/>
      <c r="D151" s="56">
        <f t="shared" si="30"/>
        <v>0</v>
      </c>
      <c r="E151" s="56">
        <f t="shared" si="30"/>
        <v>0</v>
      </c>
      <c r="F151" s="14">
        <f t="shared" si="31"/>
        <v>0</v>
      </c>
      <c r="G151" s="14">
        <f t="shared" si="31"/>
        <v>0</v>
      </c>
      <c r="H151" s="14">
        <f t="shared" si="34"/>
        <v>0</v>
      </c>
      <c r="I151" s="14">
        <f t="shared" si="35"/>
        <v>0</v>
      </c>
      <c r="J151" s="14">
        <f t="shared" si="36"/>
        <v>0</v>
      </c>
      <c r="K151" s="14">
        <f t="shared" si="37"/>
        <v>0</v>
      </c>
      <c r="L151" s="14">
        <f t="shared" si="38"/>
        <v>0</v>
      </c>
      <c r="M151" s="14">
        <f t="shared" ca="1" si="32"/>
        <v>-1.8432078686033124E-2</v>
      </c>
      <c r="N151" s="14">
        <f t="shared" ca="1" si="39"/>
        <v>0</v>
      </c>
      <c r="O151" s="21">
        <f t="shared" ca="1" si="40"/>
        <v>0</v>
      </c>
      <c r="P151" s="14">
        <f t="shared" ca="1" si="41"/>
        <v>0</v>
      </c>
      <c r="Q151" s="14">
        <f t="shared" ca="1" si="42"/>
        <v>0</v>
      </c>
      <c r="R151" s="8">
        <f t="shared" ca="1" si="33"/>
        <v>1.8432078686033124E-2</v>
      </c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x14ac:dyDescent="0.2">
      <c r="A152" s="54"/>
      <c r="B152" s="54"/>
      <c r="C152" s="54"/>
      <c r="D152" s="56">
        <f t="shared" si="30"/>
        <v>0</v>
      </c>
      <c r="E152" s="56">
        <f t="shared" si="30"/>
        <v>0</v>
      </c>
      <c r="F152" s="14">
        <f t="shared" si="31"/>
        <v>0</v>
      </c>
      <c r="G152" s="14">
        <f t="shared" si="31"/>
        <v>0</v>
      </c>
      <c r="H152" s="14">
        <f t="shared" si="34"/>
        <v>0</v>
      </c>
      <c r="I152" s="14">
        <f t="shared" si="35"/>
        <v>0</v>
      </c>
      <c r="J152" s="14">
        <f t="shared" si="36"/>
        <v>0</v>
      </c>
      <c r="K152" s="14">
        <f t="shared" si="37"/>
        <v>0</v>
      </c>
      <c r="L152" s="14">
        <f t="shared" si="38"/>
        <v>0</v>
      </c>
      <c r="M152" s="14">
        <f t="shared" ca="1" si="32"/>
        <v>-1.8432078686033124E-2</v>
      </c>
      <c r="N152" s="14">
        <f t="shared" ca="1" si="39"/>
        <v>0</v>
      </c>
      <c r="O152" s="21">
        <f t="shared" ca="1" si="40"/>
        <v>0</v>
      </c>
      <c r="P152" s="14">
        <f t="shared" ca="1" si="41"/>
        <v>0</v>
      </c>
      <c r="Q152" s="14">
        <f t="shared" ca="1" si="42"/>
        <v>0</v>
      </c>
      <c r="R152" s="8">
        <f t="shared" ca="1" si="33"/>
        <v>1.8432078686033124E-2</v>
      </c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x14ac:dyDescent="0.2">
      <c r="A153" s="54"/>
      <c r="B153" s="54"/>
      <c r="C153" s="54"/>
      <c r="D153" s="56">
        <f t="shared" si="30"/>
        <v>0</v>
      </c>
      <c r="E153" s="56">
        <f t="shared" si="30"/>
        <v>0</v>
      </c>
      <c r="F153" s="14">
        <f t="shared" si="31"/>
        <v>0</v>
      </c>
      <c r="G153" s="14">
        <f t="shared" si="31"/>
        <v>0</v>
      </c>
      <c r="H153" s="14">
        <f t="shared" si="34"/>
        <v>0</v>
      </c>
      <c r="I153" s="14">
        <f t="shared" si="35"/>
        <v>0</v>
      </c>
      <c r="J153" s="14">
        <f t="shared" si="36"/>
        <v>0</v>
      </c>
      <c r="K153" s="14">
        <f t="shared" si="37"/>
        <v>0</v>
      </c>
      <c r="L153" s="14">
        <f t="shared" si="38"/>
        <v>0</v>
      </c>
      <c r="M153" s="14">
        <f t="shared" ca="1" si="32"/>
        <v>-1.8432078686033124E-2</v>
      </c>
      <c r="N153" s="14">
        <f t="shared" ca="1" si="39"/>
        <v>0</v>
      </c>
      <c r="O153" s="21">
        <f t="shared" ca="1" si="40"/>
        <v>0</v>
      </c>
      <c r="P153" s="14">
        <f t="shared" ca="1" si="41"/>
        <v>0</v>
      </c>
      <c r="Q153" s="14">
        <f t="shared" ca="1" si="42"/>
        <v>0</v>
      </c>
      <c r="R153" s="8">
        <f t="shared" ca="1" si="33"/>
        <v>1.8432078686033124E-2</v>
      </c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x14ac:dyDescent="0.2">
      <c r="A154" s="54"/>
      <c r="B154" s="54"/>
      <c r="C154" s="54"/>
      <c r="D154" s="56">
        <f t="shared" si="30"/>
        <v>0</v>
      </c>
      <c r="E154" s="56">
        <f t="shared" si="30"/>
        <v>0</v>
      </c>
      <c r="F154" s="14">
        <f t="shared" si="31"/>
        <v>0</v>
      </c>
      <c r="G154" s="14">
        <f t="shared" si="31"/>
        <v>0</v>
      </c>
      <c r="H154" s="14">
        <f t="shared" si="34"/>
        <v>0</v>
      </c>
      <c r="I154" s="14">
        <f t="shared" si="35"/>
        <v>0</v>
      </c>
      <c r="J154" s="14">
        <f t="shared" si="36"/>
        <v>0</v>
      </c>
      <c r="K154" s="14">
        <f t="shared" si="37"/>
        <v>0</v>
      </c>
      <c r="L154" s="14">
        <f t="shared" si="38"/>
        <v>0</v>
      </c>
      <c r="M154" s="14">
        <f t="shared" ca="1" si="32"/>
        <v>-1.8432078686033124E-2</v>
      </c>
      <c r="N154" s="14">
        <f t="shared" ca="1" si="39"/>
        <v>0</v>
      </c>
      <c r="O154" s="21">
        <f t="shared" ca="1" si="40"/>
        <v>0</v>
      </c>
      <c r="P154" s="14">
        <f t="shared" ca="1" si="41"/>
        <v>0</v>
      </c>
      <c r="Q154" s="14">
        <f t="shared" ca="1" si="42"/>
        <v>0</v>
      </c>
      <c r="R154" s="8">
        <f t="shared" ca="1" si="33"/>
        <v>1.8432078686033124E-2</v>
      </c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x14ac:dyDescent="0.2">
      <c r="A155" s="54"/>
      <c r="B155" s="54"/>
      <c r="C155" s="54"/>
      <c r="D155" s="56">
        <f t="shared" si="30"/>
        <v>0</v>
      </c>
      <c r="E155" s="56">
        <f t="shared" si="30"/>
        <v>0</v>
      </c>
      <c r="F155" s="14">
        <f t="shared" si="31"/>
        <v>0</v>
      </c>
      <c r="G155" s="14">
        <f t="shared" si="31"/>
        <v>0</v>
      </c>
      <c r="H155" s="14">
        <f t="shared" si="34"/>
        <v>0</v>
      </c>
      <c r="I155" s="14">
        <f t="shared" si="35"/>
        <v>0</v>
      </c>
      <c r="J155" s="14">
        <f t="shared" si="36"/>
        <v>0</v>
      </c>
      <c r="K155" s="14">
        <f t="shared" si="37"/>
        <v>0</v>
      </c>
      <c r="L155" s="14">
        <f t="shared" si="38"/>
        <v>0</v>
      </c>
      <c r="M155" s="14">
        <f t="shared" ca="1" si="32"/>
        <v>-1.8432078686033124E-2</v>
      </c>
      <c r="N155" s="14">
        <f t="shared" ca="1" si="39"/>
        <v>0</v>
      </c>
      <c r="O155" s="21">
        <f t="shared" ca="1" si="40"/>
        <v>0</v>
      </c>
      <c r="P155" s="14">
        <f t="shared" ca="1" si="41"/>
        <v>0</v>
      </c>
      <c r="Q155" s="14">
        <f t="shared" ca="1" si="42"/>
        <v>0</v>
      </c>
      <c r="R155" s="8">
        <f t="shared" ca="1" si="33"/>
        <v>1.8432078686033124E-2</v>
      </c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x14ac:dyDescent="0.2">
      <c r="A156" s="54"/>
      <c r="B156" s="54"/>
      <c r="C156" s="54"/>
      <c r="D156" s="56">
        <f t="shared" si="30"/>
        <v>0</v>
      </c>
      <c r="E156" s="56">
        <f t="shared" si="30"/>
        <v>0</v>
      </c>
      <c r="F156" s="14">
        <f t="shared" si="31"/>
        <v>0</v>
      </c>
      <c r="G156" s="14">
        <f t="shared" si="31"/>
        <v>0</v>
      </c>
      <c r="H156" s="14">
        <f t="shared" si="34"/>
        <v>0</v>
      </c>
      <c r="I156" s="14">
        <f t="shared" si="35"/>
        <v>0</v>
      </c>
      <c r="J156" s="14">
        <f t="shared" si="36"/>
        <v>0</v>
      </c>
      <c r="K156" s="14">
        <f t="shared" si="37"/>
        <v>0</v>
      </c>
      <c r="L156" s="14">
        <f t="shared" si="38"/>
        <v>0</v>
      </c>
      <c r="M156" s="14">
        <f t="shared" ca="1" si="32"/>
        <v>-1.8432078686033124E-2</v>
      </c>
      <c r="N156" s="14">
        <f t="shared" ca="1" si="39"/>
        <v>0</v>
      </c>
      <c r="O156" s="21">
        <f t="shared" ca="1" si="40"/>
        <v>0</v>
      </c>
      <c r="P156" s="14">
        <f t="shared" ca="1" si="41"/>
        <v>0</v>
      </c>
      <c r="Q156" s="14">
        <f t="shared" ca="1" si="42"/>
        <v>0</v>
      </c>
      <c r="R156" s="8">
        <f t="shared" ca="1" si="33"/>
        <v>1.8432078686033124E-2</v>
      </c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x14ac:dyDescent="0.2">
      <c r="A157" s="54"/>
      <c r="B157" s="54"/>
      <c r="C157" s="54"/>
      <c r="D157" s="56">
        <f t="shared" si="30"/>
        <v>0</v>
      </c>
      <c r="E157" s="56">
        <f t="shared" si="30"/>
        <v>0</v>
      </c>
      <c r="F157" s="14">
        <f t="shared" si="31"/>
        <v>0</v>
      </c>
      <c r="G157" s="14">
        <f t="shared" si="31"/>
        <v>0</v>
      </c>
      <c r="H157" s="14">
        <f t="shared" si="34"/>
        <v>0</v>
      </c>
      <c r="I157" s="14">
        <f t="shared" si="35"/>
        <v>0</v>
      </c>
      <c r="J157" s="14">
        <f t="shared" si="36"/>
        <v>0</v>
      </c>
      <c r="K157" s="14">
        <f t="shared" si="37"/>
        <v>0</v>
      </c>
      <c r="L157" s="14">
        <f t="shared" si="38"/>
        <v>0</v>
      </c>
      <c r="M157" s="14">
        <f t="shared" ca="1" si="32"/>
        <v>-1.8432078686033124E-2</v>
      </c>
      <c r="N157" s="14">
        <f t="shared" ca="1" si="39"/>
        <v>0</v>
      </c>
      <c r="O157" s="21">
        <f t="shared" ca="1" si="40"/>
        <v>0</v>
      </c>
      <c r="P157" s="14">
        <f t="shared" ca="1" si="41"/>
        <v>0</v>
      </c>
      <c r="Q157" s="14">
        <f t="shared" ca="1" si="42"/>
        <v>0</v>
      </c>
      <c r="R157" s="8">
        <f t="shared" ca="1" si="33"/>
        <v>1.8432078686033124E-2</v>
      </c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x14ac:dyDescent="0.2">
      <c r="A158" s="54"/>
      <c r="B158" s="54"/>
      <c r="C158" s="54"/>
      <c r="D158" s="56">
        <f t="shared" si="30"/>
        <v>0</v>
      </c>
      <c r="E158" s="56">
        <f t="shared" si="30"/>
        <v>0</v>
      </c>
      <c r="F158" s="14">
        <f t="shared" si="31"/>
        <v>0</v>
      </c>
      <c r="G158" s="14">
        <f t="shared" si="31"/>
        <v>0</v>
      </c>
      <c r="H158" s="14">
        <f t="shared" si="34"/>
        <v>0</v>
      </c>
      <c r="I158" s="14">
        <f t="shared" si="35"/>
        <v>0</v>
      </c>
      <c r="J158" s="14">
        <f t="shared" si="36"/>
        <v>0</v>
      </c>
      <c r="K158" s="14">
        <f t="shared" si="37"/>
        <v>0</v>
      </c>
      <c r="L158" s="14">
        <f t="shared" si="38"/>
        <v>0</v>
      </c>
      <c r="M158" s="14">
        <f t="shared" ca="1" si="32"/>
        <v>-1.8432078686033124E-2</v>
      </c>
      <c r="N158" s="14">
        <f t="shared" ca="1" si="39"/>
        <v>0</v>
      </c>
      <c r="O158" s="21">
        <f t="shared" ca="1" si="40"/>
        <v>0</v>
      </c>
      <c r="P158" s="14">
        <f t="shared" ca="1" si="41"/>
        <v>0</v>
      </c>
      <c r="Q158" s="14">
        <f t="shared" ca="1" si="42"/>
        <v>0</v>
      </c>
      <c r="R158" s="8">
        <f t="shared" ca="1" si="33"/>
        <v>1.8432078686033124E-2</v>
      </c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x14ac:dyDescent="0.2">
      <c r="A159" s="54"/>
      <c r="B159" s="54"/>
      <c r="C159" s="54"/>
      <c r="D159" s="56">
        <f t="shared" si="30"/>
        <v>0</v>
      </c>
      <c r="E159" s="56">
        <f t="shared" si="30"/>
        <v>0</v>
      </c>
      <c r="F159" s="14">
        <f t="shared" si="31"/>
        <v>0</v>
      </c>
      <c r="G159" s="14">
        <f t="shared" si="31"/>
        <v>0</v>
      </c>
      <c r="H159" s="14">
        <f t="shared" si="34"/>
        <v>0</v>
      </c>
      <c r="I159" s="14">
        <f t="shared" si="35"/>
        <v>0</v>
      </c>
      <c r="J159" s="14">
        <f t="shared" si="36"/>
        <v>0</v>
      </c>
      <c r="K159" s="14">
        <f t="shared" si="37"/>
        <v>0</v>
      </c>
      <c r="L159" s="14">
        <f t="shared" si="38"/>
        <v>0</v>
      </c>
      <c r="M159" s="14">
        <f t="shared" ca="1" si="32"/>
        <v>-1.8432078686033124E-2</v>
      </c>
      <c r="N159" s="14">
        <f t="shared" ca="1" si="39"/>
        <v>0</v>
      </c>
      <c r="O159" s="21">
        <f t="shared" ca="1" si="40"/>
        <v>0</v>
      </c>
      <c r="P159" s="14">
        <f t="shared" ca="1" si="41"/>
        <v>0</v>
      </c>
      <c r="Q159" s="14">
        <f t="shared" ca="1" si="42"/>
        <v>0</v>
      </c>
      <c r="R159" s="8">
        <f t="shared" ca="1" si="33"/>
        <v>1.8432078686033124E-2</v>
      </c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x14ac:dyDescent="0.2">
      <c r="A160" s="54"/>
      <c r="B160" s="54"/>
      <c r="C160" s="54"/>
      <c r="D160" s="56">
        <f t="shared" si="30"/>
        <v>0</v>
      </c>
      <c r="E160" s="56">
        <f t="shared" si="30"/>
        <v>0</v>
      </c>
      <c r="F160" s="14">
        <f t="shared" si="31"/>
        <v>0</v>
      </c>
      <c r="G160" s="14">
        <f t="shared" si="31"/>
        <v>0</v>
      </c>
      <c r="H160" s="14">
        <f t="shared" si="34"/>
        <v>0</v>
      </c>
      <c r="I160" s="14">
        <f t="shared" si="35"/>
        <v>0</v>
      </c>
      <c r="J160" s="14">
        <f t="shared" si="36"/>
        <v>0</v>
      </c>
      <c r="K160" s="14">
        <f t="shared" si="37"/>
        <v>0</v>
      </c>
      <c r="L160" s="14">
        <f t="shared" si="38"/>
        <v>0</v>
      </c>
      <c r="M160" s="14">
        <f t="shared" ca="1" si="32"/>
        <v>-1.8432078686033124E-2</v>
      </c>
      <c r="N160" s="14">
        <f t="shared" ca="1" si="39"/>
        <v>0</v>
      </c>
      <c r="O160" s="21">
        <f t="shared" ca="1" si="40"/>
        <v>0</v>
      </c>
      <c r="P160" s="14">
        <f t="shared" ca="1" si="41"/>
        <v>0</v>
      </c>
      <c r="Q160" s="14">
        <f t="shared" ca="1" si="42"/>
        <v>0</v>
      </c>
      <c r="R160" s="8">
        <f t="shared" ca="1" si="33"/>
        <v>1.8432078686033124E-2</v>
      </c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x14ac:dyDescent="0.2">
      <c r="A161" s="54"/>
      <c r="B161" s="54"/>
      <c r="C161" s="54"/>
      <c r="D161" s="56">
        <f t="shared" si="30"/>
        <v>0</v>
      </c>
      <c r="E161" s="56">
        <f t="shared" si="30"/>
        <v>0</v>
      </c>
      <c r="F161" s="14">
        <f t="shared" si="31"/>
        <v>0</v>
      </c>
      <c r="G161" s="14">
        <f t="shared" si="31"/>
        <v>0</v>
      </c>
      <c r="H161" s="14">
        <f t="shared" si="34"/>
        <v>0</v>
      </c>
      <c r="I161" s="14">
        <f t="shared" si="35"/>
        <v>0</v>
      </c>
      <c r="J161" s="14">
        <f t="shared" si="36"/>
        <v>0</v>
      </c>
      <c r="K161" s="14">
        <f t="shared" si="37"/>
        <v>0</v>
      </c>
      <c r="L161" s="14">
        <f t="shared" si="38"/>
        <v>0</v>
      </c>
      <c r="M161" s="14">
        <f t="shared" ca="1" si="32"/>
        <v>-1.8432078686033124E-2</v>
      </c>
      <c r="N161" s="14">
        <f t="shared" ca="1" si="39"/>
        <v>0</v>
      </c>
      <c r="O161" s="21">
        <f t="shared" ca="1" si="40"/>
        <v>0</v>
      </c>
      <c r="P161" s="14">
        <f t="shared" ca="1" si="41"/>
        <v>0</v>
      </c>
      <c r="Q161" s="14">
        <f t="shared" ca="1" si="42"/>
        <v>0</v>
      </c>
      <c r="R161" s="8">
        <f t="shared" ca="1" si="33"/>
        <v>1.8432078686033124E-2</v>
      </c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x14ac:dyDescent="0.2">
      <c r="A162" s="54"/>
      <c r="B162" s="54"/>
      <c r="C162" s="54"/>
      <c r="D162" s="56">
        <f t="shared" si="30"/>
        <v>0</v>
      </c>
      <c r="E162" s="56">
        <f t="shared" si="30"/>
        <v>0</v>
      </c>
      <c r="F162" s="14">
        <f t="shared" si="31"/>
        <v>0</v>
      </c>
      <c r="G162" s="14">
        <f t="shared" si="31"/>
        <v>0</v>
      </c>
      <c r="H162" s="14">
        <f t="shared" si="34"/>
        <v>0</v>
      </c>
      <c r="I162" s="14">
        <f t="shared" si="35"/>
        <v>0</v>
      </c>
      <c r="J162" s="14">
        <f t="shared" si="36"/>
        <v>0</v>
      </c>
      <c r="K162" s="14">
        <f t="shared" si="37"/>
        <v>0</v>
      </c>
      <c r="L162" s="14">
        <f t="shared" si="38"/>
        <v>0</v>
      </c>
      <c r="M162" s="14">
        <f t="shared" ca="1" si="32"/>
        <v>-1.8432078686033124E-2</v>
      </c>
      <c r="N162" s="14">
        <f t="shared" ca="1" si="39"/>
        <v>0</v>
      </c>
      <c r="O162" s="21">
        <f t="shared" ca="1" si="40"/>
        <v>0</v>
      </c>
      <c r="P162" s="14">
        <f t="shared" ca="1" si="41"/>
        <v>0</v>
      </c>
      <c r="Q162" s="14">
        <f t="shared" ca="1" si="42"/>
        <v>0</v>
      </c>
      <c r="R162" s="8">
        <f t="shared" ca="1" si="33"/>
        <v>1.8432078686033124E-2</v>
      </c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x14ac:dyDescent="0.2">
      <c r="A163" s="54"/>
      <c r="B163" s="54"/>
      <c r="C163" s="54"/>
      <c r="D163" s="56">
        <f t="shared" si="30"/>
        <v>0</v>
      </c>
      <c r="E163" s="56">
        <f t="shared" si="30"/>
        <v>0</v>
      </c>
      <c r="F163" s="14">
        <f t="shared" si="31"/>
        <v>0</v>
      </c>
      <c r="G163" s="14">
        <f t="shared" si="31"/>
        <v>0</v>
      </c>
      <c r="H163" s="14">
        <f t="shared" si="34"/>
        <v>0</v>
      </c>
      <c r="I163" s="14">
        <f t="shared" si="35"/>
        <v>0</v>
      </c>
      <c r="J163" s="14">
        <f t="shared" si="36"/>
        <v>0</v>
      </c>
      <c r="K163" s="14">
        <f t="shared" si="37"/>
        <v>0</v>
      </c>
      <c r="L163" s="14">
        <f t="shared" si="38"/>
        <v>0</v>
      </c>
      <c r="M163" s="14">
        <f t="shared" ca="1" si="32"/>
        <v>-1.8432078686033124E-2</v>
      </c>
      <c r="N163" s="14">
        <f t="shared" ca="1" si="39"/>
        <v>0</v>
      </c>
      <c r="O163" s="21">
        <f t="shared" ca="1" si="40"/>
        <v>0</v>
      </c>
      <c r="P163" s="14">
        <f t="shared" ca="1" si="41"/>
        <v>0</v>
      </c>
      <c r="Q163" s="14">
        <f t="shared" ca="1" si="42"/>
        <v>0</v>
      </c>
      <c r="R163" s="8">
        <f t="shared" ca="1" si="33"/>
        <v>1.8432078686033124E-2</v>
      </c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x14ac:dyDescent="0.2">
      <c r="A164" s="54"/>
      <c r="B164" s="54"/>
      <c r="C164" s="54"/>
      <c r="D164" s="56">
        <f t="shared" si="30"/>
        <v>0</v>
      </c>
      <c r="E164" s="56">
        <f t="shared" si="30"/>
        <v>0</v>
      </c>
      <c r="F164" s="14">
        <f t="shared" si="31"/>
        <v>0</v>
      </c>
      <c r="G164" s="14">
        <f t="shared" si="31"/>
        <v>0</v>
      </c>
      <c r="H164" s="14">
        <f t="shared" si="34"/>
        <v>0</v>
      </c>
      <c r="I164" s="14">
        <f t="shared" si="35"/>
        <v>0</v>
      </c>
      <c r="J164" s="14">
        <f t="shared" si="36"/>
        <v>0</v>
      </c>
      <c r="K164" s="14">
        <f t="shared" si="37"/>
        <v>0</v>
      </c>
      <c r="L164" s="14">
        <f t="shared" si="38"/>
        <v>0</v>
      </c>
      <c r="M164" s="14">
        <f t="shared" ca="1" si="32"/>
        <v>-1.8432078686033124E-2</v>
      </c>
      <c r="N164" s="14">
        <f t="shared" ca="1" si="39"/>
        <v>0</v>
      </c>
      <c r="O164" s="21">
        <f t="shared" ca="1" si="40"/>
        <v>0</v>
      </c>
      <c r="P164" s="14">
        <f t="shared" ca="1" si="41"/>
        <v>0</v>
      </c>
      <c r="Q164" s="14">
        <f t="shared" ca="1" si="42"/>
        <v>0</v>
      </c>
      <c r="R164" s="8">
        <f t="shared" ca="1" si="33"/>
        <v>1.8432078686033124E-2</v>
      </c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x14ac:dyDescent="0.2">
      <c r="A165" s="54"/>
      <c r="B165" s="54"/>
      <c r="C165" s="54"/>
      <c r="D165" s="56">
        <f t="shared" si="30"/>
        <v>0</v>
      </c>
      <c r="E165" s="56">
        <f t="shared" si="30"/>
        <v>0</v>
      </c>
      <c r="F165" s="14">
        <f t="shared" si="31"/>
        <v>0</v>
      </c>
      <c r="G165" s="14">
        <f t="shared" si="31"/>
        <v>0</v>
      </c>
      <c r="H165" s="14">
        <f t="shared" si="34"/>
        <v>0</v>
      </c>
      <c r="I165" s="14">
        <f t="shared" si="35"/>
        <v>0</v>
      </c>
      <c r="J165" s="14">
        <f t="shared" si="36"/>
        <v>0</v>
      </c>
      <c r="K165" s="14">
        <f t="shared" si="37"/>
        <v>0</v>
      </c>
      <c r="L165" s="14">
        <f t="shared" si="38"/>
        <v>0</v>
      </c>
      <c r="M165" s="14">
        <f t="shared" ca="1" si="32"/>
        <v>-1.8432078686033124E-2</v>
      </c>
      <c r="N165" s="14">
        <f t="shared" ca="1" si="39"/>
        <v>0</v>
      </c>
      <c r="O165" s="21">
        <f t="shared" ca="1" si="40"/>
        <v>0</v>
      </c>
      <c r="P165" s="14">
        <f t="shared" ca="1" si="41"/>
        <v>0</v>
      </c>
      <c r="Q165" s="14">
        <f t="shared" ca="1" si="42"/>
        <v>0</v>
      </c>
      <c r="R165" s="8">
        <f t="shared" ca="1" si="33"/>
        <v>1.8432078686033124E-2</v>
      </c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x14ac:dyDescent="0.2">
      <c r="A166" s="54"/>
      <c r="B166" s="54"/>
      <c r="C166" s="54"/>
      <c r="D166" s="56">
        <f t="shared" si="30"/>
        <v>0</v>
      </c>
      <c r="E166" s="56">
        <f t="shared" si="30"/>
        <v>0</v>
      </c>
      <c r="F166" s="14">
        <f t="shared" si="31"/>
        <v>0</v>
      </c>
      <c r="G166" s="14">
        <f t="shared" si="31"/>
        <v>0</v>
      </c>
      <c r="H166" s="14">
        <f t="shared" si="34"/>
        <v>0</v>
      </c>
      <c r="I166" s="14">
        <f t="shared" si="35"/>
        <v>0</v>
      </c>
      <c r="J166" s="14">
        <f t="shared" si="36"/>
        <v>0</v>
      </c>
      <c r="K166" s="14">
        <f t="shared" si="37"/>
        <v>0</v>
      </c>
      <c r="L166" s="14">
        <f t="shared" si="38"/>
        <v>0</v>
      </c>
      <c r="M166" s="14">
        <f t="shared" ca="1" si="32"/>
        <v>-1.8432078686033124E-2</v>
      </c>
      <c r="N166" s="14">
        <f t="shared" ca="1" si="39"/>
        <v>0</v>
      </c>
      <c r="O166" s="21">
        <f t="shared" ca="1" si="40"/>
        <v>0</v>
      </c>
      <c r="P166" s="14">
        <f t="shared" ca="1" si="41"/>
        <v>0</v>
      </c>
      <c r="Q166" s="14">
        <f t="shared" ca="1" si="42"/>
        <v>0</v>
      </c>
      <c r="R166" s="8">
        <f t="shared" ca="1" si="33"/>
        <v>1.8432078686033124E-2</v>
      </c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x14ac:dyDescent="0.2">
      <c r="A167" s="54"/>
      <c r="B167" s="54"/>
      <c r="C167" s="54"/>
      <c r="D167" s="56">
        <f t="shared" si="30"/>
        <v>0</v>
      </c>
      <c r="E167" s="56">
        <f t="shared" si="30"/>
        <v>0</v>
      </c>
      <c r="F167" s="14">
        <f t="shared" si="31"/>
        <v>0</v>
      </c>
      <c r="G167" s="14">
        <f t="shared" si="31"/>
        <v>0</v>
      </c>
      <c r="H167" s="14">
        <f t="shared" si="34"/>
        <v>0</v>
      </c>
      <c r="I167" s="14">
        <f t="shared" si="35"/>
        <v>0</v>
      </c>
      <c r="J167" s="14">
        <f t="shared" si="36"/>
        <v>0</v>
      </c>
      <c r="K167" s="14">
        <f t="shared" si="37"/>
        <v>0</v>
      </c>
      <c r="L167" s="14">
        <f t="shared" si="38"/>
        <v>0</v>
      </c>
      <c r="M167" s="14">
        <f t="shared" ca="1" si="32"/>
        <v>-1.8432078686033124E-2</v>
      </c>
      <c r="N167" s="14">
        <f t="shared" ca="1" si="39"/>
        <v>0</v>
      </c>
      <c r="O167" s="21">
        <f t="shared" ca="1" si="40"/>
        <v>0</v>
      </c>
      <c r="P167" s="14">
        <f t="shared" ca="1" si="41"/>
        <v>0</v>
      </c>
      <c r="Q167" s="14">
        <f t="shared" ca="1" si="42"/>
        <v>0</v>
      </c>
      <c r="R167" s="8">
        <f t="shared" ca="1" si="33"/>
        <v>1.8432078686033124E-2</v>
      </c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x14ac:dyDescent="0.2">
      <c r="A168" s="54"/>
      <c r="B168" s="54"/>
      <c r="C168" s="54"/>
      <c r="D168" s="56">
        <f t="shared" si="30"/>
        <v>0</v>
      </c>
      <c r="E168" s="56">
        <f t="shared" si="30"/>
        <v>0</v>
      </c>
      <c r="F168" s="14">
        <f t="shared" si="31"/>
        <v>0</v>
      </c>
      <c r="G168" s="14">
        <f t="shared" si="31"/>
        <v>0</v>
      </c>
      <c r="H168" s="14">
        <f t="shared" si="34"/>
        <v>0</v>
      </c>
      <c r="I168" s="14">
        <f t="shared" si="35"/>
        <v>0</v>
      </c>
      <c r="J168" s="14">
        <f t="shared" si="36"/>
        <v>0</v>
      </c>
      <c r="K168" s="14">
        <f t="shared" si="37"/>
        <v>0</v>
      </c>
      <c r="L168" s="14">
        <f t="shared" si="38"/>
        <v>0</v>
      </c>
      <c r="M168" s="14">
        <f t="shared" ca="1" si="32"/>
        <v>-1.8432078686033124E-2</v>
      </c>
      <c r="N168" s="14">
        <f t="shared" ca="1" si="39"/>
        <v>0</v>
      </c>
      <c r="O168" s="21">
        <f t="shared" ca="1" si="40"/>
        <v>0</v>
      </c>
      <c r="P168" s="14">
        <f t="shared" ca="1" si="41"/>
        <v>0</v>
      </c>
      <c r="Q168" s="14">
        <f t="shared" ca="1" si="42"/>
        <v>0</v>
      </c>
      <c r="R168" s="8">
        <f t="shared" ca="1" si="33"/>
        <v>1.8432078686033124E-2</v>
      </c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x14ac:dyDescent="0.2">
      <c r="A169" s="54"/>
      <c r="B169" s="54"/>
      <c r="C169" s="54"/>
      <c r="D169" s="56">
        <f t="shared" si="30"/>
        <v>0</v>
      </c>
      <c r="E169" s="56">
        <f t="shared" si="30"/>
        <v>0</v>
      </c>
      <c r="F169" s="14">
        <f t="shared" si="31"/>
        <v>0</v>
      </c>
      <c r="G169" s="14">
        <f t="shared" si="31"/>
        <v>0</v>
      </c>
      <c r="H169" s="14">
        <f t="shared" si="34"/>
        <v>0</v>
      </c>
      <c r="I169" s="14">
        <f t="shared" si="35"/>
        <v>0</v>
      </c>
      <c r="J169" s="14">
        <f t="shared" si="36"/>
        <v>0</v>
      </c>
      <c r="K169" s="14">
        <f t="shared" si="37"/>
        <v>0</v>
      </c>
      <c r="L169" s="14">
        <f t="shared" si="38"/>
        <v>0</v>
      </c>
      <c r="M169" s="14">
        <f t="shared" ca="1" si="32"/>
        <v>-1.8432078686033124E-2</v>
      </c>
      <c r="N169" s="14">
        <f t="shared" ca="1" si="39"/>
        <v>0</v>
      </c>
      <c r="O169" s="21">
        <f t="shared" ca="1" si="40"/>
        <v>0</v>
      </c>
      <c r="P169" s="14">
        <f t="shared" ca="1" si="41"/>
        <v>0</v>
      </c>
      <c r="Q169" s="14">
        <f t="shared" ca="1" si="42"/>
        <v>0</v>
      </c>
      <c r="R169" s="8">
        <f t="shared" ca="1" si="33"/>
        <v>1.8432078686033124E-2</v>
      </c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x14ac:dyDescent="0.2">
      <c r="A170" s="54"/>
      <c r="B170" s="54"/>
      <c r="C170" s="54"/>
      <c r="D170" s="56">
        <f t="shared" si="30"/>
        <v>0</v>
      </c>
      <c r="E170" s="56">
        <f t="shared" si="30"/>
        <v>0</v>
      </c>
      <c r="F170" s="14">
        <f t="shared" si="31"/>
        <v>0</v>
      </c>
      <c r="G170" s="14">
        <f t="shared" si="31"/>
        <v>0</v>
      </c>
      <c r="H170" s="14">
        <f t="shared" si="34"/>
        <v>0</v>
      </c>
      <c r="I170" s="14">
        <f t="shared" si="35"/>
        <v>0</v>
      </c>
      <c r="J170" s="14">
        <f t="shared" si="36"/>
        <v>0</v>
      </c>
      <c r="K170" s="14">
        <f t="shared" si="37"/>
        <v>0</v>
      </c>
      <c r="L170" s="14">
        <f t="shared" si="38"/>
        <v>0</v>
      </c>
      <c r="M170" s="14">
        <f t="shared" ca="1" si="32"/>
        <v>-1.8432078686033124E-2</v>
      </c>
      <c r="N170" s="14">
        <f t="shared" ca="1" si="39"/>
        <v>0</v>
      </c>
      <c r="O170" s="21">
        <f t="shared" ca="1" si="40"/>
        <v>0</v>
      </c>
      <c r="P170" s="14">
        <f t="shared" ca="1" si="41"/>
        <v>0</v>
      </c>
      <c r="Q170" s="14">
        <f t="shared" ca="1" si="42"/>
        <v>0</v>
      </c>
      <c r="R170" s="8">
        <f t="shared" ca="1" si="33"/>
        <v>1.8432078686033124E-2</v>
      </c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x14ac:dyDescent="0.2">
      <c r="A171" s="54"/>
      <c r="B171" s="54"/>
      <c r="C171" s="54"/>
      <c r="D171" s="56">
        <f t="shared" si="30"/>
        <v>0</v>
      </c>
      <c r="E171" s="56">
        <f t="shared" si="30"/>
        <v>0</v>
      </c>
      <c r="F171" s="14">
        <f t="shared" si="31"/>
        <v>0</v>
      </c>
      <c r="G171" s="14">
        <f t="shared" si="31"/>
        <v>0</v>
      </c>
      <c r="H171" s="14">
        <f t="shared" si="34"/>
        <v>0</v>
      </c>
      <c r="I171" s="14">
        <f t="shared" si="35"/>
        <v>0</v>
      </c>
      <c r="J171" s="14">
        <f t="shared" si="36"/>
        <v>0</v>
      </c>
      <c r="K171" s="14">
        <f t="shared" si="37"/>
        <v>0</v>
      </c>
      <c r="L171" s="14">
        <f t="shared" si="38"/>
        <v>0</v>
      </c>
      <c r="M171" s="14">
        <f t="shared" ca="1" si="32"/>
        <v>-1.8432078686033124E-2</v>
      </c>
      <c r="N171" s="14">
        <f t="shared" ca="1" si="39"/>
        <v>0</v>
      </c>
      <c r="O171" s="21">
        <f t="shared" ca="1" si="40"/>
        <v>0</v>
      </c>
      <c r="P171" s="14">
        <f t="shared" ca="1" si="41"/>
        <v>0</v>
      </c>
      <c r="Q171" s="14">
        <f t="shared" ca="1" si="42"/>
        <v>0</v>
      </c>
      <c r="R171" s="8">
        <f t="shared" ca="1" si="33"/>
        <v>1.8432078686033124E-2</v>
      </c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x14ac:dyDescent="0.2">
      <c r="A172" s="54"/>
      <c r="B172" s="54"/>
      <c r="C172" s="54"/>
      <c r="D172" s="56">
        <f t="shared" si="30"/>
        <v>0</v>
      </c>
      <c r="E172" s="56">
        <f t="shared" si="30"/>
        <v>0</v>
      </c>
      <c r="F172" s="14">
        <f t="shared" si="31"/>
        <v>0</v>
      </c>
      <c r="G172" s="14">
        <f t="shared" si="31"/>
        <v>0</v>
      </c>
      <c r="H172" s="14">
        <f t="shared" si="34"/>
        <v>0</v>
      </c>
      <c r="I172" s="14">
        <f t="shared" si="35"/>
        <v>0</v>
      </c>
      <c r="J172" s="14">
        <f t="shared" si="36"/>
        <v>0</v>
      </c>
      <c r="K172" s="14">
        <f t="shared" si="37"/>
        <v>0</v>
      </c>
      <c r="L172" s="14">
        <f t="shared" si="38"/>
        <v>0</v>
      </c>
      <c r="M172" s="14">
        <f t="shared" ca="1" si="32"/>
        <v>-1.8432078686033124E-2</v>
      </c>
      <c r="N172" s="14">
        <f t="shared" ca="1" si="39"/>
        <v>0</v>
      </c>
      <c r="O172" s="21">
        <f t="shared" ca="1" si="40"/>
        <v>0</v>
      </c>
      <c r="P172" s="14">
        <f t="shared" ca="1" si="41"/>
        <v>0</v>
      </c>
      <c r="Q172" s="14">
        <f t="shared" ca="1" si="42"/>
        <v>0</v>
      </c>
      <c r="R172" s="8">
        <f t="shared" ca="1" si="33"/>
        <v>1.8432078686033124E-2</v>
      </c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x14ac:dyDescent="0.2">
      <c r="A173" s="54"/>
      <c r="B173" s="54"/>
      <c r="C173" s="54"/>
      <c r="D173" s="56">
        <f t="shared" si="30"/>
        <v>0</v>
      </c>
      <c r="E173" s="56">
        <f t="shared" si="30"/>
        <v>0</v>
      </c>
      <c r="F173" s="14">
        <f t="shared" si="31"/>
        <v>0</v>
      </c>
      <c r="G173" s="14">
        <f t="shared" si="31"/>
        <v>0</v>
      </c>
      <c r="H173" s="14">
        <f t="shared" si="34"/>
        <v>0</v>
      </c>
      <c r="I173" s="14">
        <f t="shared" si="35"/>
        <v>0</v>
      </c>
      <c r="J173" s="14">
        <f t="shared" si="36"/>
        <v>0</v>
      </c>
      <c r="K173" s="14">
        <f t="shared" si="37"/>
        <v>0</v>
      </c>
      <c r="L173" s="14">
        <f t="shared" si="38"/>
        <v>0</v>
      </c>
      <c r="M173" s="14">
        <f t="shared" ca="1" si="32"/>
        <v>-1.8432078686033124E-2</v>
      </c>
      <c r="N173" s="14">
        <f t="shared" ca="1" si="39"/>
        <v>0</v>
      </c>
      <c r="O173" s="21">
        <f t="shared" ca="1" si="40"/>
        <v>0</v>
      </c>
      <c r="P173" s="14">
        <f t="shared" ca="1" si="41"/>
        <v>0</v>
      </c>
      <c r="Q173" s="14">
        <f t="shared" ca="1" si="42"/>
        <v>0</v>
      </c>
      <c r="R173" s="8">
        <f t="shared" ca="1" si="33"/>
        <v>1.8432078686033124E-2</v>
      </c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x14ac:dyDescent="0.2">
      <c r="A174" s="54"/>
      <c r="B174" s="54"/>
      <c r="C174" s="54"/>
      <c r="D174" s="56">
        <f t="shared" si="30"/>
        <v>0</v>
      </c>
      <c r="E174" s="56">
        <f t="shared" si="30"/>
        <v>0</v>
      </c>
      <c r="F174" s="14">
        <f t="shared" si="31"/>
        <v>0</v>
      </c>
      <c r="G174" s="14">
        <f t="shared" si="31"/>
        <v>0</v>
      </c>
      <c r="H174" s="14">
        <f t="shared" si="34"/>
        <v>0</v>
      </c>
      <c r="I174" s="14">
        <f t="shared" si="35"/>
        <v>0</v>
      </c>
      <c r="J174" s="14">
        <f t="shared" si="36"/>
        <v>0</v>
      </c>
      <c r="K174" s="14">
        <f t="shared" si="37"/>
        <v>0</v>
      </c>
      <c r="L174" s="14">
        <f t="shared" si="38"/>
        <v>0</v>
      </c>
      <c r="M174" s="14">
        <f t="shared" ca="1" si="32"/>
        <v>-1.8432078686033124E-2</v>
      </c>
      <c r="N174" s="14">
        <f t="shared" ca="1" si="39"/>
        <v>0</v>
      </c>
      <c r="O174" s="21">
        <f t="shared" ca="1" si="40"/>
        <v>0</v>
      </c>
      <c r="P174" s="14">
        <f t="shared" ca="1" si="41"/>
        <v>0</v>
      </c>
      <c r="Q174" s="14">
        <f t="shared" ca="1" si="42"/>
        <v>0</v>
      </c>
      <c r="R174" s="8">
        <f t="shared" ca="1" si="33"/>
        <v>1.8432078686033124E-2</v>
      </c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x14ac:dyDescent="0.2">
      <c r="A175" s="54"/>
      <c r="B175" s="54"/>
      <c r="C175" s="54"/>
      <c r="D175" s="56">
        <f t="shared" si="30"/>
        <v>0</v>
      </c>
      <c r="E175" s="56">
        <f t="shared" si="30"/>
        <v>0</v>
      </c>
      <c r="F175" s="14">
        <f t="shared" si="31"/>
        <v>0</v>
      </c>
      <c r="G175" s="14">
        <f t="shared" si="31"/>
        <v>0</v>
      </c>
      <c r="H175" s="14">
        <f t="shared" si="34"/>
        <v>0</v>
      </c>
      <c r="I175" s="14">
        <f t="shared" si="35"/>
        <v>0</v>
      </c>
      <c r="J175" s="14">
        <f t="shared" si="36"/>
        <v>0</v>
      </c>
      <c r="K175" s="14">
        <f t="shared" si="37"/>
        <v>0</v>
      </c>
      <c r="L175" s="14">
        <f t="shared" si="38"/>
        <v>0</v>
      </c>
      <c r="M175" s="14">
        <f t="shared" ca="1" si="32"/>
        <v>-1.8432078686033124E-2</v>
      </c>
      <c r="N175" s="14">
        <f t="shared" ca="1" si="39"/>
        <v>0</v>
      </c>
      <c r="O175" s="21">
        <f t="shared" ca="1" si="40"/>
        <v>0</v>
      </c>
      <c r="P175" s="14">
        <f t="shared" ca="1" si="41"/>
        <v>0</v>
      </c>
      <c r="Q175" s="14">
        <f t="shared" ca="1" si="42"/>
        <v>0</v>
      </c>
      <c r="R175" s="8">
        <f t="shared" ca="1" si="33"/>
        <v>1.8432078686033124E-2</v>
      </c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x14ac:dyDescent="0.2">
      <c r="A176" s="54"/>
      <c r="B176" s="54"/>
      <c r="C176" s="54"/>
      <c r="D176" s="56">
        <f t="shared" si="30"/>
        <v>0</v>
      </c>
      <c r="E176" s="56">
        <f t="shared" si="30"/>
        <v>0</v>
      </c>
      <c r="F176" s="14">
        <f t="shared" si="31"/>
        <v>0</v>
      </c>
      <c r="G176" s="14">
        <f t="shared" si="31"/>
        <v>0</v>
      </c>
      <c r="H176" s="14">
        <f t="shared" si="34"/>
        <v>0</v>
      </c>
      <c r="I176" s="14">
        <f t="shared" si="35"/>
        <v>0</v>
      </c>
      <c r="J176" s="14">
        <f t="shared" si="36"/>
        <v>0</v>
      </c>
      <c r="K176" s="14">
        <f t="shared" si="37"/>
        <v>0</v>
      </c>
      <c r="L176" s="14">
        <f t="shared" si="38"/>
        <v>0</v>
      </c>
      <c r="M176" s="14">
        <f t="shared" ca="1" si="32"/>
        <v>-1.8432078686033124E-2</v>
      </c>
      <c r="N176" s="14">
        <f t="shared" ca="1" si="39"/>
        <v>0</v>
      </c>
      <c r="O176" s="21">
        <f t="shared" ca="1" si="40"/>
        <v>0</v>
      </c>
      <c r="P176" s="14">
        <f t="shared" ca="1" si="41"/>
        <v>0</v>
      </c>
      <c r="Q176" s="14">
        <f t="shared" ca="1" si="42"/>
        <v>0</v>
      </c>
      <c r="R176" s="8">
        <f t="shared" ca="1" si="33"/>
        <v>1.8432078686033124E-2</v>
      </c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x14ac:dyDescent="0.2">
      <c r="A177" s="54"/>
      <c r="B177" s="54"/>
      <c r="C177" s="54"/>
      <c r="D177" s="56">
        <f t="shared" si="30"/>
        <v>0</v>
      </c>
      <c r="E177" s="56">
        <f t="shared" si="30"/>
        <v>0</v>
      </c>
      <c r="F177" s="14">
        <f t="shared" si="31"/>
        <v>0</v>
      </c>
      <c r="G177" s="14">
        <f t="shared" si="31"/>
        <v>0</v>
      </c>
      <c r="H177" s="14">
        <f t="shared" si="34"/>
        <v>0</v>
      </c>
      <c r="I177" s="14">
        <f t="shared" si="35"/>
        <v>0</v>
      </c>
      <c r="J177" s="14">
        <f t="shared" si="36"/>
        <v>0</v>
      </c>
      <c r="K177" s="14">
        <f t="shared" si="37"/>
        <v>0</v>
      </c>
      <c r="L177" s="14">
        <f t="shared" si="38"/>
        <v>0</v>
      </c>
      <c r="M177" s="14">
        <f t="shared" ca="1" si="32"/>
        <v>-1.8432078686033124E-2</v>
      </c>
      <c r="N177" s="14">
        <f t="shared" ca="1" si="39"/>
        <v>0</v>
      </c>
      <c r="O177" s="21">
        <f t="shared" ca="1" si="40"/>
        <v>0</v>
      </c>
      <c r="P177" s="14">
        <f t="shared" ca="1" si="41"/>
        <v>0</v>
      </c>
      <c r="Q177" s="14">
        <f t="shared" ca="1" si="42"/>
        <v>0</v>
      </c>
      <c r="R177" s="8">
        <f t="shared" ca="1" si="33"/>
        <v>1.8432078686033124E-2</v>
      </c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x14ac:dyDescent="0.2">
      <c r="A178" s="54"/>
      <c r="B178" s="54"/>
      <c r="C178" s="54"/>
      <c r="D178" s="56">
        <f t="shared" si="30"/>
        <v>0</v>
      </c>
      <c r="E178" s="56">
        <f t="shared" si="30"/>
        <v>0</v>
      </c>
      <c r="F178" s="14">
        <f t="shared" si="31"/>
        <v>0</v>
      </c>
      <c r="G178" s="14">
        <f t="shared" si="31"/>
        <v>0</v>
      </c>
      <c r="H178" s="14">
        <f t="shared" si="34"/>
        <v>0</v>
      </c>
      <c r="I178" s="14">
        <f t="shared" si="35"/>
        <v>0</v>
      </c>
      <c r="J178" s="14">
        <f t="shared" si="36"/>
        <v>0</v>
      </c>
      <c r="K178" s="14">
        <f t="shared" si="37"/>
        <v>0</v>
      </c>
      <c r="L178" s="14">
        <f t="shared" si="38"/>
        <v>0</v>
      </c>
      <c r="M178" s="14">
        <f t="shared" ca="1" si="32"/>
        <v>-1.8432078686033124E-2</v>
      </c>
      <c r="N178" s="14">
        <f t="shared" ca="1" si="39"/>
        <v>0</v>
      </c>
      <c r="O178" s="21">
        <f t="shared" ca="1" si="40"/>
        <v>0</v>
      </c>
      <c r="P178" s="14">
        <f t="shared" ca="1" si="41"/>
        <v>0</v>
      </c>
      <c r="Q178" s="14">
        <f t="shared" ca="1" si="42"/>
        <v>0</v>
      </c>
      <c r="R178" s="8">
        <f t="shared" ca="1" si="33"/>
        <v>1.8432078686033124E-2</v>
      </c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x14ac:dyDescent="0.2">
      <c r="A179" s="54"/>
      <c r="B179" s="54"/>
      <c r="C179" s="54"/>
      <c r="D179" s="56">
        <f t="shared" si="30"/>
        <v>0</v>
      </c>
      <c r="E179" s="56">
        <f t="shared" si="30"/>
        <v>0</v>
      </c>
      <c r="F179" s="14">
        <f t="shared" si="31"/>
        <v>0</v>
      </c>
      <c r="G179" s="14">
        <f t="shared" si="31"/>
        <v>0</v>
      </c>
      <c r="H179" s="14">
        <f t="shared" si="34"/>
        <v>0</v>
      </c>
      <c r="I179" s="14">
        <f t="shared" si="35"/>
        <v>0</v>
      </c>
      <c r="J179" s="14">
        <f t="shared" si="36"/>
        <v>0</v>
      </c>
      <c r="K179" s="14">
        <f t="shared" si="37"/>
        <v>0</v>
      </c>
      <c r="L179" s="14">
        <f t="shared" si="38"/>
        <v>0</v>
      </c>
      <c r="M179" s="14">
        <f t="shared" ca="1" si="32"/>
        <v>-1.8432078686033124E-2</v>
      </c>
      <c r="N179" s="14">
        <f t="shared" ca="1" si="39"/>
        <v>0</v>
      </c>
      <c r="O179" s="21">
        <f t="shared" ca="1" si="40"/>
        <v>0</v>
      </c>
      <c r="P179" s="14">
        <f t="shared" ca="1" si="41"/>
        <v>0</v>
      </c>
      <c r="Q179" s="14">
        <f t="shared" ca="1" si="42"/>
        <v>0</v>
      </c>
      <c r="R179" s="8">
        <f t="shared" ca="1" si="33"/>
        <v>1.8432078686033124E-2</v>
      </c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x14ac:dyDescent="0.2">
      <c r="A180" s="54"/>
      <c r="B180" s="54"/>
      <c r="C180" s="54"/>
      <c r="D180" s="56">
        <f t="shared" si="30"/>
        <v>0</v>
      </c>
      <c r="E180" s="56">
        <f t="shared" si="30"/>
        <v>0</v>
      </c>
      <c r="F180" s="14">
        <f t="shared" si="31"/>
        <v>0</v>
      </c>
      <c r="G180" s="14">
        <f t="shared" si="31"/>
        <v>0</v>
      </c>
      <c r="H180" s="14">
        <f t="shared" si="34"/>
        <v>0</v>
      </c>
      <c r="I180" s="14">
        <f t="shared" si="35"/>
        <v>0</v>
      </c>
      <c r="J180" s="14">
        <f t="shared" si="36"/>
        <v>0</v>
      </c>
      <c r="K180" s="14">
        <f t="shared" si="37"/>
        <v>0</v>
      </c>
      <c r="L180" s="14">
        <f t="shared" si="38"/>
        <v>0</v>
      </c>
      <c r="M180" s="14">
        <f t="shared" ca="1" si="32"/>
        <v>-1.8432078686033124E-2</v>
      </c>
      <c r="N180" s="14">
        <f t="shared" ca="1" si="39"/>
        <v>0</v>
      </c>
      <c r="O180" s="21">
        <f t="shared" ca="1" si="40"/>
        <v>0</v>
      </c>
      <c r="P180" s="14">
        <f t="shared" ca="1" si="41"/>
        <v>0</v>
      </c>
      <c r="Q180" s="14">
        <f t="shared" ca="1" si="42"/>
        <v>0</v>
      </c>
      <c r="R180" s="8">
        <f t="shared" ca="1" si="33"/>
        <v>1.8432078686033124E-2</v>
      </c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x14ac:dyDescent="0.2">
      <c r="A181" s="54"/>
      <c r="B181" s="54"/>
      <c r="C181" s="54"/>
      <c r="D181" s="56">
        <f t="shared" si="30"/>
        <v>0</v>
      </c>
      <c r="E181" s="56">
        <f t="shared" si="30"/>
        <v>0</v>
      </c>
      <c r="F181" s="14">
        <f t="shared" si="31"/>
        <v>0</v>
      </c>
      <c r="G181" s="14">
        <f t="shared" si="31"/>
        <v>0</v>
      </c>
      <c r="H181" s="14">
        <f t="shared" si="34"/>
        <v>0</v>
      </c>
      <c r="I181" s="14">
        <f t="shared" si="35"/>
        <v>0</v>
      </c>
      <c r="J181" s="14">
        <f t="shared" si="36"/>
        <v>0</v>
      </c>
      <c r="K181" s="14">
        <f t="shared" si="37"/>
        <v>0</v>
      </c>
      <c r="L181" s="14">
        <f t="shared" si="38"/>
        <v>0</v>
      </c>
      <c r="M181" s="14">
        <f t="shared" ca="1" si="32"/>
        <v>-1.8432078686033124E-2</v>
      </c>
      <c r="N181" s="14">
        <f t="shared" ca="1" si="39"/>
        <v>0</v>
      </c>
      <c r="O181" s="21">
        <f t="shared" ca="1" si="40"/>
        <v>0</v>
      </c>
      <c r="P181" s="14">
        <f t="shared" ca="1" si="41"/>
        <v>0</v>
      </c>
      <c r="Q181" s="14">
        <f t="shared" ca="1" si="42"/>
        <v>0</v>
      </c>
      <c r="R181" s="8">
        <f t="shared" ca="1" si="33"/>
        <v>1.8432078686033124E-2</v>
      </c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x14ac:dyDescent="0.2">
      <c r="A182" s="54"/>
      <c r="B182" s="54"/>
      <c r="C182" s="54"/>
      <c r="D182" s="56">
        <f t="shared" si="30"/>
        <v>0</v>
      </c>
      <c r="E182" s="56">
        <f t="shared" si="30"/>
        <v>0</v>
      </c>
      <c r="F182" s="14">
        <f t="shared" si="31"/>
        <v>0</v>
      </c>
      <c r="G182" s="14">
        <f t="shared" si="31"/>
        <v>0</v>
      </c>
      <c r="H182" s="14">
        <f t="shared" si="34"/>
        <v>0</v>
      </c>
      <c r="I182" s="14">
        <f t="shared" si="35"/>
        <v>0</v>
      </c>
      <c r="J182" s="14">
        <f t="shared" si="36"/>
        <v>0</v>
      </c>
      <c r="K182" s="14">
        <f t="shared" si="37"/>
        <v>0</v>
      </c>
      <c r="L182" s="14">
        <f t="shared" si="38"/>
        <v>0</v>
      </c>
      <c r="M182" s="14">
        <f t="shared" ca="1" si="32"/>
        <v>-1.8432078686033124E-2</v>
      </c>
      <c r="N182" s="14">
        <f t="shared" ca="1" si="39"/>
        <v>0</v>
      </c>
      <c r="O182" s="21">
        <f t="shared" ca="1" si="40"/>
        <v>0</v>
      </c>
      <c r="P182" s="14">
        <f t="shared" ca="1" si="41"/>
        <v>0</v>
      </c>
      <c r="Q182" s="14">
        <f t="shared" ca="1" si="42"/>
        <v>0</v>
      </c>
      <c r="R182" s="8">
        <f t="shared" ca="1" si="33"/>
        <v>1.8432078686033124E-2</v>
      </c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x14ac:dyDescent="0.2">
      <c r="A183" s="54"/>
      <c r="B183" s="54"/>
      <c r="C183" s="54"/>
      <c r="D183" s="56">
        <f t="shared" si="30"/>
        <v>0</v>
      </c>
      <c r="E183" s="56">
        <f t="shared" si="30"/>
        <v>0</v>
      </c>
      <c r="F183" s="14">
        <f t="shared" si="31"/>
        <v>0</v>
      </c>
      <c r="G183" s="14">
        <f t="shared" si="31"/>
        <v>0</v>
      </c>
      <c r="H183" s="14">
        <f t="shared" si="34"/>
        <v>0</v>
      </c>
      <c r="I183" s="14">
        <f t="shared" si="35"/>
        <v>0</v>
      </c>
      <c r="J183" s="14">
        <f t="shared" si="36"/>
        <v>0</v>
      </c>
      <c r="K183" s="14">
        <f t="shared" si="37"/>
        <v>0</v>
      </c>
      <c r="L183" s="14">
        <f t="shared" si="38"/>
        <v>0</v>
      </c>
      <c r="M183" s="14">
        <f t="shared" ca="1" si="32"/>
        <v>-1.8432078686033124E-2</v>
      </c>
      <c r="N183" s="14">
        <f t="shared" ca="1" si="39"/>
        <v>0</v>
      </c>
      <c r="O183" s="21">
        <f t="shared" ca="1" si="40"/>
        <v>0</v>
      </c>
      <c r="P183" s="14">
        <f t="shared" ca="1" si="41"/>
        <v>0</v>
      </c>
      <c r="Q183" s="14">
        <f t="shared" ca="1" si="42"/>
        <v>0</v>
      </c>
      <c r="R183" s="8">
        <f t="shared" ca="1" si="33"/>
        <v>1.8432078686033124E-2</v>
      </c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x14ac:dyDescent="0.2">
      <c r="A184" s="54"/>
      <c r="B184" s="54"/>
      <c r="C184" s="54"/>
      <c r="D184" s="56">
        <f t="shared" si="30"/>
        <v>0</v>
      </c>
      <c r="E184" s="56">
        <f t="shared" si="30"/>
        <v>0</v>
      </c>
      <c r="F184" s="14">
        <f t="shared" si="31"/>
        <v>0</v>
      </c>
      <c r="G184" s="14">
        <f t="shared" si="31"/>
        <v>0</v>
      </c>
      <c r="H184" s="14">
        <f t="shared" si="34"/>
        <v>0</v>
      </c>
      <c r="I184" s="14">
        <f t="shared" si="35"/>
        <v>0</v>
      </c>
      <c r="J184" s="14">
        <f t="shared" si="36"/>
        <v>0</v>
      </c>
      <c r="K184" s="14">
        <f t="shared" si="37"/>
        <v>0</v>
      </c>
      <c r="L184" s="14">
        <f t="shared" si="38"/>
        <v>0</v>
      </c>
      <c r="M184" s="14">
        <f t="shared" ca="1" si="32"/>
        <v>-1.8432078686033124E-2</v>
      </c>
      <c r="N184" s="14">
        <f t="shared" ca="1" si="39"/>
        <v>0</v>
      </c>
      <c r="O184" s="21">
        <f t="shared" ca="1" si="40"/>
        <v>0</v>
      </c>
      <c r="P184" s="14">
        <f t="shared" ca="1" si="41"/>
        <v>0</v>
      </c>
      <c r="Q184" s="14">
        <f t="shared" ca="1" si="42"/>
        <v>0</v>
      </c>
      <c r="R184" s="8">
        <f t="shared" ca="1" si="33"/>
        <v>1.8432078686033124E-2</v>
      </c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x14ac:dyDescent="0.2">
      <c r="A185" s="54"/>
      <c r="B185" s="54"/>
      <c r="C185" s="54"/>
      <c r="D185" s="56">
        <f t="shared" si="30"/>
        <v>0</v>
      </c>
      <c r="E185" s="56">
        <f t="shared" si="30"/>
        <v>0</v>
      </c>
      <c r="F185" s="14">
        <f t="shared" si="31"/>
        <v>0</v>
      </c>
      <c r="G185" s="14">
        <f t="shared" si="31"/>
        <v>0</v>
      </c>
      <c r="H185" s="14">
        <f t="shared" si="34"/>
        <v>0</v>
      </c>
      <c r="I185" s="14">
        <f t="shared" si="35"/>
        <v>0</v>
      </c>
      <c r="J185" s="14">
        <f t="shared" si="36"/>
        <v>0</v>
      </c>
      <c r="K185" s="14">
        <f t="shared" si="37"/>
        <v>0</v>
      </c>
      <c r="L185" s="14">
        <f t="shared" si="38"/>
        <v>0</v>
      </c>
      <c r="M185" s="14">
        <f t="shared" ca="1" si="32"/>
        <v>-1.8432078686033124E-2</v>
      </c>
      <c r="N185" s="14">
        <f t="shared" ca="1" si="39"/>
        <v>0</v>
      </c>
      <c r="O185" s="21">
        <f t="shared" ca="1" si="40"/>
        <v>0</v>
      </c>
      <c r="P185" s="14">
        <f t="shared" ca="1" si="41"/>
        <v>0</v>
      </c>
      <c r="Q185" s="14">
        <f t="shared" ca="1" si="42"/>
        <v>0</v>
      </c>
      <c r="R185" s="8">
        <f t="shared" ca="1" si="33"/>
        <v>1.8432078686033124E-2</v>
      </c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x14ac:dyDescent="0.2">
      <c r="A186" s="54"/>
      <c r="B186" s="54"/>
      <c r="C186" s="54"/>
      <c r="D186" s="56">
        <f t="shared" si="30"/>
        <v>0</v>
      </c>
      <c r="E186" s="56">
        <f t="shared" si="30"/>
        <v>0</v>
      </c>
      <c r="F186" s="14">
        <f t="shared" si="31"/>
        <v>0</v>
      </c>
      <c r="G186" s="14">
        <f t="shared" si="31"/>
        <v>0</v>
      </c>
      <c r="H186" s="14">
        <f t="shared" si="34"/>
        <v>0</v>
      </c>
      <c r="I186" s="14">
        <f t="shared" si="35"/>
        <v>0</v>
      </c>
      <c r="J186" s="14">
        <f t="shared" si="36"/>
        <v>0</v>
      </c>
      <c r="K186" s="14">
        <f t="shared" si="37"/>
        <v>0</v>
      </c>
      <c r="L186" s="14">
        <f t="shared" si="38"/>
        <v>0</v>
      </c>
      <c r="M186" s="14">
        <f t="shared" ca="1" si="32"/>
        <v>-1.8432078686033124E-2</v>
      </c>
      <c r="N186" s="14">
        <f t="shared" ca="1" si="39"/>
        <v>0</v>
      </c>
      <c r="O186" s="21">
        <f t="shared" ca="1" si="40"/>
        <v>0</v>
      </c>
      <c r="P186" s="14">
        <f t="shared" ca="1" si="41"/>
        <v>0</v>
      </c>
      <c r="Q186" s="14">
        <f t="shared" ca="1" si="42"/>
        <v>0</v>
      </c>
      <c r="R186" s="8">
        <f t="shared" ca="1" si="33"/>
        <v>1.8432078686033124E-2</v>
      </c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x14ac:dyDescent="0.2">
      <c r="A187" s="54"/>
      <c r="B187" s="54"/>
      <c r="C187" s="54"/>
      <c r="D187" s="56">
        <f t="shared" si="30"/>
        <v>0</v>
      </c>
      <c r="E187" s="56">
        <f t="shared" si="30"/>
        <v>0</v>
      </c>
      <c r="F187" s="14">
        <f t="shared" si="31"/>
        <v>0</v>
      </c>
      <c r="G187" s="14">
        <f t="shared" si="31"/>
        <v>0</v>
      </c>
      <c r="H187" s="14">
        <f t="shared" si="34"/>
        <v>0</v>
      </c>
      <c r="I187" s="14">
        <f t="shared" si="35"/>
        <v>0</v>
      </c>
      <c r="J187" s="14">
        <f t="shared" si="36"/>
        <v>0</v>
      </c>
      <c r="K187" s="14">
        <f t="shared" si="37"/>
        <v>0</v>
      </c>
      <c r="L187" s="14">
        <f t="shared" si="38"/>
        <v>0</v>
      </c>
      <c r="M187" s="14">
        <f t="shared" ca="1" si="32"/>
        <v>-1.8432078686033124E-2</v>
      </c>
      <c r="N187" s="14">
        <f t="shared" ca="1" si="39"/>
        <v>0</v>
      </c>
      <c r="O187" s="21">
        <f t="shared" ca="1" si="40"/>
        <v>0</v>
      </c>
      <c r="P187" s="14">
        <f t="shared" ca="1" si="41"/>
        <v>0</v>
      </c>
      <c r="Q187" s="14">
        <f t="shared" ca="1" si="42"/>
        <v>0</v>
      </c>
      <c r="R187" s="8">
        <f t="shared" ca="1" si="33"/>
        <v>1.8432078686033124E-2</v>
      </c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x14ac:dyDescent="0.2">
      <c r="A188" s="54"/>
      <c r="B188" s="54"/>
      <c r="C188" s="54"/>
      <c r="D188" s="56">
        <f t="shared" si="30"/>
        <v>0</v>
      </c>
      <c r="E188" s="56">
        <f t="shared" si="30"/>
        <v>0</v>
      </c>
      <c r="F188" s="14">
        <f t="shared" si="31"/>
        <v>0</v>
      </c>
      <c r="G188" s="14">
        <f t="shared" si="31"/>
        <v>0</v>
      </c>
      <c r="H188" s="14">
        <f t="shared" si="34"/>
        <v>0</v>
      </c>
      <c r="I188" s="14">
        <f t="shared" si="35"/>
        <v>0</v>
      </c>
      <c r="J188" s="14">
        <f t="shared" si="36"/>
        <v>0</v>
      </c>
      <c r="K188" s="14">
        <f t="shared" si="37"/>
        <v>0</v>
      </c>
      <c r="L188" s="14">
        <f t="shared" si="38"/>
        <v>0</v>
      </c>
      <c r="M188" s="14">
        <f t="shared" ca="1" si="32"/>
        <v>-1.8432078686033124E-2</v>
      </c>
      <c r="N188" s="14">
        <f t="shared" ca="1" si="39"/>
        <v>0</v>
      </c>
      <c r="O188" s="21">
        <f t="shared" ca="1" si="40"/>
        <v>0</v>
      </c>
      <c r="P188" s="14">
        <f t="shared" ca="1" si="41"/>
        <v>0</v>
      </c>
      <c r="Q188" s="14">
        <f t="shared" ca="1" si="42"/>
        <v>0</v>
      </c>
      <c r="R188" s="8">
        <f t="shared" ca="1" si="33"/>
        <v>1.8432078686033124E-2</v>
      </c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x14ac:dyDescent="0.2">
      <c r="A189" s="54"/>
      <c r="B189" s="54"/>
      <c r="C189" s="54"/>
      <c r="D189" s="56">
        <f t="shared" si="30"/>
        <v>0</v>
      </c>
      <c r="E189" s="56">
        <f t="shared" si="30"/>
        <v>0</v>
      </c>
      <c r="F189" s="14">
        <f t="shared" si="31"/>
        <v>0</v>
      </c>
      <c r="G189" s="14">
        <f t="shared" si="31"/>
        <v>0</v>
      </c>
      <c r="H189" s="14">
        <f t="shared" si="34"/>
        <v>0</v>
      </c>
      <c r="I189" s="14">
        <f t="shared" si="35"/>
        <v>0</v>
      </c>
      <c r="J189" s="14">
        <f t="shared" si="36"/>
        <v>0</v>
      </c>
      <c r="K189" s="14">
        <f t="shared" si="37"/>
        <v>0</v>
      </c>
      <c r="L189" s="14">
        <f t="shared" si="38"/>
        <v>0</v>
      </c>
      <c r="M189" s="14">
        <f t="shared" ca="1" si="32"/>
        <v>-1.8432078686033124E-2</v>
      </c>
      <c r="N189" s="14">
        <f t="shared" ca="1" si="39"/>
        <v>0</v>
      </c>
      <c r="O189" s="21">
        <f t="shared" ca="1" si="40"/>
        <v>0</v>
      </c>
      <c r="P189" s="14">
        <f t="shared" ca="1" si="41"/>
        <v>0</v>
      </c>
      <c r="Q189" s="14">
        <f t="shared" ca="1" si="42"/>
        <v>0</v>
      </c>
      <c r="R189" s="8">
        <f t="shared" ca="1" si="33"/>
        <v>1.8432078686033124E-2</v>
      </c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x14ac:dyDescent="0.2">
      <c r="A190" s="54"/>
      <c r="B190" s="54"/>
      <c r="C190" s="54"/>
      <c r="D190" s="56">
        <f t="shared" si="30"/>
        <v>0</v>
      </c>
      <c r="E190" s="56">
        <f t="shared" si="30"/>
        <v>0</v>
      </c>
      <c r="F190" s="14">
        <f t="shared" si="31"/>
        <v>0</v>
      </c>
      <c r="G190" s="14">
        <f t="shared" si="31"/>
        <v>0</v>
      </c>
      <c r="H190" s="14">
        <f t="shared" si="34"/>
        <v>0</v>
      </c>
      <c r="I190" s="14">
        <f t="shared" si="35"/>
        <v>0</v>
      </c>
      <c r="J190" s="14">
        <f t="shared" si="36"/>
        <v>0</v>
      </c>
      <c r="K190" s="14">
        <f t="shared" si="37"/>
        <v>0</v>
      </c>
      <c r="L190" s="14">
        <f t="shared" si="38"/>
        <v>0</v>
      </c>
      <c r="M190" s="14">
        <f t="shared" ca="1" si="32"/>
        <v>-1.8432078686033124E-2</v>
      </c>
      <c r="N190" s="14">
        <f t="shared" ca="1" si="39"/>
        <v>0</v>
      </c>
      <c r="O190" s="21">
        <f t="shared" ca="1" si="40"/>
        <v>0</v>
      </c>
      <c r="P190" s="14">
        <f t="shared" ca="1" si="41"/>
        <v>0</v>
      </c>
      <c r="Q190" s="14">
        <f t="shared" ca="1" si="42"/>
        <v>0</v>
      </c>
      <c r="R190" s="8">
        <f t="shared" ca="1" si="33"/>
        <v>1.8432078686033124E-2</v>
      </c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x14ac:dyDescent="0.2">
      <c r="A191" s="54"/>
      <c r="B191" s="54"/>
      <c r="C191" s="54"/>
      <c r="D191" s="56">
        <f t="shared" si="30"/>
        <v>0</v>
      </c>
      <c r="E191" s="56">
        <f t="shared" si="30"/>
        <v>0</v>
      </c>
      <c r="F191" s="14">
        <f t="shared" si="31"/>
        <v>0</v>
      </c>
      <c r="G191" s="14">
        <f t="shared" si="31"/>
        <v>0</v>
      </c>
      <c r="H191" s="14">
        <f t="shared" si="34"/>
        <v>0</v>
      </c>
      <c r="I191" s="14">
        <f t="shared" si="35"/>
        <v>0</v>
      </c>
      <c r="J191" s="14">
        <f t="shared" si="36"/>
        <v>0</v>
      </c>
      <c r="K191" s="14">
        <f t="shared" si="37"/>
        <v>0</v>
      </c>
      <c r="L191" s="14">
        <f t="shared" si="38"/>
        <v>0</v>
      </c>
      <c r="M191" s="14">
        <f t="shared" ca="1" si="32"/>
        <v>-1.8432078686033124E-2</v>
      </c>
      <c r="N191" s="14">
        <f t="shared" ca="1" si="39"/>
        <v>0</v>
      </c>
      <c r="O191" s="21">
        <f t="shared" ca="1" si="40"/>
        <v>0</v>
      </c>
      <c r="P191" s="14">
        <f t="shared" ca="1" si="41"/>
        <v>0</v>
      </c>
      <c r="Q191" s="14">
        <f t="shared" ca="1" si="42"/>
        <v>0</v>
      </c>
      <c r="R191" s="8">
        <f t="shared" ca="1" si="33"/>
        <v>1.8432078686033124E-2</v>
      </c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x14ac:dyDescent="0.2">
      <c r="A192" s="54"/>
      <c r="B192" s="54"/>
      <c r="C192" s="54"/>
      <c r="D192" s="56">
        <f t="shared" si="30"/>
        <v>0</v>
      </c>
      <c r="E192" s="56">
        <f t="shared" si="30"/>
        <v>0</v>
      </c>
      <c r="F192" s="14">
        <f t="shared" si="31"/>
        <v>0</v>
      </c>
      <c r="G192" s="14">
        <f t="shared" si="31"/>
        <v>0</v>
      </c>
      <c r="H192" s="14">
        <f t="shared" si="34"/>
        <v>0</v>
      </c>
      <c r="I192" s="14">
        <f t="shared" si="35"/>
        <v>0</v>
      </c>
      <c r="J192" s="14">
        <f t="shared" si="36"/>
        <v>0</v>
      </c>
      <c r="K192" s="14">
        <f t="shared" si="37"/>
        <v>0</v>
      </c>
      <c r="L192" s="14">
        <f t="shared" si="38"/>
        <v>0</v>
      </c>
      <c r="M192" s="14">
        <f t="shared" ca="1" si="32"/>
        <v>-1.8432078686033124E-2</v>
      </c>
      <c r="N192" s="14">
        <f t="shared" ca="1" si="39"/>
        <v>0</v>
      </c>
      <c r="O192" s="21">
        <f t="shared" ca="1" si="40"/>
        <v>0</v>
      </c>
      <c r="P192" s="14">
        <f t="shared" ca="1" si="41"/>
        <v>0</v>
      </c>
      <c r="Q192" s="14">
        <f t="shared" ca="1" si="42"/>
        <v>0</v>
      </c>
      <c r="R192" s="8">
        <f t="shared" ca="1" si="33"/>
        <v>1.8432078686033124E-2</v>
      </c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x14ac:dyDescent="0.2">
      <c r="A193" s="54"/>
      <c r="B193" s="54"/>
      <c r="C193" s="54"/>
      <c r="D193" s="56">
        <f t="shared" si="30"/>
        <v>0</v>
      </c>
      <c r="E193" s="56">
        <f t="shared" si="30"/>
        <v>0</v>
      </c>
      <c r="F193" s="14">
        <f t="shared" si="31"/>
        <v>0</v>
      </c>
      <c r="G193" s="14">
        <f t="shared" si="31"/>
        <v>0</v>
      </c>
      <c r="H193" s="14">
        <f t="shared" si="34"/>
        <v>0</v>
      </c>
      <c r="I193" s="14">
        <f t="shared" si="35"/>
        <v>0</v>
      </c>
      <c r="J193" s="14">
        <f t="shared" si="36"/>
        <v>0</v>
      </c>
      <c r="K193" s="14">
        <f t="shared" si="37"/>
        <v>0</v>
      </c>
      <c r="L193" s="14">
        <f t="shared" si="38"/>
        <v>0</v>
      </c>
      <c r="M193" s="14">
        <f t="shared" ca="1" si="32"/>
        <v>-1.8432078686033124E-2</v>
      </c>
      <c r="N193" s="14">
        <f t="shared" ca="1" si="39"/>
        <v>0</v>
      </c>
      <c r="O193" s="21">
        <f t="shared" ca="1" si="40"/>
        <v>0</v>
      </c>
      <c r="P193" s="14">
        <f t="shared" ca="1" si="41"/>
        <v>0</v>
      </c>
      <c r="Q193" s="14">
        <f t="shared" ca="1" si="42"/>
        <v>0</v>
      </c>
      <c r="R193" s="8">
        <f t="shared" ca="1" si="33"/>
        <v>1.8432078686033124E-2</v>
      </c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x14ac:dyDescent="0.2">
      <c r="A194" s="54"/>
      <c r="B194" s="54"/>
      <c r="C194" s="54"/>
      <c r="D194" s="56">
        <f t="shared" si="30"/>
        <v>0</v>
      </c>
      <c r="E194" s="56">
        <f t="shared" si="30"/>
        <v>0</v>
      </c>
      <c r="F194" s="14">
        <f t="shared" si="31"/>
        <v>0</v>
      </c>
      <c r="G194" s="14">
        <f t="shared" si="31"/>
        <v>0</v>
      </c>
      <c r="H194" s="14">
        <f t="shared" si="34"/>
        <v>0</v>
      </c>
      <c r="I194" s="14">
        <f t="shared" si="35"/>
        <v>0</v>
      </c>
      <c r="J194" s="14">
        <f t="shared" si="36"/>
        <v>0</v>
      </c>
      <c r="K194" s="14">
        <f t="shared" si="37"/>
        <v>0</v>
      </c>
      <c r="L194" s="14">
        <f t="shared" si="38"/>
        <v>0</v>
      </c>
      <c r="M194" s="14">
        <f t="shared" ca="1" si="32"/>
        <v>-1.8432078686033124E-2</v>
      </c>
      <c r="N194" s="14">
        <f t="shared" ca="1" si="39"/>
        <v>0</v>
      </c>
      <c r="O194" s="21">
        <f t="shared" ca="1" si="40"/>
        <v>0</v>
      </c>
      <c r="P194" s="14">
        <f t="shared" ca="1" si="41"/>
        <v>0</v>
      </c>
      <c r="Q194" s="14">
        <f t="shared" ca="1" si="42"/>
        <v>0</v>
      </c>
      <c r="R194" s="8">
        <f t="shared" ca="1" si="33"/>
        <v>1.8432078686033124E-2</v>
      </c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x14ac:dyDescent="0.2">
      <c r="A195" s="54"/>
      <c r="B195" s="54"/>
      <c r="C195" s="54"/>
      <c r="D195" s="56">
        <f t="shared" si="30"/>
        <v>0</v>
      </c>
      <c r="E195" s="56">
        <f t="shared" si="30"/>
        <v>0</v>
      </c>
      <c r="F195" s="14">
        <f t="shared" si="31"/>
        <v>0</v>
      </c>
      <c r="G195" s="14">
        <f t="shared" si="31"/>
        <v>0</v>
      </c>
      <c r="H195" s="14">
        <f t="shared" si="34"/>
        <v>0</v>
      </c>
      <c r="I195" s="14">
        <f t="shared" si="35"/>
        <v>0</v>
      </c>
      <c r="J195" s="14">
        <f t="shared" si="36"/>
        <v>0</v>
      </c>
      <c r="K195" s="14">
        <f t="shared" si="37"/>
        <v>0</v>
      </c>
      <c r="L195" s="14">
        <f t="shared" si="38"/>
        <v>0</v>
      </c>
      <c r="M195" s="14">
        <f t="shared" ca="1" si="32"/>
        <v>-1.8432078686033124E-2</v>
      </c>
      <c r="N195" s="14">
        <f t="shared" ca="1" si="39"/>
        <v>0</v>
      </c>
      <c r="O195" s="21">
        <f t="shared" ca="1" si="40"/>
        <v>0</v>
      </c>
      <c r="P195" s="14">
        <f t="shared" ca="1" si="41"/>
        <v>0</v>
      </c>
      <c r="Q195" s="14">
        <f t="shared" ca="1" si="42"/>
        <v>0</v>
      </c>
      <c r="R195" s="8">
        <f t="shared" ca="1" si="33"/>
        <v>1.8432078686033124E-2</v>
      </c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x14ac:dyDescent="0.2">
      <c r="A196" s="54"/>
      <c r="B196" s="54"/>
      <c r="C196" s="54"/>
      <c r="D196" s="56">
        <f t="shared" si="30"/>
        <v>0</v>
      </c>
      <c r="E196" s="56">
        <f t="shared" si="30"/>
        <v>0</v>
      </c>
      <c r="F196" s="14">
        <f t="shared" si="31"/>
        <v>0</v>
      </c>
      <c r="G196" s="14">
        <f t="shared" si="31"/>
        <v>0</v>
      </c>
      <c r="H196" s="14">
        <f t="shared" si="34"/>
        <v>0</v>
      </c>
      <c r="I196" s="14">
        <f t="shared" si="35"/>
        <v>0</v>
      </c>
      <c r="J196" s="14">
        <f t="shared" si="36"/>
        <v>0</v>
      </c>
      <c r="K196" s="14">
        <f t="shared" si="37"/>
        <v>0</v>
      </c>
      <c r="L196" s="14">
        <f t="shared" si="38"/>
        <v>0</v>
      </c>
      <c r="M196" s="14">
        <f t="shared" ca="1" si="32"/>
        <v>-1.8432078686033124E-2</v>
      </c>
      <c r="N196" s="14">
        <f t="shared" ca="1" si="39"/>
        <v>0</v>
      </c>
      <c r="O196" s="21">
        <f t="shared" ca="1" si="40"/>
        <v>0</v>
      </c>
      <c r="P196" s="14">
        <f t="shared" ca="1" si="41"/>
        <v>0</v>
      </c>
      <c r="Q196" s="14">
        <f t="shared" ca="1" si="42"/>
        <v>0</v>
      </c>
      <c r="R196" s="8">
        <f t="shared" ca="1" si="33"/>
        <v>1.8432078686033124E-2</v>
      </c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x14ac:dyDescent="0.2">
      <c r="A197" s="54"/>
      <c r="B197" s="54"/>
      <c r="C197" s="54"/>
      <c r="D197" s="56">
        <f t="shared" si="30"/>
        <v>0</v>
      </c>
      <c r="E197" s="56">
        <f t="shared" si="30"/>
        <v>0</v>
      </c>
      <c r="F197" s="14">
        <f t="shared" si="31"/>
        <v>0</v>
      </c>
      <c r="G197" s="14">
        <f t="shared" si="31"/>
        <v>0</v>
      </c>
      <c r="H197" s="14">
        <f t="shared" si="34"/>
        <v>0</v>
      </c>
      <c r="I197" s="14">
        <f t="shared" si="35"/>
        <v>0</v>
      </c>
      <c r="J197" s="14">
        <f t="shared" si="36"/>
        <v>0</v>
      </c>
      <c r="K197" s="14">
        <f t="shared" si="37"/>
        <v>0</v>
      </c>
      <c r="L197" s="14">
        <f t="shared" si="38"/>
        <v>0</v>
      </c>
      <c r="M197" s="14">
        <f t="shared" ca="1" si="32"/>
        <v>-1.8432078686033124E-2</v>
      </c>
      <c r="N197" s="14">
        <f t="shared" ca="1" si="39"/>
        <v>0</v>
      </c>
      <c r="O197" s="21">
        <f t="shared" ca="1" si="40"/>
        <v>0</v>
      </c>
      <c r="P197" s="14">
        <f t="shared" ca="1" si="41"/>
        <v>0</v>
      </c>
      <c r="Q197" s="14">
        <f t="shared" ca="1" si="42"/>
        <v>0</v>
      </c>
      <c r="R197" s="8">
        <f t="shared" ca="1" si="33"/>
        <v>1.8432078686033124E-2</v>
      </c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x14ac:dyDescent="0.2">
      <c r="A198" s="54"/>
      <c r="B198" s="54"/>
      <c r="C198" s="54"/>
      <c r="D198" s="56">
        <f t="shared" si="30"/>
        <v>0</v>
      </c>
      <c r="E198" s="56">
        <f t="shared" si="30"/>
        <v>0</v>
      </c>
      <c r="F198" s="14">
        <f t="shared" si="31"/>
        <v>0</v>
      </c>
      <c r="G198" s="14">
        <f t="shared" si="31"/>
        <v>0</v>
      </c>
      <c r="H198" s="14">
        <f t="shared" si="34"/>
        <v>0</v>
      </c>
      <c r="I198" s="14">
        <f t="shared" si="35"/>
        <v>0</v>
      </c>
      <c r="J198" s="14">
        <f t="shared" si="36"/>
        <v>0</v>
      </c>
      <c r="K198" s="14">
        <f t="shared" si="37"/>
        <v>0</v>
      </c>
      <c r="L198" s="14">
        <f t="shared" si="38"/>
        <v>0</v>
      </c>
      <c r="M198" s="14">
        <f t="shared" ca="1" si="32"/>
        <v>-1.8432078686033124E-2</v>
      </c>
      <c r="N198" s="14">
        <f t="shared" ca="1" si="39"/>
        <v>0</v>
      </c>
      <c r="O198" s="21">
        <f t="shared" ca="1" si="40"/>
        <v>0</v>
      </c>
      <c r="P198" s="14">
        <f t="shared" ca="1" si="41"/>
        <v>0</v>
      </c>
      <c r="Q198" s="14">
        <f t="shared" ca="1" si="42"/>
        <v>0</v>
      </c>
      <c r="R198" s="8">
        <f t="shared" ca="1" si="33"/>
        <v>1.8432078686033124E-2</v>
      </c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x14ac:dyDescent="0.2">
      <c r="A199" s="54"/>
      <c r="B199" s="54"/>
      <c r="C199" s="54"/>
      <c r="D199" s="56">
        <f t="shared" si="30"/>
        <v>0</v>
      </c>
      <c r="E199" s="56">
        <f t="shared" si="30"/>
        <v>0</v>
      </c>
      <c r="F199" s="14">
        <f t="shared" si="31"/>
        <v>0</v>
      </c>
      <c r="G199" s="14">
        <f t="shared" si="31"/>
        <v>0</v>
      </c>
      <c r="H199" s="14">
        <f t="shared" si="34"/>
        <v>0</v>
      </c>
      <c r="I199" s="14">
        <f t="shared" si="35"/>
        <v>0</v>
      </c>
      <c r="J199" s="14">
        <f t="shared" si="36"/>
        <v>0</v>
      </c>
      <c r="K199" s="14">
        <f t="shared" si="37"/>
        <v>0</v>
      </c>
      <c r="L199" s="14">
        <f t="shared" si="38"/>
        <v>0</v>
      </c>
      <c r="M199" s="14">
        <f t="shared" ca="1" si="32"/>
        <v>-1.8432078686033124E-2</v>
      </c>
      <c r="N199" s="14">
        <f t="shared" ca="1" si="39"/>
        <v>0</v>
      </c>
      <c r="O199" s="21">
        <f t="shared" ca="1" si="40"/>
        <v>0</v>
      </c>
      <c r="P199" s="14">
        <f t="shared" ca="1" si="41"/>
        <v>0</v>
      </c>
      <c r="Q199" s="14">
        <f t="shared" ca="1" si="42"/>
        <v>0</v>
      </c>
      <c r="R199" s="8">
        <f t="shared" ca="1" si="33"/>
        <v>1.8432078686033124E-2</v>
      </c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x14ac:dyDescent="0.2">
      <c r="A200" s="54"/>
      <c r="B200" s="54"/>
      <c r="C200" s="54"/>
      <c r="D200" s="56">
        <f t="shared" si="30"/>
        <v>0</v>
      </c>
      <c r="E200" s="56">
        <f t="shared" si="30"/>
        <v>0</v>
      </c>
      <c r="F200" s="14">
        <f t="shared" si="31"/>
        <v>0</v>
      </c>
      <c r="G200" s="14">
        <f t="shared" si="31"/>
        <v>0</v>
      </c>
      <c r="H200" s="14">
        <f t="shared" si="34"/>
        <v>0</v>
      </c>
      <c r="I200" s="14">
        <f t="shared" si="35"/>
        <v>0</v>
      </c>
      <c r="J200" s="14">
        <f t="shared" si="36"/>
        <v>0</v>
      </c>
      <c r="K200" s="14">
        <f t="shared" si="37"/>
        <v>0</v>
      </c>
      <c r="L200" s="14">
        <f t="shared" si="38"/>
        <v>0</v>
      </c>
      <c r="M200" s="14">
        <f t="shared" ca="1" si="32"/>
        <v>-1.8432078686033124E-2</v>
      </c>
      <c r="N200" s="14">
        <f t="shared" ca="1" si="39"/>
        <v>0</v>
      </c>
      <c r="O200" s="21">
        <f t="shared" ca="1" si="40"/>
        <v>0</v>
      </c>
      <c r="P200" s="14">
        <f t="shared" ca="1" si="41"/>
        <v>0</v>
      </c>
      <c r="Q200" s="14">
        <f t="shared" ca="1" si="42"/>
        <v>0</v>
      </c>
      <c r="R200" s="8">
        <f t="shared" ca="1" si="33"/>
        <v>1.8432078686033124E-2</v>
      </c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x14ac:dyDescent="0.2">
      <c r="A201" s="54"/>
      <c r="B201" s="54"/>
      <c r="C201" s="54"/>
      <c r="D201" s="56">
        <f t="shared" si="30"/>
        <v>0</v>
      </c>
      <c r="E201" s="56">
        <f t="shared" si="30"/>
        <v>0</v>
      </c>
      <c r="F201" s="14">
        <f t="shared" si="31"/>
        <v>0</v>
      </c>
      <c r="G201" s="14">
        <f t="shared" si="31"/>
        <v>0</v>
      </c>
      <c r="H201" s="14">
        <f t="shared" si="34"/>
        <v>0</v>
      </c>
      <c r="I201" s="14">
        <f t="shared" si="35"/>
        <v>0</v>
      </c>
      <c r="J201" s="14">
        <f t="shared" si="36"/>
        <v>0</v>
      </c>
      <c r="K201" s="14">
        <f t="shared" si="37"/>
        <v>0</v>
      </c>
      <c r="L201" s="14">
        <f t="shared" si="38"/>
        <v>0</v>
      </c>
      <c r="M201" s="14">
        <f t="shared" ca="1" si="32"/>
        <v>-1.8432078686033124E-2</v>
      </c>
      <c r="N201" s="14">
        <f t="shared" ca="1" si="39"/>
        <v>0</v>
      </c>
      <c r="O201" s="21">
        <f t="shared" ca="1" si="40"/>
        <v>0</v>
      </c>
      <c r="P201" s="14">
        <f t="shared" ca="1" si="41"/>
        <v>0</v>
      </c>
      <c r="Q201" s="14">
        <f t="shared" ca="1" si="42"/>
        <v>0</v>
      </c>
      <c r="R201" s="8">
        <f t="shared" ca="1" si="33"/>
        <v>1.8432078686033124E-2</v>
      </c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x14ac:dyDescent="0.2">
      <c r="A202" s="54"/>
      <c r="B202" s="54"/>
      <c r="C202" s="54"/>
      <c r="D202" s="56">
        <f t="shared" si="30"/>
        <v>0</v>
      </c>
      <c r="E202" s="56">
        <f t="shared" si="30"/>
        <v>0</v>
      </c>
      <c r="F202" s="14">
        <f t="shared" si="31"/>
        <v>0</v>
      </c>
      <c r="G202" s="14">
        <f t="shared" si="31"/>
        <v>0</v>
      </c>
      <c r="H202" s="14">
        <f t="shared" si="34"/>
        <v>0</v>
      </c>
      <c r="I202" s="14">
        <f t="shared" si="35"/>
        <v>0</v>
      </c>
      <c r="J202" s="14">
        <f t="shared" si="36"/>
        <v>0</v>
      </c>
      <c r="K202" s="14">
        <f t="shared" si="37"/>
        <v>0</v>
      </c>
      <c r="L202" s="14">
        <f t="shared" si="38"/>
        <v>0</v>
      </c>
      <c r="M202" s="14">
        <f t="shared" ca="1" si="32"/>
        <v>-1.8432078686033124E-2</v>
      </c>
      <c r="N202" s="14">
        <f t="shared" ca="1" si="39"/>
        <v>0</v>
      </c>
      <c r="O202" s="21">
        <f t="shared" ca="1" si="40"/>
        <v>0</v>
      </c>
      <c r="P202" s="14">
        <f t="shared" ca="1" si="41"/>
        <v>0</v>
      </c>
      <c r="Q202" s="14">
        <f t="shared" ca="1" si="42"/>
        <v>0</v>
      </c>
      <c r="R202" s="8">
        <f t="shared" ca="1" si="33"/>
        <v>1.8432078686033124E-2</v>
      </c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x14ac:dyDescent="0.2">
      <c r="A203" s="54"/>
      <c r="B203" s="54"/>
      <c r="C203" s="54"/>
      <c r="D203" s="56">
        <f t="shared" si="30"/>
        <v>0</v>
      </c>
      <c r="E203" s="56">
        <f t="shared" si="30"/>
        <v>0</v>
      </c>
      <c r="F203" s="14">
        <f t="shared" si="31"/>
        <v>0</v>
      </c>
      <c r="G203" s="14">
        <f t="shared" si="31"/>
        <v>0</v>
      </c>
      <c r="H203" s="14">
        <f t="shared" si="34"/>
        <v>0</v>
      </c>
      <c r="I203" s="14">
        <f t="shared" si="35"/>
        <v>0</v>
      </c>
      <c r="J203" s="14">
        <f t="shared" si="36"/>
        <v>0</v>
      </c>
      <c r="K203" s="14">
        <f t="shared" si="37"/>
        <v>0</v>
      </c>
      <c r="L203" s="14">
        <f t="shared" si="38"/>
        <v>0</v>
      </c>
      <c r="M203" s="14">
        <f t="shared" ca="1" si="32"/>
        <v>-1.8432078686033124E-2</v>
      </c>
      <c r="N203" s="14">
        <f t="shared" ca="1" si="39"/>
        <v>0</v>
      </c>
      <c r="O203" s="21">
        <f t="shared" ca="1" si="40"/>
        <v>0</v>
      </c>
      <c r="P203" s="14">
        <f t="shared" ca="1" si="41"/>
        <v>0</v>
      </c>
      <c r="Q203" s="14">
        <f t="shared" ca="1" si="42"/>
        <v>0</v>
      </c>
      <c r="R203" s="8">
        <f t="shared" ca="1" si="33"/>
        <v>1.8432078686033124E-2</v>
      </c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x14ac:dyDescent="0.2">
      <c r="A204" s="54"/>
      <c r="B204" s="54"/>
      <c r="C204" s="54"/>
      <c r="D204" s="56">
        <f t="shared" si="30"/>
        <v>0</v>
      </c>
      <c r="E204" s="56">
        <f t="shared" si="30"/>
        <v>0</v>
      </c>
      <c r="F204" s="14">
        <f t="shared" si="31"/>
        <v>0</v>
      </c>
      <c r="G204" s="14">
        <f t="shared" si="31"/>
        <v>0</v>
      </c>
      <c r="H204" s="14">
        <f t="shared" si="34"/>
        <v>0</v>
      </c>
      <c r="I204" s="14">
        <f t="shared" si="35"/>
        <v>0</v>
      </c>
      <c r="J204" s="14">
        <f t="shared" si="36"/>
        <v>0</v>
      </c>
      <c r="K204" s="14">
        <f t="shared" si="37"/>
        <v>0</v>
      </c>
      <c r="L204" s="14">
        <f t="shared" si="38"/>
        <v>0</v>
      </c>
      <c r="M204" s="14">
        <f t="shared" ca="1" si="32"/>
        <v>-1.8432078686033124E-2</v>
      </c>
      <c r="N204" s="14">
        <f t="shared" ca="1" si="39"/>
        <v>0</v>
      </c>
      <c r="O204" s="21">
        <f t="shared" ca="1" si="40"/>
        <v>0</v>
      </c>
      <c r="P204" s="14">
        <f t="shared" ca="1" si="41"/>
        <v>0</v>
      </c>
      <c r="Q204" s="14">
        <f t="shared" ca="1" si="42"/>
        <v>0</v>
      </c>
      <c r="R204" s="8">
        <f t="shared" ca="1" si="33"/>
        <v>1.8432078686033124E-2</v>
      </c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x14ac:dyDescent="0.2">
      <c r="A205" s="54"/>
      <c r="B205" s="54"/>
      <c r="C205" s="54"/>
      <c r="D205" s="56">
        <f t="shared" si="30"/>
        <v>0</v>
      </c>
      <c r="E205" s="56">
        <f t="shared" si="30"/>
        <v>0</v>
      </c>
      <c r="F205" s="14">
        <f t="shared" si="31"/>
        <v>0</v>
      </c>
      <c r="G205" s="14">
        <f t="shared" si="31"/>
        <v>0</v>
      </c>
      <c r="H205" s="14">
        <f t="shared" si="34"/>
        <v>0</v>
      </c>
      <c r="I205" s="14">
        <f t="shared" si="35"/>
        <v>0</v>
      </c>
      <c r="J205" s="14">
        <f t="shared" si="36"/>
        <v>0</v>
      </c>
      <c r="K205" s="14">
        <f t="shared" si="37"/>
        <v>0</v>
      </c>
      <c r="L205" s="14">
        <f t="shared" si="38"/>
        <v>0</v>
      </c>
      <c r="M205" s="14">
        <f t="shared" ca="1" si="32"/>
        <v>-1.8432078686033124E-2</v>
      </c>
      <c r="N205" s="14">
        <f t="shared" ca="1" si="39"/>
        <v>0</v>
      </c>
      <c r="O205" s="21">
        <f t="shared" ca="1" si="40"/>
        <v>0</v>
      </c>
      <c r="P205" s="14">
        <f t="shared" ca="1" si="41"/>
        <v>0</v>
      </c>
      <c r="Q205" s="14">
        <f t="shared" ca="1" si="42"/>
        <v>0</v>
      </c>
      <c r="R205" s="8">
        <f t="shared" ca="1" si="33"/>
        <v>1.8432078686033124E-2</v>
      </c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x14ac:dyDescent="0.2">
      <c r="A206" s="54"/>
      <c r="B206" s="54"/>
      <c r="C206" s="54"/>
      <c r="D206" s="56">
        <f t="shared" si="30"/>
        <v>0</v>
      </c>
      <c r="E206" s="56">
        <f t="shared" si="30"/>
        <v>0</v>
      </c>
      <c r="F206" s="14">
        <f t="shared" si="31"/>
        <v>0</v>
      </c>
      <c r="G206" s="14">
        <f t="shared" si="31"/>
        <v>0</v>
      </c>
      <c r="H206" s="14">
        <f t="shared" si="34"/>
        <v>0</v>
      </c>
      <c r="I206" s="14">
        <f t="shared" si="35"/>
        <v>0</v>
      </c>
      <c r="J206" s="14">
        <f t="shared" si="36"/>
        <v>0</v>
      </c>
      <c r="K206" s="14">
        <f t="shared" si="37"/>
        <v>0</v>
      </c>
      <c r="L206" s="14">
        <f t="shared" si="38"/>
        <v>0</v>
      </c>
      <c r="M206" s="14">
        <f t="shared" ca="1" si="32"/>
        <v>-1.8432078686033124E-2</v>
      </c>
      <c r="N206" s="14">
        <f t="shared" ca="1" si="39"/>
        <v>0</v>
      </c>
      <c r="O206" s="21">
        <f t="shared" ca="1" si="40"/>
        <v>0</v>
      </c>
      <c r="P206" s="14">
        <f t="shared" ca="1" si="41"/>
        <v>0</v>
      </c>
      <c r="Q206" s="14">
        <f t="shared" ca="1" si="42"/>
        <v>0</v>
      </c>
      <c r="R206" s="8">
        <f t="shared" ca="1" si="33"/>
        <v>1.8432078686033124E-2</v>
      </c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x14ac:dyDescent="0.2">
      <c r="A207" s="54"/>
      <c r="B207" s="54"/>
      <c r="C207" s="54"/>
      <c r="D207" s="56">
        <f t="shared" ref="D207:E269" si="43">A207/A$18</f>
        <v>0</v>
      </c>
      <c r="E207" s="56">
        <f t="shared" si="43"/>
        <v>0</v>
      </c>
      <c r="F207" s="14">
        <f t="shared" ref="F207:G269" si="44">$C207*D207</f>
        <v>0</v>
      </c>
      <c r="G207" s="14">
        <f t="shared" si="44"/>
        <v>0</v>
      </c>
      <c r="H207" s="14">
        <f t="shared" si="34"/>
        <v>0</v>
      </c>
      <c r="I207" s="14">
        <f t="shared" si="35"/>
        <v>0</v>
      </c>
      <c r="J207" s="14">
        <f t="shared" si="36"/>
        <v>0</v>
      </c>
      <c r="K207" s="14">
        <f t="shared" si="37"/>
        <v>0</v>
      </c>
      <c r="L207" s="14">
        <f t="shared" si="38"/>
        <v>0</v>
      </c>
      <c r="M207" s="14">
        <f t="shared" ca="1" si="32"/>
        <v>-1.8432078686033124E-2</v>
      </c>
      <c r="N207" s="14">
        <f t="shared" ca="1" si="39"/>
        <v>0</v>
      </c>
      <c r="O207" s="21">
        <f t="shared" ca="1" si="40"/>
        <v>0</v>
      </c>
      <c r="P207" s="14">
        <f t="shared" ca="1" si="41"/>
        <v>0</v>
      </c>
      <c r="Q207" s="14">
        <f t="shared" ca="1" si="42"/>
        <v>0</v>
      </c>
      <c r="R207" s="8">
        <f t="shared" ca="1" si="33"/>
        <v>1.8432078686033124E-2</v>
      </c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x14ac:dyDescent="0.2">
      <c r="A208" s="54"/>
      <c r="B208" s="54"/>
      <c r="C208" s="54"/>
      <c r="D208" s="56">
        <f t="shared" si="43"/>
        <v>0</v>
      </c>
      <c r="E208" s="56">
        <f t="shared" si="43"/>
        <v>0</v>
      </c>
      <c r="F208" s="14">
        <f t="shared" si="44"/>
        <v>0</v>
      </c>
      <c r="G208" s="14">
        <f t="shared" si="44"/>
        <v>0</v>
      </c>
      <c r="H208" s="14">
        <f t="shared" si="34"/>
        <v>0</v>
      </c>
      <c r="I208" s="14">
        <f t="shared" si="35"/>
        <v>0</v>
      </c>
      <c r="J208" s="14">
        <f t="shared" si="36"/>
        <v>0</v>
      </c>
      <c r="K208" s="14">
        <f t="shared" si="37"/>
        <v>0</v>
      </c>
      <c r="L208" s="14">
        <f t="shared" si="38"/>
        <v>0</v>
      </c>
      <c r="M208" s="14">
        <f t="shared" ca="1" si="32"/>
        <v>-1.8432078686033124E-2</v>
      </c>
      <c r="N208" s="14">
        <f t="shared" ca="1" si="39"/>
        <v>0</v>
      </c>
      <c r="O208" s="21">
        <f t="shared" ca="1" si="40"/>
        <v>0</v>
      </c>
      <c r="P208" s="14">
        <f t="shared" ca="1" si="41"/>
        <v>0</v>
      </c>
      <c r="Q208" s="14">
        <f t="shared" ca="1" si="42"/>
        <v>0</v>
      </c>
      <c r="R208" s="8">
        <f t="shared" ca="1" si="33"/>
        <v>1.8432078686033124E-2</v>
      </c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x14ac:dyDescent="0.2">
      <c r="A209" s="54"/>
      <c r="B209" s="54"/>
      <c r="C209" s="54"/>
      <c r="D209" s="56">
        <f t="shared" si="43"/>
        <v>0</v>
      </c>
      <c r="E209" s="56">
        <f t="shared" si="43"/>
        <v>0</v>
      </c>
      <c r="F209" s="14">
        <f t="shared" si="44"/>
        <v>0</v>
      </c>
      <c r="G209" s="14">
        <f t="shared" si="44"/>
        <v>0</v>
      </c>
      <c r="H209" s="14">
        <f t="shared" si="34"/>
        <v>0</v>
      </c>
      <c r="I209" s="14">
        <f t="shared" si="35"/>
        <v>0</v>
      </c>
      <c r="J209" s="14">
        <f t="shared" si="36"/>
        <v>0</v>
      </c>
      <c r="K209" s="14">
        <f t="shared" si="37"/>
        <v>0</v>
      </c>
      <c r="L209" s="14">
        <f t="shared" si="38"/>
        <v>0</v>
      </c>
      <c r="M209" s="14">
        <f t="shared" ca="1" si="32"/>
        <v>-1.8432078686033124E-2</v>
      </c>
      <c r="N209" s="14">
        <f t="shared" ca="1" si="39"/>
        <v>0</v>
      </c>
      <c r="O209" s="21">
        <f t="shared" ca="1" si="40"/>
        <v>0</v>
      </c>
      <c r="P209" s="14">
        <f t="shared" ca="1" si="41"/>
        <v>0</v>
      </c>
      <c r="Q209" s="14">
        <f t="shared" ca="1" si="42"/>
        <v>0</v>
      </c>
      <c r="R209" s="8">
        <f t="shared" ca="1" si="33"/>
        <v>1.8432078686033124E-2</v>
      </c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x14ac:dyDescent="0.2">
      <c r="A210" s="54"/>
      <c r="B210" s="54"/>
      <c r="C210" s="54"/>
      <c r="D210" s="56">
        <f t="shared" si="43"/>
        <v>0</v>
      </c>
      <c r="E210" s="56">
        <f t="shared" si="43"/>
        <v>0</v>
      </c>
      <c r="F210" s="14">
        <f t="shared" si="44"/>
        <v>0</v>
      </c>
      <c r="G210" s="14">
        <f t="shared" si="44"/>
        <v>0</v>
      </c>
      <c r="H210" s="14">
        <f t="shared" si="34"/>
        <v>0</v>
      </c>
      <c r="I210" s="14">
        <f t="shared" si="35"/>
        <v>0</v>
      </c>
      <c r="J210" s="14">
        <f t="shared" si="36"/>
        <v>0</v>
      </c>
      <c r="K210" s="14">
        <f t="shared" si="37"/>
        <v>0</v>
      </c>
      <c r="L210" s="14">
        <f t="shared" si="38"/>
        <v>0</v>
      </c>
      <c r="M210" s="14">
        <f t="shared" ca="1" si="32"/>
        <v>-1.8432078686033124E-2</v>
      </c>
      <c r="N210" s="14">
        <f t="shared" ca="1" si="39"/>
        <v>0</v>
      </c>
      <c r="O210" s="21">
        <f t="shared" ca="1" si="40"/>
        <v>0</v>
      </c>
      <c r="P210" s="14">
        <f t="shared" ca="1" si="41"/>
        <v>0</v>
      </c>
      <c r="Q210" s="14">
        <f t="shared" ca="1" si="42"/>
        <v>0</v>
      </c>
      <c r="R210" s="8">
        <f t="shared" ca="1" si="33"/>
        <v>1.8432078686033124E-2</v>
      </c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x14ac:dyDescent="0.2">
      <c r="A211" s="54"/>
      <c r="B211" s="54"/>
      <c r="C211" s="54"/>
      <c r="D211" s="56">
        <f t="shared" si="43"/>
        <v>0</v>
      </c>
      <c r="E211" s="56">
        <f t="shared" si="43"/>
        <v>0</v>
      </c>
      <c r="F211" s="14">
        <f t="shared" si="44"/>
        <v>0</v>
      </c>
      <c r="G211" s="14">
        <f t="shared" si="44"/>
        <v>0</v>
      </c>
      <c r="H211" s="14">
        <f t="shared" si="34"/>
        <v>0</v>
      </c>
      <c r="I211" s="14">
        <f t="shared" si="35"/>
        <v>0</v>
      </c>
      <c r="J211" s="14">
        <f t="shared" si="36"/>
        <v>0</v>
      </c>
      <c r="K211" s="14">
        <f t="shared" si="37"/>
        <v>0</v>
      </c>
      <c r="L211" s="14">
        <f t="shared" si="38"/>
        <v>0</v>
      </c>
      <c r="M211" s="14">
        <f t="shared" ca="1" si="32"/>
        <v>-1.8432078686033124E-2</v>
      </c>
      <c r="N211" s="14">
        <f t="shared" ca="1" si="39"/>
        <v>0</v>
      </c>
      <c r="O211" s="21">
        <f t="shared" ca="1" si="40"/>
        <v>0</v>
      </c>
      <c r="P211" s="14">
        <f t="shared" ca="1" si="41"/>
        <v>0</v>
      </c>
      <c r="Q211" s="14">
        <f t="shared" ca="1" si="42"/>
        <v>0</v>
      </c>
      <c r="R211" s="8">
        <f t="shared" ca="1" si="33"/>
        <v>1.8432078686033124E-2</v>
      </c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x14ac:dyDescent="0.2">
      <c r="A212" s="54"/>
      <c r="B212" s="54"/>
      <c r="C212" s="54"/>
      <c r="D212" s="56">
        <f t="shared" si="43"/>
        <v>0</v>
      </c>
      <c r="E212" s="56">
        <f t="shared" si="43"/>
        <v>0</v>
      </c>
      <c r="F212" s="14">
        <f t="shared" si="44"/>
        <v>0</v>
      </c>
      <c r="G212" s="14">
        <f t="shared" si="44"/>
        <v>0</v>
      </c>
      <c r="H212" s="14">
        <f t="shared" si="34"/>
        <v>0</v>
      </c>
      <c r="I212" s="14">
        <f t="shared" si="35"/>
        <v>0</v>
      </c>
      <c r="J212" s="14">
        <f t="shared" si="36"/>
        <v>0</v>
      </c>
      <c r="K212" s="14">
        <f t="shared" si="37"/>
        <v>0</v>
      </c>
      <c r="L212" s="14">
        <f t="shared" si="38"/>
        <v>0</v>
      </c>
      <c r="M212" s="14">
        <f t="shared" ref="M212:M275" ca="1" si="45">+E$4+E$5*D212+E$6*D212^2</f>
        <v>-1.8432078686033124E-2</v>
      </c>
      <c r="N212" s="14">
        <f t="shared" ca="1" si="39"/>
        <v>0</v>
      </c>
      <c r="O212" s="21">
        <f t="shared" ca="1" si="40"/>
        <v>0</v>
      </c>
      <c r="P212" s="14">
        <f t="shared" ca="1" si="41"/>
        <v>0</v>
      </c>
      <c r="Q212" s="14">
        <f t="shared" ca="1" si="42"/>
        <v>0</v>
      </c>
      <c r="R212" s="8">
        <f t="shared" ref="R212:R275" ca="1" si="46">+E212-M212</f>
        <v>1.8432078686033124E-2</v>
      </c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x14ac:dyDescent="0.2">
      <c r="A213" s="54"/>
      <c r="B213" s="54"/>
      <c r="C213" s="54"/>
      <c r="D213" s="56">
        <f t="shared" si="43"/>
        <v>0</v>
      </c>
      <c r="E213" s="56">
        <f t="shared" si="43"/>
        <v>0</v>
      </c>
      <c r="F213" s="14">
        <f t="shared" si="44"/>
        <v>0</v>
      </c>
      <c r="G213" s="14">
        <f t="shared" si="44"/>
        <v>0</v>
      </c>
      <c r="H213" s="14">
        <f t="shared" ref="H213:H276" si="47">C213*D213*D213</f>
        <v>0</v>
      </c>
      <c r="I213" s="14">
        <f t="shared" ref="I213:I276" si="48">C213*D213*D213*D213</f>
        <v>0</v>
      </c>
      <c r="J213" s="14">
        <f t="shared" ref="J213:J276" si="49">C213*D213*D213*D213*D213</f>
        <v>0</v>
      </c>
      <c r="K213" s="14">
        <f t="shared" ref="K213:K276" si="50">C213*E213*D213</f>
        <v>0</v>
      </c>
      <c r="L213" s="14">
        <f t="shared" ref="L213:L276" si="51">C213*E213*D213*D213</f>
        <v>0</v>
      </c>
      <c r="M213" s="14">
        <f t="shared" ca="1" si="45"/>
        <v>-1.8432078686033124E-2</v>
      </c>
      <c r="N213" s="14">
        <f t="shared" ref="N213:N276" ca="1" si="52">C213*(M213-E213)^2</f>
        <v>0</v>
      </c>
      <c r="O213" s="21">
        <f t="shared" ref="O213:O276" ca="1" si="53">(C213*O$1-O$2*F213+O$3*H213)^2</f>
        <v>0</v>
      </c>
      <c r="P213" s="14">
        <f t="shared" ref="P213:P276" ca="1" si="54">(-C213*O$2+O$4*F213-O$5*H213)^2</f>
        <v>0</v>
      </c>
      <c r="Q213" s="14">
        <f t="shared" ref="Q213:Q276" ca="1" si="55">+(C213*O$3-F213*O$5+H213*O$6)^2</f>
        <v>0</v>
      </c>
      <c r="R213" s="8">
        <f t="shared" ca="1" si="46"/>
        <v>1.8432078686033124E-2</v>
      </c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x14ac:dyDescent="0.2">
      <c r="A214" s="54"/>
      <c r="B214" s="54"/>
      <c r="C214" s="54"/>
      <c r="D214" s="56">
        <f t="shared" si="43"/>
        <v>0</v>
      </c>
      <c r="E214" s="56">
        <f t="shared" si="43"/>
        <v>0</v>
      </c>
      <c r="F214" s="14">
        <f t="shared" si="44"/>
        <v>0</v>
      </c>
      <c r="G214" s="14">
        <f t="shared" si="44"/>
        <v>0</v>
      </c>
      <c r="H214" s="14">
        <f t="shared" si="47"/>
        <v>0</v>
      </c>
      <c r="I214" s="14">
        <f t="shared" si="48"/>
        <v>0</v>
      </c>
      <c r="J214" s="14">
        <f t="shared" si="49"/>
        <v>0</v>
      </c>
      <c r="K214" s="14">
        <f t="shared" si="50"/>
        <v>0</v>
      </c>
      <c r="L214" s="14">
        <f t="shared" si="51"/>
        <v>0</v>
      </c>
      <c r="M214" s="14">
        <f t="shared" ca="1" si="45"/>
        <v>-1.8432078686033124E-2</v>
      </c>
      <c r="N214" s="14">
        <f t="shared" ca="1" si="52"/>
        <v>0</v>
      </c>
      <c r="O214" s="21">
        <f t="shared" ca="1" si="53"/>
        <v>0</v>
      </c>
      <c r="P214" s="14">
        <f t="shared" ca="1" si="54"/>
        <v>0</v>
      </c>
      <c r="Q214" s="14">
        <f t="shared" ca="1" si="55"/>
        <v>0</v>
      </c>
      <c r="R214" s="8">
        <f t="shared" ca="1" si="46"/>
        <v>1.8432078686033124E-2</v>
      </c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x14ac:dyDescent="0.2">
      <c r="A215" s="54"/>
      <c r="B215" s="54"/>
      <c r="C215" s="54"/>
      <c r="D215" s="56">
        <f t="shared" si="43"/>
        <v>0</v>
      </c>
      <c r="E215" s="56">
        <f t="shared" si="43"/>
        <v>0</v>
      </c>
      <c r="F215" s="14">
        <f t="shared" si="44"/>
        <v>0</v>
      </c>
      <c r="G215" s="14">
        <f t="shared" si="44"/>
        <v>0</v>
      </c>
      <c r="H215" s="14">
        <f t="shared" si="47"/>
        <v>0</v>
      </c>
      <c r="I215" s="14">
        <f t="shared" si="48"/>
        <v>0</v>
      </c>
      <c r="J215" s="14">
        <f t="shared" si="49"/>
        <v>0</v>
      </c>
      <c r="K215" s="14">
        <f t="shared" si="50"/>
        <v>0</v>
      </c>
      <c r="L215" s="14">
        <f t="shared" si="51"/>
        <v>0</v>
      </c>
      <c r="M215" s="14">
        <f t="shared" ca="1" si="45"/>
        <v>-1.8432078686033124E-2</v>
      </c>
      <c r="N215" s="14">
        <f t="shared" ca="1" si="52"/>
        <v>0</v>
      </c>
      <c r="O215" s="21">
        <f t="shared" ca="1" si="53"/>
        <v>0</v>
      </c>
      <c r="P215" s="14">
        <f t="shared" ca="1" si="54"/>
        <v>0</v>
      </c>
      <c r="Q215" s="14">
        <f t="shared" ca="1" si="55"/>
        <v>0</v>
      </c>
      <c r="R215" s="8">
        <f t="shared" ca="1" si="46"/>
        <v>1.8432078686033124E-2</v>
      </c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x14ac:dyDescent="0.2">
      <c r="A216" s="54"/>
      <c r="B216" s="54"/>
      <c r="C216" s="54"/>
      <c r="D216" s="56">
        <f t="shared" si="43"/>
        <v>0</v>
      </c>
      <c r="E216" s="56">
        <f t="shared" si="43"/>
        <v>0</v>
      </c>
      <c r="F216" s="14">
        <f t="shared" si="44"/>
        <v>0</v>
      </c>
      <c r="G216" s="14">
        <f t="shared" si="44"/>
        <v>0</v>
      </c>
      <c r="H216" s="14">
        <f t="shared" si="47"/>
        <v>0</v>
      </c>
      <c r="I216" s="14">
        <f t="shared" si="48"/>
        <v>0</v>
      </c>
      <c r="J216" s="14">
        <f t="shared" si="49"/>
        <v>0</v>
      </c>
      <c r="K216" s="14">
        <f t="shared" si="50"/>
        <v>0</v>
      </c>
      <c r="L216" s="14">
        <f t="shared" si="51"/>
        <v>0</v>
      </c>
      <c r="M216" s="14">
        <f t="shared" ca="1" si="45"/>
        <v>-1.8432078686033124E-2</v>
      </c>
      <c r="N216" s="14">
        <f t="shared" ca="1" si="52"/>
        <v>0</v>
      </c>
      <c r="O216" s="21">
        <f t="shared" ca="1" si="53"/>
        <v>0</v>
      </c>
      <c r="P216" s="14">
        <f t="shared" ca="1" si="54"/>
        <v>0</v>
      </c>
      <c r="Q216" s="14">
        <f t="shared" ca="1" si="55"/>
        <v>0</v>
      </c>
      <c r="R216" s="8">
        <f t="shared" ca="1" si="46"/>
        <v>1.8432078686033124E-2</v>
      </c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x14ac:dyDescent="0.2">
      <c r="A217" s="54"/>
      <c r="B217" s="54"/>
      <c r="C217" s="54"/>
      <c r="D217" s="56">
        <f t="shared" si="43"/>
        <v>0</v>
      </c>
      <c r="E217" s="56">
        <f t="shared" si="43"/>
        <v>0</v>
      </c>
      <c r="F217" s="14">
        <f t="shared" si="44"/>
        <v>0</v>
      </c>
      <c r="G217" s="14">
        <f t="shared" si="44"/>
        <v>0</v>
      </c>
      <c r="H217" s="14">
        <f t="shared" si="47"/>
        <v>0</v>
      </c>
      <c r="I217" s="14">
        <f t="shared" si="48"/>
        <v>0</v>
      </c>
      <c r="J217" s="14">
        <f t="shared" si="49"/>
        <v>0</v>
      </c>
      <c r="K217" s="14">
        <f t="shared" si="50"/>
        <v>0</v>
      </c>
      <c r="L217" s="14">
        <f t="shared" si="51"/>
        <v>0</v>
      </c>
      <c r="M217" s="14">
        <f t="shared" ca="1" si="45"/>
        <v>-1.8432078686033124E-2</v>
      </c>
      <c r="N217" s="14">
        <f t="shared" ca="1" si="52"/>
        <v>0</v>
      </c>
      <c r="O217" s="21">
        <f t="shared" ca="1" si="53"/>
        <v>0</v>
      </c>
      <c r="P217" s="14">
        <f t="shared" ca="1" si="54"/>
        <v>0</v>
      </c>
      <c r="Q217" s="14">
        <f t="shared" ca="1" si="55"/>
        <v>0</v>
      </c>
      <c r="R217" s="8">
        <f t="shared" ca="1" si="46"/>
        <v>1.8432078686033124E-2</v>
      </c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x14ac:dyDescent="0.2">
      <c r="A218" s="54"/>
      <c r="B218" s="54"/>
      <c r="C218" s="54"/>
      <c r="D218" s="56">
        <f t="shared" si="43"/>
        <v>0</v>
      </c>
      <c r="E218" s="56">
        <f t="shared" si="43"/>
        <v>0</v>
      </c>
      <c r="F218" s="14">
        <f t="shared" si="44"/>
        <v>0</v>
      </c>
      <c r="G218" s="14">
        <f t="shared" si="44"/>
        <v>0</v>
      </c>
      <c r="H218" s="14">
        <f t="shared" si="47"/>
        <v>0</v>
      </c>
      <c r="I218" s="14">
        <f t="shared" si="48"/>
        <v>0</v>
      </c>
      <c r="J218" s="14">
        <f t="shared" si="49"/>
        <v>0</v>
      </c>
      <c r="K218" s="14">
        <f t="shared" si="50"/>
        <v>0</v>
      </c>
      <c r="L218" s="14">
        <f t="shared" si="51"/>
        <v>0</v>
      </c>
      <c r="M218" s="14">
        <f t="shared" ca="1" si="45"/>
        <v>-1.8432078686033124E-2</v>
      </c>
      <c r="N218" s="14">
        <f t="shared" ca="1" si="52"/>
        <v>0</v>
      </c>
      <c r="O218" s="21">
        <f t="shared" ca="1" si="53"/>
        <v>0</v>
      </c>
      <c r="P218" s="14">
        <f t="shared" ca="1" si="54"/>
        <v>0</v>
      </c>
      <c r="Q218" s="14">
        <f t="shared" ca="1" si="55"/>
        <v>0</v>
      </c>
      <c r="R218" s="8">
        <f t="shared" ca="1" si="46"/>
        <v>1.8432078686033124E-2</v>
      </c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x14ac:dyDescent="0.2">
      <c r="A219" s="54"/>
      <c r="B219" s="54"/>
      <c r="C219" s="54"/>
      <c r="D219" s="56">
        <f t="shared" si="43"/>
        <v>0</v>
      </c>
      <c r="E219" s="56">
        <f t="shared" si="43"/>
        <v>0</v>
      </c>
      <c r="F219" s="14">
        <f t="shared" si="44"/>
        <v>0</v>
      </c>
      <c r="G219" s="14">
        <f t="shared" si="44"/>
        <v>0</v>
      </c>
      <c r="H219" s="14">
        <f t="shared" si="47"/>
        <v>0</v>
      </c>
      <c r="I219" s="14">
        <f t="shared" si="48"/>
        <v>0</v>
      </c>
      <c r="J219" s="14">
        <f t="shared" si="49"/>
        <v>0</v>
      </c>
      <c r="K219" s="14">
        <f t="shared" si="50"/>
        <v>0</v>
      </c>
      <c r="L219" s="14">
        <f t="shared" si="51"/>
        <v>0</v>
      </c>
      <c r="M219" s="14">
        <f t="shared" ca="1" si="45"/>
        <v>-1.8432078686033124E-2</v>
      </c>
      <c r="N219" s="14">
        <f t="shared" ca="1" si="52"/>
        <v>0</v>
      </c>
      <c r="O219" s="21">
        <f t="shared" ca="1" si="53"/>
        <v>0</v>
      </c>
      <c r="P219" s="14">
        <f t="shared" ca="1" si="54"/>
        <v>0</v>
      </c>
      <c r="Q219" s="14">
        <f t="shared" ca="1" si="55"/>
        <v>0</v>
      </c>
      <c r="R219" s="8">
        <f t="shared" ca="1" si="46"/>
        <v>1.8432078686033124E-2</v>
      </c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x14ac:dyDescent="0.2">
      <c r="A220" s="54"/>
      <c r="B220" s="54"/>
      <c r="C220" s="54"/>
      <c r="D220" s="56">
        <f t="shared" si="43"/>
        <v>0</v>
      </c>
      <c r="E220" s="56">
        <f t="shared" si="43"/>
        <v>0</v>
      </c>
      <c r="F220" s="14">
        <f t="shared" si="44"/>
        <v>0</v>
      </c>
      <c r="G220" s="14">
        <f t="shared" si="44"/>
        <v>0</v>
      </c>
      <c r="H220" s="14">
        <f t="shared" si="47"/>
        <v>0</v>
      </c>
      <c r="I220" s="14">
        <f t="shared" si="48"/>
        <v>0</v>
      </c>
      <c r="J220" s="14">
        <f t="shared" si="49"/>
        <v>0</v>
      </c>
      <c r="K220" s="14">
        <f t="shared" si="50"/>
        <v>0</v>
      </c>
      <c r="L220" s="14">
        <f t="shared" si="51"/>
        <v>0</v>
      </c>
      <c r="M220" s="14">
        <f t="shared" ca="1" si="45"/>
        <v>-1.8432078686033124E-2</v>
      </c>
      <c r="N220" s="14">
        <f t="shared" ca="1" si="52"/>
        <v>0</v>
      </c>
      <c r="O220" s="21">
        <f t="shared" ca="1" si="53"/>
        <v>0</v>
      </c>
      <c r="P220" s="14">
        <f t="shared" ca="1" si="54"/>
        <v>0</v>
      </c>
      <c r="Q220" s="14">
        <f t="shared" ca="1" si="55"/>
        <v>0</v>
      </c>
      <c r="R220" s="8">
        <f t="shared" ca="1" si="46"/>
        <v>1.8432078686033124E-2</v>
      </c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x14ac:dyDescent="0.2">
      <c r="A221" s="54"/>
      <c r="B221" s="54"/>
      <c r="C221" s="54"/>
      <c r="D221" s="56">
        <f t="shared" si="43"/>
        <v>0</v>
      </c>
      <c r="E221" s="56">
        <f t="shared" si="43"/>
        <v>0</v>
      </c>
      <c r="F221" s="14">
        <f t="shared" si="44"/>
        <v>0</v>
      </c>
      <c r="G221" s="14">
        <f t="shared" si="44"/>
        <v>0</v>
      </c>
      <c r="H221" s="14">
        <f t="shared" si="47"/>
        <v>0</v>
      </c>
      <c r="I221" s="14">
        <f t="shared" si="48"/>
        <v>0</v>
      </c>
      <c r="J221" s="14">
        <f t="shared" si="49"/>
        <v>0</v>
      </c>
      <c r="K221" s="14">
        <f t="shared" si="50"/>
        <v>0</v>
      </c>
      <c r="L221" s="14">
        <f t="shared" si="51"/>
        <v>0</v>
      </c>
      <c r="M221" s="14">
        <f t="shared" ca="1" si="45"/>
        <v>-1.8432078686033124E-2</v>
      </c>
      <c r="N221" s="14">
        <f t="shared" ca="1" si="52"/>
        <v>0</v>
      </c>
      <c r="O221" s="21">
        <f t="shared" ca="1" si="53"/>
        <v>0</v>
      </c>
      <c r="P221" s="14">
        <f t="shared" ca="1" si="54"/>
        <v>0</v>
      </c>
      <c r="Q221" s="14">
        <f t="shared" ca="1" si="55"/>
        <v>0</v>
      </c>
      <c r="R221" s="8">
        <f t="shared" ca="1" si="46"/>
        <v>1.8432078686033124E-2</v>
      </c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x14ac:dyDescent="0.2">
      <c r="A222" s="54"/>
      <c r="B222" s="54"/>
      <c r="C222" s="54"/>
      <c r="D222" s="56">
        <f t="shared" si="43"/>
        <v>0</v>
      </c>
      <c r="E222" s="56">
        <f t="shared" si="43"/>
        <v>0</v>
      </c>
      <c r="F222" s="14">
        <f t="shared" si="44"/>
        <v>0</v>
      </c>
      <c r="G222" s="14">
        <f t="shared" si="44"/>
        <v>0</v>
      </c>
      <c r="H222" s="14">
        <f t="shared" si="47"/>
        <v>0</v>
      </c>
      <c r="I222" s="14">
        <f t="shared" si="48"/>
        <v>0</v>
      </c>
      <c r="J222" s="14">
        <f t="shared" si="49"/>
        <v>0</v>
      </c>
      <c r="K222" s="14">
        <f t="shared" si="50"/>
        <v>0</v>
      </c>
      <c r="L222" s="14">
        <f t="shared" si="51"/>
        <v>0</v>
      </c>
      <c r="M222" s="14">
        <f t="shared" ca="1" si="45"/>
        <v>-1.8432078686033124E-2</v>
      </c>
      <c r="N222" s="14">
        <f t="shared" ca="1" si="52"/>
        <v>0</v>
      </c>
      <c r="O222" s="21">
        <f t="shared" ca="1" si="53"/>
        <v>0</v>
      </c>
      <c r="P222" s="14">
        <f t="shared" ca="1" si="54"/>
        <v>0</v>
      </c>
      <c r="Q222" s="14">
        <f t="shared" ca="1" si="55"/>
        <v>0</v>
      </c>
      <c r="R222" s="8">
        <f t="shared" ca="1" si="46"/>
        <v>1.8432078686033124E-2</v>
      </c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x14ac:dyDescent="0.2">
      <c r="A223" s="54"/>
      <c r="B223" s="54"/>
      <c r="C223" s="54"/>
      <c r="D223" s="56">
        <f t="shared" si="43"/>
        <v>0</v>
      </c>
      <c r="E223" s="56">
        <f t="shared" si="43"/>
        <v>0</v>
      </c>
      <c r="F223" s="14">
        <f t="shared" si="44"/>
        <v>0</v>
      </c>
      <c r="G223" s="14">
        <f t="shared" si="44"/>
        <v>0</v>
      </c>
      <c r="H223" s="14">
        <f t="shared" si="47"/>
        <v>0</v>
      </c>
      <c r="I223" s="14">
        <f t="shared" si="48"/>
        <v>0</v>
      </c>
      <c r="J223" s="14">
        <f t="shared" si="49"/>
        <v>0</v>
      </c>
      <c r="K223" s="14">
        <f t="shared" si="50"/>
        <v>0</v>
      </c>
      <c r="L223" s="14">
        <f t="shared" si="51"/>
        <v>0</v>
      </c>
      <c r="M223" s="14">
        <f t="shared" ca="1" si="45"/>
        <v>-1.8432078686033124E-2</v>
      </c>
      <c r="N223" s="14">
        <f t="shared" ca="1" si="52"/>
        <v>0</v>
      </c>
      <c r="O223" s="21">
        <f t="shared" ca="1" si="53"/>
        <v>0</v>
      </c>
      <c r="P223" s="14">
        <f t="shared" ca="1" si="54"/>
        <v>0</v>
      </c>
      <c r="Q223" s="14">
        <f t="shared" ca="1" si="55"/>
        <v>0</v>
      </c>
      <c r="R223" s="8">
        <f t="shared" ca="1" si="46"/>
        <v>1.8432078686033124E-2</v>
      </c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x14ac:dyDescent="0.2">
      <c r="A224" s="54"/>
      <c r="B224" s="54"/>
      <c r="C224" s="54"/>
      <c r="D224" s="56">
        <f t="shared" si="43"/>
        <v>0</v>
      </c>
      <c r="E224" s="56">
        <f t="shared" si="43"/>
        <v>0</v>
      </c>
      <c r="F224" s="14">
        <f t="shared" si="44"/>
        <v>0</v>
      </c>
      <c r="G224" s="14">
        <f t="shared" si="44"/>
        <v>0</v>
      </c>
      <c r="H224" s="14">
        <f t="shared" si="47"/>
        <v>0</v>
      </c>
      <c r="I224" s="14">
        <f t="shared" si="48"/>
        <v>0</v>
      </c>
      <c r="J224" s="14">
        <f t="shared" si="49"/>
        <v>0</v>
      </c>
      <c r="K224" s="14">
        <f t="shared" si="50"/>
        <v>0</v>
      </c>
      <c r="L224" s="14">
        <f t="shared" si="51"/>
        <v>0</v>
      </c>
      <c r="M224" s="14">
        <f t="shared" ca="1" si="45"/>
        <v>-1.8432078686033124E-2</v>
      </c>
      <c r="N224" s="14">
        <f t="shared" ca="1" si="52"/>
        <v>0</v>
      </c>
      <c r="O224" s="21">
        <f t="shared" ca="1" si="53"/>
        <v>0</v>
      </c>
      <c r="P224" s="14">
        <f t="shared" ca="1" si="54"/>
        <v>0</v>
      </c>
      <c r="Q224" s="14">
        <f t="shared" ca="1" si="55"/>
        <v>0</v>
      </c>
      <c r="R224" s="8">
        <f t="shared" ca="1" si="46"/>
        <v>1.8432078686033124E-2</v>
      </c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x14ac:dyDescent="0.2">
      <c r="A225" s="54"/>
      <c r="B225" s="54"/>
      <c r="C225" s="54"/>
      <c r="D225" s="56">
        <f t="shared" si="43"/>
        <v>0</v>
      </c>
      <c r="E225" s="56">
        <f t="shared" si="43"/>
        <v>0</v>
      </c>
      <c r="F225" s="14">
        <f t="shared" si="44"/>
        <v>0</v>
      </c>
      <c r="G225" s="14">
        <f t="shared" si="44"/>
        <v>0</v>
      </c>
      <c r="H225" s="14">
        <f t="shared" si="47"/>
        <v>0</v>
      </c>
      <c r="I225" s="14">
        <f t="shared" si="48"/>
        <v>0</v>
      </c>
      <c r="J225" s="14">
        <f t="shared" si="49"/>
        <v>0</v>
      </c>
      <c r="K225" s="14">
        <f t="shared" si="50"/>
        <v>0</v>
      </c>
      <c r="L225" s="14">
        <f t="shared" si="51"/>
        <v>0</v>
      </c>
      <c r="M225" s="14">
        <f t="shared" ca="1" si="45"/>
        <v>-1.8432078686033124E-2</v>
      </c>
      <c r="N225" s="14">
        <f t="shared" ca="1" si="52"/>
        <v>0</v>
      </c>
      <c r="O225" s="21">
        <f t="shared" ca="1" si="53"/>
        <v>0</v>
      </c>
      <c r="P225" s="14">
        <f t="shared" ca="1" si="54"/>
        <v>0</v>
      </c>
      <c r="Q225" s="14">
        <f t="shared" ca="1" si="55"/>
        <v>0</v>
      </c>
      <c r="R225" s="8">
        <f t="shared" ca="1" si="46"/>
        <v>1.8432078686033124E-2</v>
      </c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x14ac:dyDescent="0.2">
      <c r="A226" s="54"/>
      <c r="B226" s="54"/>
      <c r="C226" s="54"/>
      <c r="D226" s="56">
        <f t="shared" si="43"/>
        <v>0</v>
      </c>
      <c r="E226" s="56">
        <f t="shared" si="43"/>
        <v>0</v>
      </c>
      <c r="F226" s="14">
        <f t="shared" si="44"/>
        <v>0</v>
      </c>
      <c r="G226" s="14">
        <f t="shared" si="44"/>
        <v>0</v>
      </c>
      <c r="H226" s="14">
        <f t="shared" si="47"/>
        <v>0</v>
      </c>
      <c r="I226" s="14">
        <f t="shared" si="48"/>
        <v>0</v>
      </c>
      <c r="J226" s="14">
        <f t="shared" si="49"/>
        <v>0</v>
      </c>
      <c r="K226" s="14">
        <f t="shared" si="50"/>
        <v>0</v>
      </c>
      <c r="L226" s="14">
        <f t="shared" si="51"/>
        <v>0</v>
      </c>
      <c r="M226" s="14">
        <f t="shared" ca="1" si="45"/>
        <v>-1.8432078686033124E-2</v>
      </c>
      <c r="N226" s="14">
        <f t="shared" ca="1" si="52"/>
        <v>0</v>
      </c>
      <c r="O226" s="21">
        <f t="shared" ca="1" si="53"/>
        <v>0</v>
      </c>
      <c r="P226" s="14">
        <f t="shared" ca="1" si="54"/>
        <v>0</v>
      </c>
      <c r="Q226" s="14">
        <f t="shared" ca="1" si="55"/>
        <v>0</v>
      </c>
      <c r="R226" s="8">
        <f t="shared" ca="1" si="46"/>
        <v>1.8432078686033124E-2</v>
      </c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x14ac:dyDescent="0.2">
      <c r="A227" s="54"/>
      <c r="B227" s="54"/>
      <c r="C227" s="54"/>
      <c r="D227" s="56">
        <f t="shared" si="43"/>
        <v>0</v>
      </c>
      <c r="E227" s="56">
        <f t="shared" si="43"/>
        <v>0</v>
      </c>
      <c r="F227" s="14">
        <f t="shared" si="44"/>
        <v>0</v>
      </c>
      <c r="G227" s="14">
        <f t="shared" si="44"/>
        <v>0</v>
      </c>
      <c r="H227" s="14">
        <f t="shared" si="47"/>
        <v>0</v>
      </c>
      <c r="I227" s="14">
        <f t="shared" si="48"/>
        <v>0</v>
      </c>
      <c r="J227" s="14">
        <f t="shared" si="49"/>
        <v>0</v>
      </c>
      <c r="K227" s="14">
        <f t="shared" si="50"/>
        <v>0</v>
      </c>
      <c r="L227" s="14">
        <f t="shared" si="51"/>
        <v>0</v>
      </c>
      <c r="M227" s="14">
        <f t="shared" ca="1" si="45"/>
        <v>-1.8432078686033124E-2</v>
      </c>
      <c r="N227" s="14">
        <f t="shared" ca="1" si="52"/>
        <v>0</v>
      </c>
      <c r="O227" s="21">
        <f t="shared" ca="1" si="53"/>
        <v>0</v>
      </c>
      <c r="P227" s="14">
        <f t="shared" ca="1" si="54"/>
        <v>0</v>
      </c>
      <c r="Q227" s="14">
        <f t="shared" ca="1" si="55"/>
        <v>0</v>
      </c>
      <c r="R227" s="8">
        <f t="shared" ca="1" si="46"/>
        <v>1.8432078686033124E-2</v>
      </c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x14ac:dyDescent="0.2">
      <c r="A228" s="54"/>
      <c r="B228" s="54"/>
      <c r="C228" s="54"/>
      <c r="D228" s="56">
        <f t="shared" si="43"/>
        <v>0</v>
      </c>
      <c r="E228" s="56">
        <f t="shared" si="43"/>
        <v>0</v>
      </c>
      <c r="F228" s="14">
        <f t="shared" si="44"/>
        <v>0</v>
      </c>
      <c r="G228" s="14">
        <f t="shared" si="44"/>
        <v>0</v>
      </c>
      <c r="H228" s="14">
        <f t="shared" si="47"/>
        <v>0</v>
      </c>
      <c r="I228" s="14">
        <f t="shared" si="48"/>
        <v>0</v>
      </c>
      <c r="J228" s="14">
        <f t="shared" si="49"/>
        <v>0</v>
      </c>
      <c r="K228" s="14">
        <f t="shared" si="50"/>
        <v>0</v>
      </c>
      <c r="L228" s="14">
        <f t="shared" si="51"/>
        <v>0</v>
      </c>
      <c r="M228" s="14">
        <f t="shared" ca="1" si="45"/>
        <v>-1.8432078686033124E-2</v>
      </c>
      <c r="N228" s="14">
        <f t="shared" ca="1" si="52"/>
        <v>0</v>
      </c>
      <c r="O228" s="21">
        <f t="shared" ca="1" si="53"/>
        <v>0</v>
      </c>
      <c r="P228" s="14">
        <f t="shared" ca="1" si="54"/>
        <v>0</v>
      </c>
      <c r="Q228" s="14">
        <f t="shared" ca="1" si="55"/>
        <v>0</v>
      </c>
      <c r="R228" s="8">
        <f t="shared" ca="1" si="46"/>
        <v>1.8432078686033124E-2</v>
      </c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x14ac:dyDescent="0.2">
      <c r="A229" s="54"/>
      <c r="B229" s="54"/>
      <c r="C229" s="54"/>
      <c r="D229" s="56">
        <f t="shared" si="43"/>
        <v>0</v>
      </c>
      <c r="E229" s="56">
        <f t="shared" si="43"/>
        <v>0</v>
      </c>
      <c r="F229" s="14">
        <f t="shared" si="44"/>
        <v>0</v>
      </c>
      <c r="G229" s="14">
        <f t="shared" si="44"/>
        <v>0</v>
      </c>
      <c r="H229" s="14">
        <f t="shared" si="47"/>
        <v>0</v>
      </c>
      <c r="I229" s="14">
        <f t="shared" si="48"/>
        <v>0</v>
      </c>
      <c r="J229" s="14">
        <f t="shared" si="49"/>
        <v>0</v>
      </c>
      <c r="K229" s="14">
        <f t="shared" si="50"/>
        <v>0</v>
      </c>
      <c r="L229" s="14">
        <f t="shared" si="51"/>
        <v>0</v>
      </c>
      <c r="M229" s="14">
        <f t="shared" ca="1" si="45"/>
        <v>-1.8432078686033124E-2</v>
      </c>
      <c r="N229" s="14">
        <f t="shared" ca="1" si="52"/>
        <v>0</v>
      </c>
      <c r="O229" s="21">
        <f t="shared" ca="1" si="53"/>
        <v>0</v>
      </c>
      <c r="P229" s="14">
        <f t="shared" ca="1" si="54"/>
        <v>0</v>
      </c>
      <c r="Q229" s="14">
        <f t="shared" ca="1" si="55"/>
        <v>0</v>
      </c>
      <c r="R229" s="8">
        <f t="shared" ca="1" si="46"/>
        <v>1.8432078686033124E-2</v>
      </c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x14ac:dyDescent="0.2">
      <c r="A230" s="54"/>
      <c r="B230" s="54"/>
      <c r="C230" s="54"/>
      <c r="D230" s="56">
        <f t="shared" si="43"/>
        <v>0</v>
      </c>
      <c r="E230" s="56">
        <f t="shared" si="43"/>
        <v>0</v>
      </c>
      <c r="F230" s="14">
        <f t="shared" si="44"/>
        <v>0</v>
      </c>
      <c r="G230" s="14">
        <f t="shared" si="44"/>
        <v>0</v>
      </c>
      <c r="H230" s="14">
        <f t="shared" si="47"/>
        <v>0</v>
      </c>
      <c r="I230" s="14">
        <f t="shared" si="48"/>
        <v>0</v>
      </c>
      <c r="J230" s="14">
        <f t="shared" si="49"/>
        <v>0</v>
      </c>
      <c r="K230" s="14">
        <f t="shared" si="50"/>
        <v>0</v>
      </c>
      <c r="L230" s="14">
        <f t="shared" si="51"/>
        <v>0</v>
      </c>
      <c r="M230" s="14">
        <f t="shared" ca="1" si="45"/>
        <v>-1.8432078686033124E-2</v>
      </c>
      <c r="N230" s="14">
        <f t="shared" ca="1" si="52"/>
        <v>0</v>
      </c>
      <c r="O230" s="21">
        <f t="shared" ca="1" si="53"/>
        <v>0</v>
      </c>
      <c r="P230" s="14">
        <f t="shared" ca="1" si="54"/>
        <v>0</v>
      </c>
      <c r="Q230" s="14">
        <f t="shared" ca="1" si="55"/>
        <v>0</v>
      </c>
      <c r="R230" s="8">
        <f t="shared" ca="1" si="46"/>
        <v>1.8432078686033124E-2</v>
      </c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x14ac:dyDescent="0.2">
      <c r="A231" s="54"/>
      <c r="B231" s="54"/>
      <c r="C231" s="54"/>
      <c r="D231" s="56">
        <f t="shared" si="43"/>
        <v>0</v>
      </c>
      <c r="E231" s="56">
        <f t="shared" si="43"/>
        <v>0</v>
      </c>
      <c r="F231" s="14">
        <f t="shared" si="44"/>
        <v>0</v>
      </c>
      <c r="G231" s="14">
        <f t="shared" si="44"/>
        <v>0</v>
      </c>
      <c r="H231" s="14">
        <f t="shared" si="47"/>
        <v>0</v>
      </c>
      <c r="I231" s="14">
        <f t="shared" si="48"/>
        <v>0</v>
      </c>
      <c r="J231" s="14">
        <f t="shared" si="49"/>
        <v>0</v>
      </c>
      <c r="K231" s="14">
        <f t="shared" si="50"/>
        <v>0</v>
      </c>
      <c r="L231" s="14">
        <f t="shared" si="51"/>
        <v>0</v>
      </c>
      <c r="M231" s="14">
        <f t="shared" ca="1" si="45"/>
        <v>-1.8432078686033124E-2</v>
      </c>
      <c r="N231" s="14">
        <f t="shared" ca="1" si="52"/>
        <v>0</v>
      </c>
      <c r="O231" s="21">
        <f t="shared" ca="1" si="53"/>
        <v>0</v>
      </c>
      <c r="P231" s="14">
        <f t="shared" ca="1" si="54"/>
        <v>0</v>
      </c>
      <c r="Q231" s="14">
        <f t="shared" ca="1" si="55"/>
        <v>0</v>
      </c>
      <c r="R231" s="8">
        <f t="shared" ca="1" si="46"/>
        <v>1.8432078686033124E-2</v>
      </c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x14ac:dyDescent="0.2">
      <c r="A232" s="54"/>
      <c r="B232" s="54"/>
      <c r="C232" s="54"/>
      <c r="D232" s="56">
        <f t="shared" si="43"/>
        <v>0</v>
      </c>
      <c r="E232" s="56">
        <f t="shared" si="43"/>
        <v>0</v>
      </c>
      <c r="F232" s="14">
        <f t="shared" si="44"/>
        <v>0</v>
      </c>
      <c r="G232" s="14">
        <f t="shared" si="44"/>
        <v>0</v>
      </c>
      <c r="H232" s="14">
        <f t="shared" si="47"/>
        <v>0</v>
      </c>
      <c r="I232" s="14">
        <f t="shared" si="48"/>
        <v>0</v>
      </c>
      <c r="J232" s="14">
        <f t="shared" si="49"/>
        <v>0</v>
      </c>
      <c r="K232" s="14">
        <f t="shared" si="50"/>
        <v>0</v>
      </c>
      <c r="L232" s="14">
        <f t="shared" si="51"/>
        <v>0</v>
      </c>
      <c r="M232" s="14">
        <f t="shared" ca="1" si="45"/>
        <v>-1.8432078686033124E-2</v>
      </c>
      <c r="N232" s="14">
        <f t="shared" ca="1" si="52"/>
        <v>0</v>
      </c>
      <c r="O232" s="21">
        <f t="shared" ca="1" si="53"/>
        <v>0</v>
      </c>
      <c r="P232" s="14">
        <f t="shared" ca="1" si="54"/>
        <v>0</v>
      </c>
      <c r="Q232" s="14">
        <f t="shared" ca="1" si="55"/>
        <v>0</v>
      </c>
      <c r="R232" s="8">
        <f t="shared" ca="1" si="46"/>
        <v>1.8432078686033124E-2</v>
      </c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x14ac:dyDescent="0.2">
      <c r="A233" s="54"/>
      <c r="B233" s="54"/>
      <c r="C233" s="54"/>
      <c r="D233" s="56">
        <f t="shared" si="43"/>
        <v>0</v>
      </c>
      <c r="E233" s="56">
        <f t="shared" si="43"/>
        <v>0</v>
      </c>
      <c r="F233" s="14">
        <f t="shared" si="44"/>
        <v>0</v>
      </c>
      <c r="G233" s="14">
        <f t="shared" si="44"/>
        <v>0</v>
      </c>
      <c r="H233" s="14">
        <f t="shared" si="47"/>
        <v>0</v>
      </c>
      <c r="I233" s="14">
        <f t="shared" si="48"/>
        <v>0</v>
      </c>
      <c r="J233" s="14">
        <f t="shared" si="49"/>
        <v>0</v>
      </c>
      <c r="K233" s="14">
        <f t="shared" si="50"/>
        <v>0</v>
      </c>
      <c r="L233" s="14">
        <f t="shared" si="51"/>
        <v>0</v>
      </c>
      <c r="M233" s="14">
        <f t="shared" ca="1" si="45"/>
        <v>-1.8432078686033124E-2</v>
      </c>
      <c r="N233" s="14">
        <f t="shared" ca="1" si="52"/>
        <v>0</v>
      </c>
      <c r="O233" s="21">
        <f t="shared" ca="1" si="53"/>
        <v>0</v>
      </c>
      <c r="P233" s="14">
        <f t="shared" ca="1" si="54"/>
        <v>0</v>
      </c>
      <c r="Q233" s="14">
        <f t="shared" ca="1" si="55"/>
        <v>0</v>
      </c>
      <c r="R233" s="8">
        <f t="shared" ca="1" si="46"/>
        <v>1.8432078686033124E-2</v>
      </c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x14ac:dyDescent="0.2">
      <c r="A234" s="54"/>
      <c r="B234" s="54"/>
      <c r="C234" s="54"/>
      <c r="D234" s="56">
        <f t="shared" si="43"/>
        <v>0</v>
      </c>
      <c r="E234" s="56">
        <f t="shared" si="43"/>
        <v>0</v>
      </c>
      <c r="F234" s="14">
        <f t="shared" si="44"/>
        <v>0</v>
      </c>
      <c r="G234" s="14">
        <f t="shared" si="44"/>
        <v>0</v>
      </c>
      <c r="H234" s="14">
        <f t="shared" si="47"/>
        <v>0</v>
      </c>
      <c r="I234" s="14">
        <f t="shared" si="48"/>
        <v>0</v>
      </c>
      <c r="J234" s="14">
        <f t="shared" si="49"/>
        <v>0</v>
      </c>
      <c r="K234" s="14">
        <f t="shared" si="50"/>
        <v>0</v>
      </c>
      <c r="L234" s="14">
        <f t="shared" si="51"/>
        <v>0</v>
      </c>
      <c r="M234" s="14">
        <f t="shared" ca="1" si="45"/>
        <v>-1.8432078686033124E-2</v>
      </c>
      <c r="N234" s="14">
        <f t="shared" ca="1" si="52"/>
        <v>0</v>
      </c>
      <c r="O234" s="21">
        <f t="shared" ca="1" si="53"/>
        <v>0</v>
      </c>
      <c r="P234" s="14">
        <f t="shared" ca="1" si="54"/>
        <v>0</v>
      </c>
      <c r="Q234" s="14">
        <f t="shared" ca="1" si="55"/>
        <v>0</v>
      </c>
      <c r="R234" s="8">
        <f t="shared" ca="1" si="46"/>
        <v>1.8432078686033124E-2</v>
      </c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x14ac:dyDescent="0.2">
      <c r="A235" s="54"/>
      <c r="B235" s="54"/>
      <c r="C235" s="54"/>
      <c r="D235" s="56">
        <f t="shared" si="43"/>
        <v>0</v>
      </c>
      <c r="E235" s="56">
        <f t="shared" si="43"/>
        <v>0</v>
      </c>
      <c r="F235" s="14">
        <f t="shared" si="44"/>
        <v>0</v>
      </c>
      <c r="G235" s="14">
        <f t="shared" si="44"/>
        <v>0</v>
      </c>
      <c r="H235" s="14">
        <f t="shared" si="47"/>
        <v>0</v>
      </c>
      <c r="I235" s="14">
        <f t="shared" si="48"/>
        <v>0</v>
      </c>
      <c r="J235" s="14">
        <f t="shared" si="49"/>
        <v>0</v>
      </c>
      <c r="K235" s="14">
        <f t="shared" si="50"/>
        <v>0</v>
      </c>
      <c r="L235" s="14">
        <f t="shared" si="51"/>
        <v>0</v>
      </c>
      <c r="M235" s="14">
        <f t="shared" ca="1" si="45"/>
        <v>-1.8432078686033124E-2</v>
      </c>
      <c r="N235" s="14">
        <f t="shared" ca="1" si="52"/>
        <v>0</v>
      </c>
      <c r="O235" s="21">
        <f t="shared" ca="1" si="53"/>
        <v>0</v>
      </c>
      <c r="P235" s="14">
        <f t="shared" ca="1" si="54"/>
        <v>0</v>
      </c>
      <c r="Q235" s="14">
        <f t="shared" ca="1" si="55"/>
        <v>0</v>
      </c>
      <c r="R235" s="8">
        <f t="shared" ca="1" si="46"/>
        <v>1.8432078686033124E-2</v>
      </c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x14ac:dyDescent="0.2">
      <c r="A236" s="54"/>
      <c r="B236" s="54"/>
      <c r="C236" s="54"/>
      <c r="D236" s="56">
        <f t="shared" si="43"/>
        <v>0</v>
      </c>
      <c r="E236" s="56">
        <f t="shared" si="43"/>
        <v>0</v>
      </c>
      <c r="F236" s="14">
        <f t="shared" si="44"/>
        <v>0</v>
      </c>
      <c r="G236" s="14">
        <f t="shared" si="44"/>
        <v>0</v>
      </c>
      <c r="H236" s="14">
        <f t="shared" si="47"/>
        <v>0</v>
      </c>
      <c r="I236" s="14">
        <f t="shared" si="48"/>
        <v>0</v>
      </c>
      <c r="J236" s="14">
        <f t="shared" si="49"/>
        <v>0</v>
      </c>
      <c r="K236" s="14">
        <f t="shared" si="50"/>
        <v>0</v>
      </c>
      <c r="L236" s="14">
        <f t="shared" si="51"/>
        <v>0</v>
      </c>
      <c r="M236" s="14">
        <f t="shared" ca="1" si="45"/>
        <v>-1.8432078686033124E-2</v>
      </c>
      <c r="N236" s="14">
        <f t="shared" ca="1" si="52"/>
        <v>0</v>
      </c>
      <c r="O236" s="21">
        <f t="shared" ca="1" si="53"/>
        <v>0</v>
      </c>
      <c r="P236" s="14">
        <f t="shared" ca="1" si="54"/>
        <v>0</v>
      </c>
      <c r="Q236" s="14">
        <f t="shared" ca="1" si="55"/>
        <v>0</v>
      </c>
      <c r="R236" s="8">
        <f t="shared" ca="1" si="46"/>
        <v>1.8432078686033124E-2</v>
      </c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x14ac:dyDescent="0.2">
      <c r="A237" s="54"/>
      <c r="B237" s="54"/>
      <c r="C237" s="54"/>
      <c r="D237" s="56">
        <f t="shared" si="43"/>
        <v>0</v>
      </c>
      <c r="E237" s="56">
        <f t="shared" si="43"/>
        <v>0</v>
      </c>
      <c r="F237" s="14">
        <f t="shared" si="44"/>
        <v>0</v>
      </c>
      <c r="G237" s="14">
        <f t="shared" si="44"/>
        <v>0</v>
      </c>
      <c r="H237" s="14">
        <f t="shared" si="47"/>
        <v>0</v>
      </c>
      <c r="I237" s="14">
        <f t="shared" si="48"/>
        <v>0</v>
      </c>
      <c r="J237" s="14">
        <f t="shared" si="49"/>
        <v>0</v>
      </c>
      <c r="K237" s="14">
        <f t="shared" si="50"/>
        <v>0</v>
      </c>
      <c r="L237" s="14">
        <f t="shared" si="51"/>
        <v>0</v>
      </c>
      <c r="M237" s="14">
        <f t="shared" ca="1" si="45"/>
        <v>-1.8432078686033124E-2</v>
      </c>
      <c r="N237" s="14">
        <f t="shared" ca="1" si="52"/>
        <v>0</v>
      </c>
      <c r="O237" s="21">
        <f t="shared" ca="1" si="53"/>
        <v>0</v>
      </c>
      <c r="P237" s="14">
        <f t="shared" ca="1" si="54"/>
        <v>0</v>
      </c>
      <c r="Q237" s="14">
        <f t="shared" ca="1" si="55"/>
        <v>0</v>
      </c>
      <c r="R237" s="8">
        <f t="shared" ca="1" si="46"/>
        <v>1.8432078686033124E-2</v>
      </c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x14ac:dyDescent="0.2">
      <c r="A238" s="54"/>
      <c r="B238" s="54"/>
      <c r="C238" s="54"/>
      <c r="D238" s="56">
        <f t="shared" si="43"/>
        <v>0</v>
      </c>
      <c r="E238" s="56">
        <f t="shared" si="43"/>
        <v>0</v>
      </c>
      <c r="F238" s="14">
        <f t="shared" si="44"/>
        <v>0</v>
      </c>
      <c r="G238" s="14">
        <f t="shared" si="44"/>
        <v>0</v>
      </c>
      <c r="H238" s="14">
        <f t="shared" si="47"/>
        <v>0</v>
      </c>
      <c r="I238" s="14">
        <f t="shared" si="48"/>
        <v>0</v>
      </c>
      <c r="J238" s="14">
        <f t="shared" si="49"/>
        <v>0</v>
      </c>
      <c r="K238" s="14">
        <f t="shared" si="50"/>
        <v>0</v>
      </c>
      <c r="L238" s="14">
        <f t="shared" si="51"/>
        <v>0</v>
      </c>
      <c r="M238" s="14">
        <f t="shared" ca="1" si="45"/>
        <v>-1.8432078686033124E-2</v>
      </c>
      <c r="N238" s="14">
        <f t="shared" ca="1" si="52"/>
        <v>0</v>
      </c>
      <c r="O238" s="21">
        <f t="shared" ca="1" si="53"/>
        <v>0</v>
      </c>
      <c r="P238" s="14">
        <f t="shared" ca="1" si="54"/>
        <v>0</v>
      </c>
      <c r="Q238" s="14">
        <f t="shared" ca="1" si="55"/>
        <v>0</v>
      </c>
      <c r="R238" s="8">
        <f t="shared" ca="1" si="46"/>
        <v>1.8432078686033124E-2</v>
      </c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x14ac:dyDescent="0.2">
      <c r="A239" s="54"/>
      <c r="B239" s="54"/>
      <c r="C239" s="54"/>
      <c r="D239" s="56">
        <f t="shared" si="43"/>
        <v>0</v>
      </c>
      <c r="E239" s="56">
        <f t="shared" si="43"/>
        <v>0</v>
      </c>
      <c r="F239" s="14">
        <f t="shared" si="44"/>
        <v>0</v>
      </c>
      <c r="G239" s="14">
        <f t="shared" si="44"/>
        <v>0</v>
      </c>
      <c r="H239" s="14">
        <f t="shared" si="47"/>
        <v>0</v>
      </c>
      <c r="I239" s="14">
        <f t="shared" si="48"/>
        <v>0</v>
      </c>
      <c r="J239" s="14">
        <f t="shared" si="49"/>
        <v>0</v>
      </c>
      <c r="K239" s="14">
        <f t="shared" si="50"/>
        <v>0</v>
      </c>
      <c r="L239" s="14">
        <f t="shared" si="51"/>
        <v>0</v>
      </c>
      <c r="M239" s="14">
        <f t="shared" ca="1" si="45"/>
        <v>-1.8432078686033124E-2</v>
      </c>
      <c r="N239" s="14">
        <f t="shared" ca="1" si="52"/>
        <v>0</v>
      </c>
      <c r="O239" s="21">
        <f t="shared" ca="1" si="53"/>
        <v>0</v>
      </c>
      <c r="P239" s="14">
        <f t="shared" ca="1" si="54"/>
        <v>0</v>
      </c>
      <c r="Q239" s="14">
        <f t="shared" ca="1" si="55"/>
        <v>0</v>
      </c>
      <c r="R239" s="8">
        <f t="shared" ca="1" si="46"/>
        <v>1.8432078686033124E-2</v>
      </c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x14ac:dyDescent="0.2">
      <c r="A240" s="54"/>
      <c r="B240" s="54"/>
      <c r="C240" s="54"/>
      <c r="D240" s="56">
        <f t="shared" si="43"/>
        <v>0</v>
      </c>
      <c r="E240" s="56">
        <f t="shared" si="43"/>
        <v>0</v>
      </c>
      <c r="F240" s="14">
        <f t="shared" si="44"/>
        <v>0</v>
      </c>
      <c r="G240" s="14">
        <f t="shared" si="44"/>
        <v>0</v>
      </c>
      <c r="H240" s="14">
        <f t="shared" si="47"/>
        <v>0</v>
      </c>
      <c r="I240" s="14">
        <f t="shared" si="48"/>
        <v>0</v>
      </c>
      <c r="J240" s="14">
        <f t="shared" si="49"/>
        <v>0</v>
      </c>
      <c r="K240" s="14">
        <f t="shared" si="50"/>
        <v>0</v>
      </c>
      <c r="L240" s="14">
        <f t="shared" si="51"/>
        <v>0</v>
      </c>
      <c r="M240" s="14">
        <f t="shared" ca="1" si="45"/>
        <v>-1.8432078686033124E-2</v>
      </c>
      <c r="N240" s="14">
        <f t="shared" ca="1" si="52"/>
        <v>0</v>
      </c>
      <c r="O240" s="21">
        <f t="shared" ca="1" si="53"/>
        <v>0</v>
      </c>
      <c r="P240" s="14">
        <f t="shared" ca="1" si="54"/>
        <v>0</v>
      </c>
      <c r="Q240" s="14">
        <f t="shared" ca="1" si="55"/>
        <v>0</v>
      </c>
      <c r="R240" s="8">
        <f t="shared" ca="1" si="46"/>
        <v>1.8432078686033124E-2</v>
      </c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 spans="1:35" x14ac:dyDescent="0.2">
      <c r="A241" s="54"/>
      <c r="B241" s="54"/>
      <c r="C241" s="54"/>
      <c r="D241" s="56">
        <f t="shared" si="43"/>
        <v>0</v>
      </c>
      <c r="E241" s="56">
        <f t="shared" si="43"/>
        <v>0</v>
      </c>
      <c r="F241" s="14">
        <f t="shared" si="44"/>
        <v>0</v>
      </c>
      <c r="G241" s="14">
        <f t="shared" si="44"/>
        <v>0</v>
      </c>
      <c r="H241" s="14">
        <f t="shared" si="47"/>
        <v>0</v>
      </c>
      <c r="I241" s="14">
        <f t="shared" si="48"/>
        <v>0</v>
      </c>
      <c r="J241" s="14">
        <f t="shared" si="49"/>
        <v>0</v>
      </c>
      <c r="K241" s="14">
        <f t="shared" si="50"/>
        <v>0</v>
      </c>
      <c r="L241" s="14">
        <f t="shared" si="51"/>
        <v>0</v>
      </c>
      <c r="M241" s="14">
        <f t="shared" ca="1" si="45"/>
        <v>-1.8432078686033124E-2</v>
      </c>
      <c r="N241" s="14">
        <f t="shared" ca="1" si="52"/>
        <v>0</v>
      </c>
      <c r="O241" s="21">
        <f t="shared" ca="1" si="53"/>
        <v>0</v>
      </c>
      <c r="P241" s="14">
        <f t="shared" ca="1" si="54"/>
        <v>0</v>
      </c>
      <c r="Q241" s="14">
        <f t="shared" ca="1" si="55"/>
        <v>0</v>
      </c>
      <c r="R241" s="8">
        <f t="shared" ca="1" si="46"/>
        <v>1.8432078686033124E-2</v>
      </c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 spans="1:35" x14ac:dyDescent="0.2">
      <c r="A242" s="54"/>
      <c r="B242" s="54"/>
      <c r="C242" s="54"/>
      <c r="D242" s="56">
        <f t="shared" si="43"/>
        <v>0</v>
      </c>
      <c r="E242" s="56">
        <f t="shared" si="43"/>
        <v>0</v>
      </c>
      <c r="F242" s="14">
        <f t="shared" si="44"/>
        <v>0</v>
      </c>
      <c r="G242" s="14">
        <f t="shared" si="44"/>
        <v>0</v>
      </c>
      <c r="H242" s="14">
        <f t="shared" si="47"/>
        <v>0</v>
      </c>
      <c r="I242" s="14">
        <f t="shared" si="48"/>
        <v>0</v>
      </c>
      <c r="J242" s="14">
        <f t="shared" si="49"/>
        <v>0</v>
      </c>
      <c r="K242" s="14">
        <f t="shared" si="50"/>
        <v>0</v>
      </c>
      <c r="L242" s="14">
        <f t="shared" si="51"/>
        <v>0</v>
      </c>
      <c r="M242" s="14">
        <f t="shared" ca="1" si="45"/>
        <v>-1.8432078686033124E-2</v>
      </c>
      <c r="N242" s="14">
        <f t="shared" ca="1" si="52"/>
        <v>0</v>
      </c>
      <c r="O242" s="21">
        <f t="shared" ca="1" si="53"/>
        <v>0</v>
      </c>
      <c r="P242" s="14">
        <f t="shared" ca="1" si="54"/>
        <v>0</v>
      </c>
      <c r="Q242" s="14">
        <f t="shared" ca="1" si="55"/>
        <v>0</v>
      </c>
      <c r="R242" s="8">
        <f t="shared" ca="1" si="46"/>
        <v>1.8432078686033124E-2</v>
      </c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 spans="1:35" x14ac:dyDescent="0.2">
      <c r="A243" s="54"/>
      <c r="B243" s="54"/>
      <c r="C243" s="54"/>
      <c r="D243" s="56">
        <f t="shared" si="43"/>
        <v>0</v>
      </c>
      <c r="E243" s="56">
        <f t="shared" si="43"/>
        <v>0</v>
      </c>
      <c r="F243" s="14">
        <f t="shared" si="44"/>
        <v>0</v>
      </c>
      <c r="G243" s="14">
        <f t="shared" si="44"/>
        <v>0</v>
      </c>
      <c r="H243" s="14">
        <f t="shared" si="47"/>
        <v>0</v>
      </c>
      <c r="I243" s="14">
        <f t="shared" si="48"/>
        <v>0</v>
      </c>
      <c r="J243" s="14">
        <f t="shared" si="49"/>
        <v>0</v>
      </c>
      <c r="K243" s="14">
        <f t="shared" si="50"/>
        <v>0</v>
      </c>
      <c r="L243" s="14">
        <f t="shared" si="51"/>
        <v>0</v>
      </c>
      <c r="M243" s="14">
        <f t="shared" ca="1" si="45"/>
        <v>-1.8432078686033124E-2</v>
      </c>
      <c r="N243" s="14">
        <f t="shared" ca="1" si="52"/>
        <v>0</v>
      </c>
      <c r="O243" s="21">
        <f t="shared" ca="1" si="53"/>
        <v>0</v>
      </c>
      <c r="P243" s="14">
        <f t="shared" ca="1" si="54"/>
        <v>0</v>
      </c>
      <c r="Q243" s="14">
        <f t="shared" ca="1" si="55"/>
        <v>0</v>
      </c>
      <c r="R243" s="8">
        <f t="shared" ca="1" si="46"/>
        <v>1.8432078686033124E-2</v>
      </c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 spans="1:35" x14ac:dyDescent="0.2">
      <c r="A244" s="54"/>
      <c r="B244" s="54"/>
      <c r="C244" s="54"/>
      <c r="D244" s="56">
        <f t="shared" si="43"/>
        <v>0</v>
      </c>
      <c r="E244" s="56">
        <f t="shared" si="43"/>
        <v>0</v>
      </c>
      <c r="F244" s="14">
        <f t="shared" si="44"/>
        <v>0</v>
      </c>
      <c r="G244" s="14">
        <f t="shared" si="44"/>
        <v>0</v>
      </c>
      <c r="H244" s="14">
        <f t="shared" si="47"/>
        <v>0</v>
      </c>
      <c r="I244" s="14">
        <f t="shared" si="48"/>
        <v>0</v>
      </c>
      <c r="J244" s="14">
        <f t="shared" si="49"/>
        <v>0</v>
      </c>
      <c r="K244" s="14">
        <f t="shared" si="50"/>
        <v>0</v>
      </c>
      <c r="L244" s="14">
        <f t="shared" si="51"/>
        <v>0</v>
      </c>
      <c r="M244" s="14">
        <f t="shared" ca="1" si="45"/>
        <v>-1.8432078686033124E-2</v>
      </c>
      <c r="N244" s="14">
        <f t="shared" ca="1" si="52"/>
        <v>0</v>
      </c>
      <c r="O244" s="21">
        <f t="shared" ca="1" si="53"/>
        <v>0</v>
      </c>
      <c r="P244" s="14">
        <f t="shared" ca="1" si="54"/>
        <v>0</v>
      </c>
      <c r="Q244" s="14">
        <f t="shared" ca="1" si="55"/>
        <v>0</v>
      </c>
      <c r="R244" s="8">
        <f t="shared" ca="1" si="46"/>
        <v>1.8432078686033124E-2</v>
      </c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 spans="1:35" x14ac:dyDescent="0.2">
      <c r="A245" s="54"/>
      <c r="B245" s="54"/>
      <c r="C245" s="54"/>
      <c r="D245" s="56">
        <f t="shared" si="43"/>
        <v>0</v>
      </c>
      <c r="E245" s="56">
        <f t="shared" si="43"/>
        <v>0</v>
      </c>
      <c r="F245" s="14">
        <f t="shared" si="44"/>
        <v>0</v>
      </c>
      <c r="G245" s="14">
        <f t="shared" si="44"/>
        <v>0</v>
      </c>
      <c r="H245" s="14">
        <f t="shared" si="47"/>
        <v>0</v>
      </c>
      <c r="I245" s="14">
        <f t="shared" si="48"/>
        <v>0</v>
      </c>
      <c r="J245" s="14">
        <f t="shared" si="49"/>
        <v>0</v>
      </c>
      <c r="K245" s="14">
        <f t="shared" si="50"/>
        <v>0</v>
      </c>
      <c r="L245" s="14">
        <f t="shared" si="51"/>
        <v>0</v>
      </c>
      <c r="M245" s="14">
        <f t="shared" ca="1" si="45"/>
        <v>-1.8432078686033124E-2</v>
      </c>
      <c r="N245" s="14">
        <f t="shared" ca="1" si="52"/>
        <v>0</v>
      </c>
      <c r="O245" s="21">
        <f t="shared" ca="1" si="53"/>
        <v>0</v>
      </c>
      <c r="P245" s="14">
        <f t="shared" ca="1" si="54"/>
        <v>0</v>
      </c>
      <c r="Q245" s="14">
        <f t="shared" ca="1" si="55"/>
        <v>0</v>
      </c>
      <c r="R245" s="8">
        <f t="shared" ca="1" si="46"/>
        <v>1.8432078686033124E-2</v>
      </c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 spans="1:35" x14ac:dyDescent="0.2">
      <c r="A246" s="54"/>
      <c r="B246" s="54"/>
      <c r="C246" s="54"/>
      <c r="D246" s="56">
        <f t="shared" si="43"/>
        <v>0</v>
      </c>
      <c r="E246" s="56">
        <f t="shared" si="43"/>
        <v>0</v>
      </c>
      <c r="F246" s="14">
        <f t="shared" si="44"/>
        <v>0</v>
      </c>
      <c r="G246" s="14">
        <f t="shared" si="44"/>
        <v>0</v>
      </c>
      <c r="H246" s="14">
        <f t="shared" si="47"/>
        <v>0</v>
      </c>
      <c r="I246" s="14">
        <f t="shared" si="48"/>
        <v>0</v>
      </c>
      <c r="J246" s="14">
        <f t="shared" si="49"/>
        <v>0</v>
      </c>
      <c r="K246" s="14">
        <f t="shared" si="50"/>
        <v>0</v>
      </c>
      <c r="L246" s="14">
        <f t="shared" si="51"/>
        <v>0</v>
      </c>
      <c r="M246" s="14">
        <f t="shared" ca="1" si="45"/>
        <v>-1.8432078686033124E-2</v>
      </c>
      <c r="N246" s="14">
        <f t="shared" ca="1" si="52"/>
        <v>0</v>
      </c>
      <c r="O246" s="21">
        <f t="shared" ca="1" si="53"/>
        <v>0</v>
      </c>
      <c r="P246" s="14">
        <f t="shared" ca="1" si="54"/>
        <v>0</v>
      </c>
      <c r="Q246" s="14">
        <f t="shared" ca="1" si="55"/>
        <v>0</v>
      </c>
      <c r="R246" s="8">
        <f t="shared" ca="1" si="46"/>
        <v>1.8432078686033124E-2</v>
      </c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 spans="1:35" x14ac:dyDescent="0.2">
      <c r="A247" s="54"/>
      <c r="B247" s="54"/>
      <c r="C247" s="54"/>
      <c r="D247" s="56">
        <f t="shared" si="43"/>
        <v>0</v>
      </c>
      <c r="E247" s="56">
        <f t="shared" si="43"/>
        <v>0</v>
      </c>
      <c r="F247" s="14">
        <f t="shared" si="44"/>
        <v>0</v>
      </c>
      <c r="G247" s="14">
        <f t="shared" si="44"/>
        <v>0</v>
      </c>
      <c r="H247" s="14">
        <f t="shared" si="47"/>
        <v>0</v>
      </c>
      <c r="I247" s="14">
        <f t="shared" si="48"/>
        <v>0</v>
      </c>
      <c r="J247" s="14">
        <f t="shared" si="49"/>
        <v>0</v>
      </c>
      <c r="K247" s="14">
        <f t="shared" si="50"/>
        <v>0</v>
      </c>
      <c r="L247" s="14">
        <f t="shared" si="51"/>
        <v>0</v>
      </c>
      <c r="M247" s="14">
        <f t="shared" ca="1" si="45"/>
        <v>-1.8432078686033124E-2</v>
      </c>
      <c r="N247" s="14">
        <f t="shared" ca="1" si="52"/>
        <v>0</v>
      </c>
      <c r="O247" s="21">
        <f t="shared" ca="1" si="53"/>
        <v>0</v>
      </c>
      <c r="P247" s="14">
        <f t="shared" ca="1" si="54"/>
        <v>0</v>
      </c>
      <c r="Q247" s="14">
        <f t="shared" ca="1" si="55"/>
        <v>0</v>
      </c>
      <c r="R247" s="8">
        <f t="shared" ca="1" si="46"/>
        <v>1.8432078686033124E-2</v>
      </c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 spans="1:35" x14ac:dyDescent="0.2">
      <c r="A248" s="54"/>
      <c r="B248" s="54"/>
      <c r="C248" s="54"/>
      <c r="D248" s="56">
        <f t="shared" si="43"/>
        <v>0</v>
      </c>
      <c r="E248" s="56">
        <f t="shared" si="43"/>
        <v>0</v>
      </c>
      <c r="F248" s="14">
        <f t="shared" si="44"/>
        <v>0</v>
      </c>
      <c r="G248" s="14">
        <f t="shared" si="44"/>
        <v>0</v>
      </c>
      <c r="H248" s="14">
        <f t="shared" si="47"/>
        <v>0</v>
      </c>
      <c r="I248" s="14">
        <f t="shared" si="48"/>
        <v>0</v>
      </c>
      <c r="J248" s="14">
        <f t="shared" si="49"/>
        <v>0</v>
      </c>
      <c r="K248" s="14">
        <f t="shared" si="50"/>
        <v>0</v>
      </c>
      <c r="L248" s="14">
        <f t="shared" si="51"/>
        <v>0</v>
      </c>
      <c r="M248" s="14">
        <f t="shared" ca="1" si="45"/>
        <v>-1.8432078686033124E-2</v>
      </c>
      <c r="N248" s="14">
        <f t="shared" ca="1" si="52"/>
        <v>0</v>
      </c>
      <c r="O248" s="21">
        <f t="shared" ca="1" si="53"/>
        <v>0</v>
      </c>
      <c r="P248" s="14">
        <f t="shared" ca="1" si="54"/>
        <v>0</v>
      </c>
      <c r="Q248" s="14">
        <f t="shared" ca="1" si="55"/>
        <v>0</v>
      </c>
      <c r="R248" s="8">
        <f t="shared" ca="1" si="46"/>
        <v>1.8432078686033124E-2</v>
      </c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 spans="1:35" x14ac:dyDescent="0.2">
      <c r="A249" s="54"/>
      <c r="B249" s="54"/>
      <c r="C249" s="54"/>
      <c r="D249" s="56">
        <f t="shared" si="43"/>
        <v>0</v>
      </c>
      <c r="E249" s="56">
        <f t="shared" si="43"/>
        <v>0</v>
      </c>
      <c r="F249" s="14">
        <f t="shared" si="44"/>
        <v>0</v>
      </c>
      <c r="G249" s="14">
        <f t="shared" si="44"/>
        <v>0</v>
      </c>
      <c r="H249" s="14">
        <f t="shared" si="47"/>
        <v>0</v>
      </c>
      <c r="I249" s="14">
        <f t="shared" si="48"/>
        <v>0</v>
      </c>
      <c r="J249" s="14">
        <f t="shared" si="49"/>
        <v>0</v>
      </c>
      <c r="K249" s="14">
        <f t="shared" si="50"/>
        <v>0</v>
      </c>
      <c r="L249" s="14">
        <f t="shared" si="51"/>
        <v>0</v>
      </c>
      <c r="M249" s="14">
        <f t="shared" ca="1" si="45"/>
        <v>-1.8432078686033124E-2</v>
      </c>
      <c r="N249" s="14">
        <f t="shared" ca="1" si="52"/>
        <v>0</v>
      </c>
      <c r="O249" s="21">
        <f t="shared" ca="1" si="53"/>
        <v>0</v>
      </c>
      <c r="P249" s="14">
        <f t="shared" ca="1" si="54"/>
        <v>0</v>
      </c>
      <c r="Q249" s="14">
        <f t="shared" ca="1" si="55"/>
        <v>0</v>
      </c>
      <c r="R249" s="8">
        <f t="shared" ca="1" si="46"/>
        <v>1.8432078686033124E-2</v>
      </c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 spans="1:35" x14ac:dyDescent="0.2">
      <c r="A250" s="54"/>
      <c r="B250" s="54"/>
      <c r="C250" s="54"/>
      <c r="D250" s="56">
        <f t="shared" si="43"/>
        <v>0</v>
      </c>
      <c r="E250" s="56">
        <f t="shared" si="43"/>
        <v>0</v>
      </c>
      <c r="F250" s="14">
        <f t="shared" si="44"/>
        <v>0</v>
      </c>
      <c r="G250" s="14">
        <f t="shared" si="44"/>
        <v>0</v>
      </c>
      <c r="H250" s="14">
        <f t="shared" si="47"/>
        <v>0</v>
      </c>
      <c r="I250" s="14">
        <f t="shared" si="48"/>
        <v>0</v>
      </c>
      <c r="J250" s="14">
        <f t="shared" si="49"/>
        <v>0</v>
      </c>
      <c r="K250" s="14">
        <f t="shared" si="50"/>
        <v>0</v>
      </c>
      <c r="L250" s="14">
        <f t="shared" si="51"/>
        <v>0</v>
      </c>
      <c r="M250" s="14">
        <f t="shared" ca="1" si="45"/>
        <v>-1.8432078686033124E-2</v>
      </c>
      <c r="N250" s="14">
        <f t="shared" ca="1" si="52"/>
        <v>0</v>
      </c>
      <c r="O250" s="21">
        <f t="shared" ca="1" si="53"/>
        <v>0</v>
      </c>
      <c r="P250" s="14">
        <f t="shared" ca="1" si="54"/>
        <v>0</v>
      </c>
      <c r="Q250" s="14">
        <f t="shared" ca="1" si="55"/>
        <v>0</v>
      </c>
      <c r="R250" s="8">
        <f t="shared" ca="1" si="46"/>
        <v>1.8432078686033124E-2</v>
      </c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 spans="1:35" x14ac:dyDescent="0.2">
      <c r="A251" s="54"/>
      <c r="B251" s="54"/>
      <c r="C251" s="54"/>
      <c r="D251" s="56">
        <f t="shared" si="43"/>
        <v>0</v>
      </c>
      <c r="E251" s="56">
        <f t="shared" si="43"/>
        <v>0</v>
      </c>
      <c r="F251" s="14">
        <f t="shared" si="44"/>
        <v>0</v>
      </c>
      <c r="G251" s="14">
        <f t="shared" si="44"/>
        <v>0</v>
      </c>
      <c r="H251" s="14">
        <f t="shared" si="47"/>
        <v>0</v>
      </c>
      <c r="I251" s="14">
        <f t="shared" si="48"/>
        <v>0</v>
      </c>
      <c r="J251" s="14">
        <f t="shared" si="49"/>
        <v>0</v>
      </c>
      <c r="K251" s="14">
        <f t="shared" si="50"/>
        <v>0</v>
      </c>
      <c r="L251" s="14">
        <f t="shared" si="51"/>
        <v>0</v>
      </c>
      <c r="M251" s="14">
        <f t="shared" ca="1" si="45"/>
        <v>-1.8432078686033124E-2</v>
      </c>
      <c r="N251" s="14">
        <f t="shared" ca="1" si="52"/>
        <v>0</v>
      </c>
      <c r="O251" s="21">
        <f t="shared" ca="1" si="53"/>
        <v>0</v>
      </c>
      <c r="P251" s="14">
        <f t="shared" ca="1" si="54"/>
        <v>0</v>
      </c>
      <c r="Q251" s="14">
        <f t="shared" ca="1" si="55"/>
        <v>0</v>
      </c>
      <c r="R251" s="8">
        <f t="shared" ca="1" si="46"/>
        <v>1.8432078686033124E-2</v>
      </c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 spans="1:35" x14ac:dyDescent="0.2">
      <c r="A252" s="54"/>
      <c r="B252" s="54"/>
      <c r="C252" s="54"/>
      <c r="D252" s="56">
        <f t="shared" si="43"/>
        <v>0</v>
      </c>
      <c r="E252" s="56">
        <f t="shared" si="43"/>
        <v>0</v>
      </c>
      <c r="F252" s="14">
        <f t="shared" si="44"/>
        <v>0</v>
      </c>
      <c r="G252" s="14">
        <f t="shared" si="44"/>
        <v>0</v>
      </c>
      <c r="H252" s="14">
        <f t="shared" si="47"/>
        <v>0</v>
      </c>
      <c r="I252" s="14">
        <f t="shared" si="48"/>
        <v>0</v>
      </c>
      <c r="J252" s="14">
        <f t="shared" si="49"/>
        <v>0</v>
      </c>
      <c r="K252" s="14">
        <f t="shared" si="50"/>
        <v>0</v>
      </c>
      <c r="L252" s="14">
        <f t="shared" si="51"/>
        <v>0</v>
      </c>
      <c r="M252" s="14">
        <f t="shared" ca="1" si="45"/>
        <v>-1.8432078686033124E-2</v>
      </c>
      <c r="N252" s="14">
        <f t="shared" ca="1" si="52"/>
        <v>0</v>
      </c>
      <c r="O252" s="21">
        <f t="shared" ca="1" si="53"/>
        <v>0</v>
      </c>
      <c r="P252" s="14">
        <f t="shared" ca="1" si="54"/>
        <v>0</v>
      </c>
      <c r="Q252" s="14">
        <f t="shared" ca="1" si="55"/>
        <v>0</v>
      </c>
      <c r="R252" s="8">
        <f t="shared" ca="1" si="46"/>
        <v>1.8432078686033124E-2</v>
      </c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 spans="1:35" x14ac:dyDescent="0.2">
      <c r="A253" s="54"/>
      <c r="B253" s="54"/>
      <c r="C253" s="54"/>
      <c r="D253" s="56">
        <f t="shared" si="43"/>
        <v>0</v>
      </c>
      <c r="E253" s="56">
        <f t="shared" si="43"/>
        <v>0</v>
      </c>
      <c r="F253" s="14">
        <f t="shared" si="44"/>
        <v>0</v>
      </c>
      <c r="G253" s="14">
        <f t="shared" si="44"/>
        <v>0</v>
      </c>
      <c r="H253" s="14">
        <f t="shared" si="47"/>
        <v>0</v>
      </c>
      <c r="I253" s="14">
        <f t="shared" si="48"/>
        <v>0</v>
      </c>
      <c r="J253" s="14">
        <f t="shared" si="49"/>
        <v>0</v>
      </c>
      <c r="K253" s="14">
        <f t="shared" si="50"/>
        <v>0</v>
      </c>
      <c r="L253" s="14">
        <f t="shared" si="51"/>
        <v>0</v>
      </c>
      <c r="M253" s="14">
        <f t="shared" ca="1" si="45"/>
        <v>-1.8432078686033124E-2</v>
      </c>
      <c r="N253" s="14">
        <f t="shared" ca="1" si="52"/>
        <v>0</v>
      </c>
      <c r="O253" s="21">
        <f t="shared" ca="1" si="53"/>
        <v>0</v>
      </c>
      <c r="P253" s="14">
        <f t="shared" ca="1" si="54"/>
        <v>0</v>
      </c>
      <c r="Q253" s="14">
        <f t="shared" ca="1" si="55"/>
        <v>0</v>
      </c>
      <c r="R253" s="8">
        <f t="shared" ca="1" si="46"/>
        <v>1.8432078686033124E-2</v>
      </c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 spans="1:35" x14ac:dyDescent="0.2">
      <c r="A254" s="54"/>
      <c r="B254" s="54"/>
      <c r="C254" s="54"/>
      <c r="D254" s="56">
        <f t="shared" si="43"/>
        <v>0</v>
      </c>
      <c r="E254" s="56">
        <f t="shared" si="43"/>
        <v>0</v>
      </c>
      <c r="F254" s="14">
        <f t="shared" si="44"/>
        <v>0</v>
      </c>
      <c r="G254" s="14">
        <f t="shared" si="44"/>
        <v>0</v>
      </c>
      <c r="H254" s="14">
        <f t="shared" si="47"/>
        <v>0</v>
      </c>
      <c r="I254" s="14">
        <f t="shared" si="48"/>
        <v>0</v>
      </c>
      <c r="J254" s="14">
        <f t="shared" si="49"/>
        <v>0</v>
      </c>
      <c r="K254" s="14">
        <f t="shared" si="50"/>
        <v>0</v>
      </c>
      <c r="L254" s="14">
        <f t="shared" si="51"/>
        <v>0</v>
      </c>
      <c r="M254" s="14">
        <f t="shared" ca="1" si="45"/>
        <v>-1.8432078686033124E-2</v>
      </c>
      <c r="N254" s="14">
        <f t="shared" ca="1" si="52"/>
        <v>0</v>
      </c>
      <c r="O254" s="21">
        <f t="shared" ca="1" si="53"/>
        <v>0</v>
      </c>
      <c r="P254" s="14">
        <f t="shared" ca="1" si="54"/>
        <v>0</v>
      </c>
      <c r="Q254" s="14">
        <f t="shared" ca="1" si="55"/>
        <v>0</v>
      </c>
      <c r="R254" s="8">
        <f t="shared" ca="1" si="46"/>
        <v>1.8432078686033124E-2</v>
      </c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35" x14ac:dyDescent="0.2">
      <c r="A255" s="54"/>
      <c r="B255" s="54"/>
      <c r="C255" s="54"/>
      <c r="D255" s="56">
        <f t="shared" si="43"/>
        <v>0</v>
      </c>
      <c r="E255" s="56">
        <f t="shared" si="43"/>
        <v>0</v>
      </c>
      <c r="F255" s="14">
        <f t="shared" si="44"/>
        <v>0</v>
      </c>
      <c r="G255" s="14">
        <f t="shared" si="44"/>
        <v>0</v>
      </c>
      <c r="H255" s="14">
        <f t="shared" si="47"/>
        <v>0</v>
      </c>
      <c r="I255" s="14">
        <f t="shared" si="48"/>
        <v>0</v>
      </c>
      <c r="J255" s="14">
        <f t="shared" si="49"/>
        <v>0</v>
      </c>
      <c r="K255" s="14">
        <f t="shared" si="50"/>
        <v>0</v>
      </c>
      <c r="L255" s="14">
        <f t="shared" si="51"/>
        <v>0</v>
      </c>
      <c r="M255" s="14">
        <f t="shared" ca="1" si="45"/>
        <v>-1.8432078686033124E-2</v>
      </c>
      <c r="N255" s="14">
        <f t="shared" ca="1" si="52"/>
        <v>0</v>
      </c>
      <c r="O255" s="21">
        <f t="shared" ca="1" si="53"/>
        <v>0</v>
      </c>
      <c r="P255" s="14">
        <f t="shared" ca="1" si="54"/>
        <v>0</v>
      </c>
      <c r="Q255" s="14">
        <f t="shared" ca="1" si="55"/>
        <v>0</v>
      </c>
      <c r="R255" s="8">
        <f t="shared" ca="1" si="46"/>
        <v>1.8432078686033124E-2</v>
      </c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 spans="1:35" x14ac:dyDescent="0.2">
      <c r="A256" s="54"/>
      <c r="B256" s="54"/>
      <c r="C256" s="54"/>
      <c r="D256" s="56">
        <f t="shared" si="43"/>
        <v>0</v>
      </c>
      <c r="E256" s="56">
        <f t="shared" si="43"/>
        <v>0</v>
      </c>
      <c r="F256" s="14">
        <f t="shared" si="44"/>
        <v>0</v>
      </c>
      <c r="G256" s="14">
        <f t="shared" si="44"/>
        <v>0</v>
      </c>
      <c r="H256" s="14">
        <f t="shared" si="47"/>
        <v>0</v>
      </c>
      <c r="I256" s="14">
        <f t="shared" si="48"/>
        <v>0</v>
      </c>
      <c r="J256" s="14">
        <f t="shared" si="49"/>
        <v>0</v>
      </c>
      <c r="K256" s="14">
        <f t="shared" si="50"/>
        <v>0</v>
      </c>
      <c r="L256" s="14">
        <f t="shared" si="51"/>
        <v>0</v>
      </c>
      <c r="M256" s="14">
        <f t="shared" ca="1" si="45"/>
        <v>-1.8432078686033124E-2</v>
      </c>
      <c r="N256" s="14">
        <f t="shared" ca="1" si="52"/>
        <v>0</v>
      </c>
      <c r="O256" s="21">
        <f t="shared" ca="1" si="53"/>
        <v>0</v>
      </c>
      <c r="P256" s="14">
        <f t="shared" ca="1" si="54"/>
        <v>0</v>
      </c>
      <c r="Q256" s="14">
        <f t="shared" ca="1" si="55"/>
        <v>0</v>
      </c>
      <c r="R256" s="8">
        <f t="shared" ca="1" si="46"/>
        <v>1.8432078686033124E-2</v>
      </c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</row>
    <row r="257" spans="1:35" x14ac:dyDescent="0.2">
      <c r="A257" s="54"/>
      <c r="B257" s="54"/>
      <c r="C257" s="54"/>
      <c r="D257" s="56">
        <f t="shared" si="43"/>
        <v>0</v>
      </c>
      <c r="E257" s="56">
        <f t="shared" si="43"/>
        <v>0</v>
      </c>
      <c r="F257" s="14">
        <f t="shared" si="44"/>
        <v>0</v>
      </c>
      <c r="G257" s="14">
        <f t="shared" si="44"/>
        <v>0</v>
      </c>
      <c r="H257" s="14">
        <f t="shared" si="47"/>
        <v>0</v>
      </c>
      <c r="I257" s="14">
        <f t="shared" si="48"/>
        <v>0</v>
      </c>
      <c r="J257" s="14">
        <f t="shared" si="49"/>
        <v>0</v>
      </c>
      <c r="K257" s="14">
        <f t="shared" si="50"/>
        <v>0</v>
      </c>
      <c r="L257" s="14">
        <f t="shared" si="51"/>
        <v>0</v>
      </c>
      <c r="M257" s="14">
        <f t="shared" ca="1" si="45"/>
        <v>-1.8432078686033124E-2</v>
      </c>
      <c r="N257" s="14">
        <f t="shared" ca="1" si="52"/>
        <v>0</v>
      </c>
      <c r="O257" s="21">
        <f t="shared" ca="1" si="53"/>
        <v>0</v>
      </c>
      <c r="P257" s="14">
        <f t="shared" ca="1" si="54"/>
        <v>0</v>
      </c>
      <c r="Q257" s="14">
        <f t="shared" ca="1" si="55"/>
        <v>0</v>
      </c>
      <c r="R257" s="8">
        <f t="shared" ca="1" si="46"/>
        <v>1.8432078686033124E-2</v>
      </c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</row>
    <row r="258" spans="1:35" x14ac:dyDescent="0.2">
      <c r="A258" s="54"/>
      <c r="B258" s="54"/>
      <c r="C258" s="54"/>
      <c r="D258" s="56">
        <f t="shared" si="43"/>
        <v>0</v>
      </c>
      <c r="E258" s="56">
        <f t="shared" si="43"/>
        <v>0</v>
      </c>
      <c r="F258" s="14">
        <f t="shared" si="44"/>
        <v>0</v>
      </c>
      <c r="G258" s="14">
        <f t="shared" si="44"/>
        <v>0</v>
      </c>
      <c r="H258" s="14">
        <f t="shared" si="47"/>
        <v>0</v>
      </c>
      <c r="I258" s="14">
        <f t="shared" si="48"/>
        <v>0</v>
      </c>
      <c r="J258" s="14">
        <f t="shared" si="49"/>
        <v>0</v>
      </c>
      <c r="K258" s="14">
        <f t="shared" si="50"/>
        <v>0</v>
      </c>
      <c r="L258" s="14">
        <f t="shared" si="51"/>
        <v>0</v>
      </c>
      <c r="M258" s="14">
        <f t="shared" ca="1" si="45"/>
        <v>-1.8432078686033124E-2</v>
      </c>
      <c r="N258" s="14">
        <f t="shared" ca="1" si="52"/>
        <v>0</v>
      </c>
      <c r="O258" s="21">
        <f t="shared" ca="1" si="53"/>
        <v>0</v>
      </c>
      <c r="P258" s="14">
        <f t="shared" ca="1" si="54"/>
        <v>0</v>
      </c>
      <c r="Q258" s="14">
        <f t="shared" ca="1" si="55"/>
        <v>0</v>
      </c>
      <c r="R258" s="8">
        <f t="shared" ca="1" si="46"/>
        <v>1.8432078686033124E-2</v>
      </c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 spans="1:35" x14ac:dyDescent="0.2">
      <c r="A259" s="54"/>
      <c r="B259" s="54"/>
      <c r="C259" s="54"/>
      <c r="D259" s="56">
        <f t="shared" si="43"/>
        <v>0</v>
      </c>
      <c r="E259" s="56">
        <f t="shared" si="43"/>
        <v>0</v>
      </c>
      <c r="F259" s="14">
        <f t="shared" si="44"/>
        <v>0</v>
      </c>
      <c r="G259" s="14">
        <f t="shared" si="44"/>
        <v>0</v>
      </c>
      <c r="H259" s="14">
        <f t="shared" si="47"/>
        <v>0</v>
      </c>
      <c r="I259" s="14">
        <f t="shared" si="48"/>
        <v>0</v>
      </c>
      <c r="J259" s="14">
        <f t="shared" si="49"/>
        <v>0</v>
      </c>
      <c r="K259" s="14">
        <f t="shared" si="50"/>
        <v>0</v>
      </c>
      <c r="L259" s="14">
        <f t="shared" si="51"/>
        <v>0</v>
      </c>
      <c r="M259" s="14">
        <f t="shared" ca="1" si="45"/>
        <v>-1.8432078686033124E-2</v>
      </c>
      <c r="N259" s="14">
        <f t="shared" ca="1" si="52"/>
        <v>0</v>
      </c>
      <c r="O259" s="21">
        <f t="shared" ca="1" si="53"/>
        <v>0</v>
      </c>
      <c r="P259" s="14">
        <f t="shared" ca="1" si="54"/>
        <v>0</v>
      </c>
      <c r="Q259" s="14">
        <f t="shared" ca="1" si="55"/>
        <v>0</v>
      </c>
      <c r="R259" s="8">
        <f t="shared" ca="1" si="46"/>
        <v>1.8432078686033124E-2</v>
      </c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</row>
    <row r="260" spans="1:35" x14ac:dyDescent="0.2">
      <c r="A260" s="54"/>
      <c r="B260" s="54"/>
      <c r="C260" s="54"/>
      <c r="D260" s="56">
        <f t="shared" si="43"/>
        <v>0</v>
      </c>
      <c r="E260" s="56">
        <f t="shared" si="43"/>
        <v>0</v>
      </c>
      <c r="F260" s="14">
        <f t="shared" si="44"/>
        <v>0</v>
      </c>
      <c r="G260" s="14">
        <f t="shared" si="44"/>
        <v>0</v>
      </c>
      <c r="H260" s="14">
        <f t="shared" si="47"/>
        <v>0</v>
      </c>
      <c r="I260" s="14">
        <f t="shared" si="48"/>
        <v>0</v>
      </c>
      <c r="J260" s="14">
        <f t="shared" si="49"/>
        <v>0</v>
      </c>
      <c r="K260" s="14">
        <f t="shared" si="50"/>
        <v>0</v>
      </c>
      <c r="L260" s="14">
        <f t="shared" si="51"/>
        <v>0</v>
      </c>
      <c r="M260" s="14">
        <f t="shared" ca="1" si="45"/>
        <v>-1.8432078686033124E-2</v>
      </c>
      <c r="N260" s="14">
        <f t="shared" ca="1" si="52"/>
        <v>0</v>
      </c>
      <c r="O260" s="21">
        <f t="shared" ca="1" si="53"/>
        <v>0</v>
      </c>
      <c r="P260" s="14">
        <f t="shared" ca="1" si="54"/>
        <v>0</v>
      </c>
      <c r="Q260" s="14">
        <f t="shared" ca="1" si="55"/>
        <v>0</v>
      </c>
      <c r="R260" s="8">
        <f t="shared" ca="1" si="46"/>
        <v>1.8432078686033124E-2</v>
      </c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 spans="1:35" x14ac:dyDescent="0.2">
      <c r="A261" s="54"/>
      <c r="B261" s="54"/>
      <c r="C261" s="54"/>
      <c r="D261" s="56">
        <f t="shared" si="43"/>
        <v>0</v>
      </c>
      <c r="E261" s="56">
        <f t="shared" si="43"/>
        <v>0</v>
      </c>
      <c r="F261" s="14">
        <f t="shared" si="44"/>
        <v>0</v>
      </c>
      <c r="G261" s="14">
        <f t="shared" si="44"/>
        <v>0</v>
      </c>
      <c r="H261" s="14">
        <f t="shared" si="47"/>
        <v>0</v>
      </c>
      <c r="I261" s="14">
        <f t="shared" si="48"/>
        <v>0</v>
      </c>
      <c r="J261" s="14">
        <f t="shared" si="49"/>
        <v>0</v>
      </c>
      <c r="K261" s="14">
        <f t="shared" si="50"/>
        <v>0</v>
      </c>
      <c r="L261" s="14">
        <f t="shared" si="51"/>
        <v>0</v>
      </c>
      <c r="M261" s="14">
        <f t="shared" ca="1" si="45"/>
        <v>-1.8432078686033124E-2</v>
      </c>
      <c r="N261" s="14">
        <f t="shared" ca="1" si="52"/>
        <v>0</v>
      </c>
      <c r="O261" s="21">
        <f t="shared" ca="1" si="53"/>
        <v>0</v>
      </c>
      <c r="P261" s="14">
        <f t="shared" ca="1" si="54"/>
        <v>0</v>
      </c>
      <c r="Q261" s="14">
        <f t="shared" ca="1" si="55"/>
        <v>0</v>
      </c>
      <c r="R261" s="8">
        <f t="shared" ca="1" si="46"/>
        <v>1.8432078686033124E-2</v>
      </c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 spans="1:35" x14ac:dyDescent="0.2">
      <c r="A262" s="54"/>
      <c r="B262" s="54"/>
      <c r="C262" s="54"/>
      <c r="D262" s="56">
        <f t="shared" si="43"/>
        <v>0</v>
      </c>
      <c r="E262" s="56">
        <f t="shared" si="43"/>
        <v>0</v>
      </c>
      <c r="F262" s="14">
        <f t="shared" si="44"/>
        <v>0</v>
      </c>
      <c r="G262" s="14">
        <f t="shared" si="44"/>
        <v>0</v>
      </c>
      <c r="H262" s="14">
        <f t="shared" si="47"/>
        <v>0</v>
      </c>
      <c r="I262" s="14">
        <f t="shared" si="48"/>
        <v>0</v>
      </c>
      <c r="J262" s="14">
        <f t="shared" si="49"/>
        <v>0</v>
      </c>
      <c r="K262" s="14">
        <f t="shared" si="50"/>
        <v>0</v>
      </c>
      <c r="L262" s="14">
        <f t="shared" si="51"/>
        <v>0</v>
      </c>
      <c r="M262" s="14">
        <f t="shared" ca="1" si="45"/>
        <v>-1.8432078686033124E-2</v>
      </c>
      <c r="N262" s="14">
        <f t="shared" ca="1" si="52"/>
        <v>0</v>
      </c>
      <c r="O262" s="21">
        <f t="shared" ca="1" si="53"/>
        <v>0</v>
      </c>
      <c r="P262" s="14">
        <f t="shared" ca="1" si="54"/>
        <v>0</v>
      </c>
      <c r="Q262" s="14">
        <f t="shared" ca="1" si="55"/>
        <v>0</v>
      </c>
      <c r="R262" s="8">
        <f t="shared" ca="1" si="46"/>
        <v>1.8432078686033124E-2</v>
      </c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 spans="1:35" x14ac:dyDescent="0.2">
      <c r="A263" s="54"/>
      <c r="B263" s="54"/>
      <c r="C263" s="54"/>
      <c r="D263" s="56">
        <f t="shared" si="43"/>
        <v>0</v>
      </c>
      <c r="E263" s="56">
        <f t="shared" si="43"/>
        <v>0</v>
      </c>
      <c r="F263" s="14">
        <f t="shared" si="44"/>
        <v>0</v>
      </c>
      <c r="G263" s="14">
        <f t="shared" si="44"/>
        <v>0</v>
      </c>
      <c r="H263" s="14">
        <f t="shared" si="47"/>
        <v>0</v>
      </c>
      <c r="I263" s="14">
        <f t="shared" si="48"/>
        <v>0</v>
      </c>
      <c r="J263" s="14">
        <f t="shared" si="49"/>
        <v>0</v>
      </c>
      <c r="K263" s="14">
        <f t="shared" si="50"/>
        <v>0</v>
      </c>
      <c r="L263" s="14">
        <f t="shared" si="51"/>
        <v>0</v>
      </c>
      <c r="M263" s="14">
        <f t="shared" ca="1" si="45"/>
        <v>-1.8432078686033124E-2</v>
      </c>
      <c r="N263" s="14">
        <f t="shared" ca="1" si="52"/>
        <v>0</v>
      </c>
      <c r="O263" s="21">
        <f t="shared" ca="1" si="53"/>
        <v>0</v>
      </c>
      <c r="P263" s="14">
        <f t="shared" ca="1" si="54"/>
        <v>0</v>
      </c>
      <c r="Q263" s="14">
        <f t="shared" ca="1" si="55"/>
        <v>0</v>
      </c>
      <c r="R263" s="8">
        <f t="shared" ca="1" si="46"/>
        <v>1.8432078686033124E-2</v>
      </c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 spans="1:35" x14ac:dyDescent="0.2">
      <c r="A264" s="54"/>
      <c r="B264" s="54"/>
      <c r="C264" s="54"/>
      <c r="D264" s="56">
        <f t="shared" si="43"/>
        <v>0</v>
      </c>
      <c r="E264" s="56">
        <f t="shared" si="43"/>
        <v>0</v>
      </c>
      <c r="F264" s="14">
        <f t="shared" si="44"/>
        <v>0</v>
      </c>
      <c r="G264" s="14">
        <f t="shared" si="44"/>
        <v>0</v>
      </c>
      <c r="H264" s="14">
        <f t="shared" si="47"/>
        <v>0</v>
      </c>
      <c r="I264" s="14">
        <f t="shared" si="48"/>
        <v>0</v>
      </c>
      <c r="J264" s="14">
        <f t="shared" si="49"/>
        <v>0</v>
      </c>
      <c r="K264" s="14">
        <f t="shared" si="50"/>
        <v>0</v>
      </c>
      <c r="L264" s="14">
        <f t="shared" si="51"/>
        <v>0</v>
      </c>
      <c r="M264" s="14">
        <f t="shared" ca="1" si="45"/>
        <v>-1.8432078686033124E-2</v>
      </c>
      <c r="N264" s="14">
        <f t="shared" ca="1" si="52"/>
        <v>0</v>
      </c>
      <c r="O264" s="21">
        <f t="shared" ca="1" si="53"/>
        <v>0</v>
      </c>
      <c r="P264" s="14">
        <f t="shared" ca="1" si="54"/>
        <v>0</v>
      </c>
      <c r="Q264" s="14">
        <f t="shared" ca="1" si="55"/>
        <v>0</v>
      </c>
      <c r="R264" s="8">
        <f t="shared" ca="1" si="46"/>
        <v>1.8432078686033124E-2</v>
      </c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 spans="1:35" x14ac:dyDescent="0.2">
      <c r="A265" s="54"/>
      <c r="B265" s="54"/>
      <c r="C265" s="54"/>
      <c r="D265" s="56">
        <f t="shared" si="43"/>
        <v>0</v>
      </c>
      <c r="E265" s="56">
        <f t="shared" si="43"/>
        <v>0</v>
      </c>
      <c r="F265" s="14">
        <f t="shared" si="44"/>
        <v>0</v>
      </c>
      <c r="G265" s="14">
        <f t="shared" si="44"/>
        <v>0</v>
      </c>
      <c r="H265" s="14">
        <f t="shared" si="47"/>
        <v>0</v>
      </c>
      <c r="I265" s="14">
        <f t="shared" si="48"/>
        <v>0</v>
      </c>
      <c r="J265" s="14">
        <f t="shared" si="49"/>
        <v>0</v>
      </c>
      <c r="K265" s="14">
        <f t="shared" si="50"/>
        <v>0</v>
      </c>
      <c r="L265" s="14">
        <f t="shared" si="51"/>
        <v>0</v>
      </c>
      <c r="M265" s="14">
        <f t="shared" ca="1" si="45"/>
        <v>-1.8432078686033124E-2</v>
      </c>
      <c r="N265" s="14">
        <f t="shared" ca="1" si="52"/>
        <v>0</v>
      </c>
      <c r="O265" s="21">
        <f t="shared" ca="1" si="53"/>
        <v>0</v>
      </c>
      <c r="P265" s="14">
        <f t="shared" ca="1" si="54"/>
        <v>0</v>
      </c>
      <c r="Q265" s="14">
        <f t="shared" ca="1" si="55"/>
        <v>0</v>
      </c>
      <c r="R265" s="8">
        <f t="shared" ca="1" si="46"/>
        <v>1.8432078686033124E-2</v>
      </c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</row>
    <row r="266" spans="1:35" x14ac:dyDescent="0.2">
      <c r="A266" s="54"/>
      <c r="B266" s="54"/>
      <c r="C266" s="54"/>
      <c r="D266" s="56">
        <f t="shared" si="43"/>
        <v>0</v>
      </c>
      <c r="E266" s="56">
        <f t="shared" si="43"/>
        <v>0</v>
      </c>
      <c r="F266" s="14">
        <f t="shared" si="44"/>
        <v>0</v>
      </c>
      <c r="G266" s="14">
        <f t="shared" si="44"/>
        <v>0</v>
      </c>
      <c r="H266" s="14">
        <f t="shared" si="47"/>
        <v>0</v>
      </c>
      <c r="I266" s="14">
        <f t="shared" si="48"/>
        <v>0</v>
      </c>
      <c r="J266" s="14">
        <f t="shared" si="49"/>
        <v>0</v>
      </c>
      <c r="K266" s="14">
        <f t="shared" si="50"/>
        <v>0</v>
      </c>
      <c r="L266" s="14">
        <f t="shared" si="51"/>
        <v>0</v>
      </c>
      <c r="M266" s="14">
        <f t="shared" ca="1" si="45"/>
        <v>-1.8432078686033124E-2</v>
      </c>
      <c r="N266" s="14">
        <f t="shared" ca="1" si="52"/>
        <v>0</v>
      </c>
      <c r="O266" s="21">
        <f t="shared" ca="1" si="53"/>
        <v>0</v>
      </c>
      <c r="P266" s="14">
        <f t="shared" ca="1" si="54"/>
        <v>0</v>
      </c>
      <c r="Q266" s="14">
        <f t="shared" ca="1" si="55"/>
        <v>0</v>
      </c>
      <c r="R266" s="8">
        <f t="shared" ca="1" si="46"/>
        <v>1.8432078686033124E-2</v>
      </c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 spans="1:35" x14ac:dyDescent="0.2">
      <c r="A267" s="54"/>
      <c r="B267" s="54"/>
      <c r="C267" s="54"/>
      <c r="D267" s="56">
        <f t="shared" si="43"/>
        <v>0</v>
      </c>
      <c r="E267" s="56">
        <f t="shared" si="43"/>
        <v>0</v>
      </c>
      <c r="F267" s="14">
        <f t="shared" si="44"/>
        <v>0</v>
      </c>
      <c r="G267" s="14">
        <f t="shared" si="44"/>
        <v>0</v>
      </c>
      <c r="H267" s="14">
        <f t="shared" si="47"/>
        <v>0</v>
      </c>
      <c r="I267" s="14">
        <f t="shared" si="48"/>
        <v>0</v>
      </c>
      <c r="J267" s="14">
        <f t="shared" si="49"/>
        <v>0</v>
      </c>
      <c r="K267" s="14">
        <f t="shared" si="50"/>
        <v>0</v>
      </c>
      <c r="L267" s="14">
        <f t="shared" si="51"/>
        <v>0</v>
      </c>
      <c r="M267" s="14">
        <f t="shared" ca="1" si="45"/>
        <v>-1.8432078686033124E-2</v>
      </c>
      <c r="N267" s="14">
        <f t="shared" ca="1" si="52"/>
        <v>0</v>
      </c>
      <c r="O267" s="21">
        <f t="shared" ca="1" si="53"/>
        <v>0</v>
      </c>
      <c r="P267" s="14">
        <f t="shared" ca="1" si="54"/>
        <v>0</v>
      </c>
      <c r="Q267" s="14">
        <f t="shared" ca="1" si="55"/>
        <v>0</v>
      </c>
      <c r="R267" s="8">
        <f t="shared" ca="1" si="46"/>
        <v>1.8432078686033124E-2</v>
      </c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 spans="1:35" x14ac:dyDescent="0.2">
      <c r="A268" s="54"/>
      <c r="B268" s="54"/>
      <c r="C268" s="54"/>
      <c r="D268" s="56">
        <f t="shared" si="43"/>
        <v>0</v>
      </c>
      <c r="E268" s="56">
        <f t="shared" si="43"/>
        <v>0</v>
      </c>
      <c r="F268" s="14">
        <f t="shared" si="44"/>
        <v>0</v>
      </c>
      <c r="G268" s="14">
        <f t="shared" si="44"/>
        <v>0</v>
      </c>
      <c r="H268" s="14">
        <f t="shared" si="47"/>
        <v>0</v>
      </c>
      <c r="I268" s="14">
        <f t="shared" si="48"/>
        <v>0</v>
      </c>
      <c r="J268" s="14">
        <f t="shared" si="49"/>
        <v>0</v>
      </c>
      <c r="K268" s="14">
        <f t="shared" si="50"/>
        <v>0</v>
      </c>
      <c r="L268" s="14">
        <f t="shared" si="51"/>
        <v>0</v>
      </c>
      <c r="M268" s="14">
        <f t="shared" ca="1" si="45"/>
        <v>-1.8432078686033124E-2</v>
      </c>
      <c r="N268" s="14">
        <f t="shared" ca="1" si="52"/>
        <v>0</v>
      </c>
      <c r="O268" s="21">
        <f t="shared" ca="1" si="53"/>
        <v>0</v>
      </c>
      <c r="P268" s="14">
        <f t="shared" ca="1" si="54"/>
        <v>0</v>
      </c>
      <c r="Q268" s="14">
        <f t="shared" ca="1" si="55"/>
        <v>0</v>
      </c>
      <c r="R268" s="8">
        <f t="shared" ca="1" si="46"/>
        <v>1.8432078686033124E-2</v>
      </c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</row>
    <row r="269" spans="1:35" x14ac:dyDescent="0.2">
      <c r="A269" s="54"/>
      <c r="B269" s="54"/>
      <c r="C269" s="54"/>
      <c r="D269" s="56">
        <f t="shared" si="43"/>
        <v>0</v>
      </c>
      <c r="E269" s="56">
        <f t="shared" si="43"/>
        <v>0</v>
      </c>
      <c r="F269" s="14">
        <f t="shared" si="44"/>
        <v>0</v>
      </c>
      <c r="G269" s="14">
        <f t="shared" si="44"/>
        <v>0</v>
      </c>
      <c r="H269" s="14">
        <f t="shared" si="47"/>
        <v>0</v>
      </c>
      <c r="I269" s="14">
        <f t="shared" si="48"/>
        <v>0</v>
      </c>
      <c r="J269" s="14">
        <f t="shared" si="49"/>
        <v>0</v>
      </c>
      <c r="K269" s="14">
        <f t="shared" si="50"/>
        <v>0</v>
      </c>
      <c r="L269" s="14">
        <f t="shared" si="51"/>
        <v>0</v>
      </c>
      <c r="M269" s="14">
        <f t="shared" ca="1" si="45"/>
        <v>-1.8432078686033124E-2</v>
      </c>
      <c r="N269" s="14">
        <f t="shared" ca="1" si="52"/>
        <v>0</v>
      </c>
      <c r="O269" s="21">
        <f t="shared" ca="1" si="53"/>
        <v>0</v>
      </c>
      <c r="P269" s="14">
        <f t="shared" ca="1" si="54"/>
        <v>0</v>
      </c>
      <c r="Q269" s="14">
        <f t="shared" ca="1" si="55"/>
        <v>0</v>
      </c>
      <c r="R269" s="8">
        <f t="shared" ca="1" si="46"/>
        <v>1.8432078686033124E-2</v>
      </c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 spans="1:35" x14ac:dyDescent="0.2">
      <c r="A270" s="54"/>
      <c r="B270" s="54"/>
      <c r="C270" s="54"/>
      <c r="D270" s="56">
        <f t="shared" ref="D270:E333" si="56">A270/A$18</f>
        <v>0</v>
      </c>
      <c r="E270" s="56">
        <f t="shared" si="56"/>
        <v>0</v>
      </c>
      <c r="F270" s="14">
        <f t="shared" ref="F270:G333" si="57">$C270*D270</f>
        <v>0</v>
      </c>
      <c r="G270" s="14">
        <f t="shared" si="57"/>
        <v>0</v>
      </c>
      <c r="H270" s="14">
        <f t="shared" si="47"/>
        <v>0</v>
      </c>
      <c r="I270" s="14">
        <f t="shared" si="48"/>
        <v>0</v>
      </c>
      <c r="J270" s="14">
        <f t="shared" si="49"/>
        <v>0</v>
      </c>
      <c r="K270" s="14">
        <f t="shared" si="50"/>
        <v>0</v>
      </c>
      <c r="L270" s="14">
        <f t="shared" si="51"/>
        <v>0</v>
      </c>
      <c r="M270" s="14">
        <f t="shared" ca="1" si="45"/>
        <v>-1.8432078686033124E-2</v>
      </c>
      <c r="N270" s="14">
        <f t="shared" ca="1" si="52"/>
        <v>0</v>
      </c>
      <c r="O270" s="21">
        <f t="shared" ca="1" si="53"/>
        <v>0</v>
      </c>
      <c r="P270" s="14">
        <f t="shared" ca="1" si="54"/>
        <v>0</v>
      </c>
      <c r="Q270" s="14">
        <f t="shared" ca="1" si="55"/>
        <v>0</v>
      </c>
      <c r="R270" s="8">
        <f t="shared" ca="1" si="46"/>
        <v>1.8432078686033124E-2</v>
      </c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 spans="1:35" x14ac:dyDescent="0.2">
      <c r="A271" s="54"/>
      <c r="B271" s="54"/>
      <c r="C271" s="54"/>
      <c r="D271" s="56">
        <f t="shared" si="56"/>
        <v>0</v>
      </c>
      <c r="E271" s="56">
        <f t="shared" si="56"/>
        <v>0</v>
      </c>
      <c r="F271" s="14">
        <f t="shared" si="57"/>
        <v>0</v>
      </c>
      <c r="G271" s="14">
        <f t="shared" si="57"/>
        <v>0</v>
      </c>
      <c r="H271" s="14">
        <f t="shared" si="47"/>
        <v>0</v>
      </c>
      <c r="I271" s="14">
        <f t="shared" si="48"/>
        <v>0</v>
      </c>
      <c r="J271" s="14">
        <f t="shared" si="49"/>
        <v>0</v>
      </c>
      <c r="K271" s="14">
        <f t="shared" si="50"/>
        <v>0</v>
      </c>
      <c r="L271" s="14">
        <f t="shared" si="51"/>
        <v>0</v>
      </c>
      <c r="M271" s="14">
        <f t="shared" ca="1" si="45"/>
        <v>-1.8432078686033124E-2</v>
      </c>
      <c r="N271" s="14">
        <f t="shared" ca="1" si="52"/>
        <v>0</v>
      </c>
      <c r="O271" s="21">
        <f t="shared" ca="1" si="53"/>
        <v>0</v>
      </c>
      <c r="P271" s="14">
        <f t="shared" ca="1" si="54"/>
        <v>0</v>
      </c>
      <c r="Q271" s="14">
        <f t="shared" ca="1" si="55"/>
        <v>0</v>
      </c>
      <c r="R271" s="8">
        <f t="shared" ca="1" si="46"/>
        <v>1.8432078686033124E-2</v>
      </c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 spans="1:35" x14ac:dyDescent="0.2">
      <c r="A272" s="54"/>
      <c r="B272" s="54"/>
      <c r="C272" s="54"/>
      <c r="D272" s="56">
        <f t="shared" si="56"/>
        <v>0</v>
      </c>
      <c r="E272" s="56">
        <f t="shared" si="56"/>
        <v>0</v>
      </c>
      <c r="F272" s="14">
        <f t="shared" si="57"/>
        <v>0</v>
      </c>
      <c r="G272" s="14">
        <f t="shared" si="57"/>
        <v>0</v>
      </c>
      <c r="H272" s="14">
        <f t="shared" si="47"/>
        <v>0</v>
      </c>
      <c r="I272" s="14">
        <f t="shared" si="48"/>
        <v>0</v>
      </c>
      <c r="J272" s="14">
        <f t="shared" si="49"/>
        <v>0</v>
      </c>
      <c r="K272" s="14">
        <f t="shared" si="50"/>
        <v>0</v>
      </c>
      <c r="L272" s="14">
        <f t="shared" si="51"/>
        <v>0</v>
      </c>
      <c r="M272" s="14">
        <f t="shared" ca="1" si="45"/>
        <v>-1.8432078686033124E-2</v>
      </c>
      <c r="N272" s="14">
        <f t="shared" ca="1" si="52"/>
        <v>0</v>
      </c>
      <c r="O272" s="21">
        <f t="shared" ca="1" si="53"/>
        <v>0</v>
      </c>
      <c r="P272" s="14">
        <f t="shared" ca="1" si="54"/>
        <v>0</v>
      </c>
      <c r="Q272" s="14">
        <f t="shared" ca="1" si="55"/>
        <v>0</v>
      </c>
      <c r="R272" s="8">
        <f t="shared" ca="1" si="46"/>
        <v>1.8432078686033124E-2</v>
      </c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 spans="1:35" x14ac:dyDescent="0.2">
      <c r="A273" s="54"/>
      <c r="B273" s="54"/>
      <c r="C273" s="54"/>
      <c r="D273" s="56">
        <f t="shared" si="56"/>
        <v>0</v>
      </c>
      <c r="E273" s="56">
        <f t="shared" si="56"/>
        <v>0</v>
      </c>
      <c r="F273" s="14">
        <f t="shared" si="57"/>
        <v>0</v>
      </c>
      <c r="G273" s="14">
        <f t="shared" si="57"/>
        <v>0</v>
      </c>
      <c r="H273" s="14">
        <f t="shared" si="47"/>
        <v>0</v>
      </c>
      <c r="I273" s="14">
        <f t="shared" si="48"/>
        <v>0</v>
      </c>
      <c r="J273" s="14">
        <f t="shared" si="49"/>
        <v>0</v>
      </c>
      <c r="K273" s="14">
        <f t="shared" si="50"/>
        <v>0</v>
      </c>
      <c r="L273" s="14">
        <f t="shared" si="51"/>
        <v>0</v>
      </c>
      <c r="M273" s="14">
        <f t="shared" ca="1" si="45"/>
        <v>-1.8432078686033124E-2</v>
      </c>
      <c r="N273" s="14">
        <f t="shared" ca="1" si="52"/>
        <v>0</v>
      </c>
      <c r="O273" s="21">
        <f t="shared" ca="1" si="53"/>
        <v>0</v>
      </c>
      <c r="P273" s="14">
        <f t="shared" ca="1" si="54"/>
        <v>0</v>
      </c>
      <c r="Q273" s="14">
        <f t="shared" ca="1" si="55"/>
        <v>0</v>
      </c>
      <c r="R273" s="8">
        <f t="shared" ca="1" si="46"/>
        <v>1.8432078686033124E-2</v>
      </c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 spans="1:35" x14ac:dyDescent="0.2">
      <c r="A274" s="54"/>
      <c r="B274" s="54"/>
      <c r="C274" s="54"/>
      <c r="D274" s="56">
        <f t="shared" si="56"/>
        <v>0</v>
      </c>
      <c r="E274" s="56">
        <f t="shared" si="56"/>
        <v>0</v>
      </c>
      <c r="F274" s="14">
        <f t="shared" si="57"/>
        <v>0</v>
      </c>
      <c r="G274" s="14">
        <f t="shared" si="57"/>
        <v>0</v>
      </c>
      <c r="H274" s="14">
        <f t="shared" si="47"/>
        <v>0</v>
      </c>
      <c r="I274" s="14">
        <f t="shared" si="48"/>
        <v>0</v>
      </c>
      <c r="J274" s="14">
        <f t="shared" si="49"/>
        <v>0</v>
      </c>
      <c r="K274" s="14">
        <f t="shared" si="50"/>
        <v>0</v>
      </c>
      <c r="L274" s="14">
        <f t="shared" si="51"/>
        <v>0</v>
      </c>
      <c r="M274" s="14">
        <f t="shared" ca="1" si="45"/>
        <v>-1.8432078686033124E-2</v>
      </c>
      <c r="N274" s="14">
        <f t="shared" ca="1" si="52"/>
        <v>0</v>
      </c>
      <c r="O274" s="21">
        <f t="shared" ca="1" si="53"/>
        <v>0</v>
      </c>
      <c r="P274" s="14">
        <f t="shared" ca="1" si="54"/>
        <v>0</v>
      </c>
      <c r="Q274" s="14">
        <f t="shared" ca="1" si="55"/>
        <v>0</v>
      </c>
      <c r="R274" s="8">
        <f t="shared" ca="1" si="46"/>
        <v>1.8432078686033124E-2</v>
      </c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</row>
    <row r="275" spans="1:35" x14ac:dyDescent="0.2">
      <c r="A275" s="54"/>
      <c r="B275" s="54"/>
      <c r="C275" s="54"/>
      <c r="D275" s="56">
        <f t="shared" si="56"/>
        <v>0</v>
      </c>
      <c r="E275" s="56">
        <f t="shared" si="56"/>
        <v>0</v>
      </c>
      <c r="F275" s="14">
        <f t="shared" si="57"/>
        <v>0</v>
      </c>
      <c r="G275" s="14">
        <f t="shared" si="57"/>
        <v>0</v>
      </c>
      <c r="H275" s="14">
        <f t="shared" si="47"/>
        <v>0</v>
      </c>
      <c r="I275" s="14">
        <f t="shared" si="48"/>
        <v>0</v>
      </c>
      <c r="J275" s="14">
        <f t="shared" si="49"/>
        <v>0</v>
      </c>
      <c r="K275" s="14">
        <f t="shared" si="50"/>
        <v>0</v>
      </c>
      <c r="L275" s="14">
        <f t="shared" si="51"/>
        <v>0</v>
      </c>
      <c r="M275" s="14">
        <f t="shared" ca="1" si="45"/>
        <v>-1.8432078686033124E-2</v>
      </c>
      <c r="N275" s="14">
        <f t="shared" ca="1" si="52"/>
        <v>0</v>
      </c>
      <c r="O275" s="21">
        <f t="shared" ca="1" si="53"/>
        <v>0</v>
      </c>
      <c r="P275" s="14">
        <f t="shared" ca="1" si="54"/>
        <v>0</v>
      </c>
      <c r="Q275" s="14">
        <f t="shared" ca="1" si="55"/>
        <v>0</v>
      </c>
      <c r="R275" s="8">
        <f t="shared" ca="1" si="46"/>
        <v>1.8432078686033124E-2</v>
      </c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 spans="1:35" x14ac:dyDescent="0.2">
      <c r="A276" s="54"/>
      <c r="B276" s="54"/>
      <c r="C276" s="54"/>
      <c r="D276" s="56">
        <f t="shared" si="56"/>
        <v>0</v>
      </c>
      <c r="E276" s="56">
        <f t="shared" si="56"/>
        <v>0</v>
      </c>
      <c r="F276" s="14">
        <f t="shared" si="57"/>
        <v>0</v>
      </c>
      <c r="G276" s="14">
        <f t="shared" si="57"/>
        <v>0</v>
      </c>
      <c r="H276" s="14">
        <f t="shared" si="47"/>
        <v>0</v>
      </c>
      <c r="I276" s="14">
        <f t="shared" si="48"/>
        <v>0</v>
      </c>
      <c r="J276" s="14">
        <f t="shared" si="49"/>
        <v>0</v>
      </c>
      <c r="K276" s="14">
        <f t="shared" si="50"/>
        <v>0</v>
      </c>
      <c r="L276" s="14">
        <f t="shared" si="51"/>
        <v>0</v>
      </c>
      <c r="M276" s="14">
        <f t="shared" ref="M276:M339" ca="1" si="58">+E$4+E$5*D276+E$6*D276^2</f>
        <v>-1.8432078686033124E-2</v>
      </c>
      <c r="N276" s="14">
        <f t="shared" ca="1" si="52"/>
        <v>0</v>
      </c>
      <c r="O276" s="21">
        <f t="shared" ca="1" si="53"/>
        <v>0</v>
      </c>
      <c r="P276" s="14">
        <f t="shared" ca="1" si="54"/>
        <v>0</v>
      </c>
      <c r="Q276" s="14">
        <f t="shared" ca="1" si="55"/>
        <v>0</v>
      </c>
      <c r="R276" s="8">
        <f t="shared" ref="R276:R339" ca="1" si="59">+E276-M276</f>
        <v>1.8432078686033124E-2</v>
      </c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 spans="1:35" x14ac:dyDescent="0.2">
      <c r="A277" s="54"/>
      <c r="B277" s="54"/>
      <c r="C277" s="54"/>
      <c r="D277" s="56">
        <f t="shared" si="56"/>
        <v>0</v>
      </c>
      <c r="E277" s="56">
        <f t="shared" si="56"/>
        <v>0</v>
      </c>
      <c r="F277" s="14">
        <f t="shared" si="57"/>
        <v>0</v>
      </c>
      <c r="G277" s="14">
        <f t="shared" si="57"/>
        <v>0</v>
      </c>
      <c r="H277" s="14">
        <f t="shared" ref="H277:H333" si="60">C277*D277*D277</f>
        <v>0</v>
      </c>
      <c r="I277" s="14">
        <f t="shared" ref="I277:I333" si="61">C277*D277*D277*D277</f>
        <v>0</v>
      </c>
      <c r="J277" s="14">
        <f t="shared" ref="J277:J333" si="62">C277*D277*D277*D277*D277</f>
        <v>0</v>
      </c>
      <c r="K277" s="14">
        <f t="shared" ref="K277:K333" si="63">C277*E277*D277</f>
        <v>0</v>
      </c>
      <c r="L277" s="14">
        <f t="shared" ref="L277:L333" si="64">C277*E277*D277*D277</f>
        <v>0</v>
      </c>
      <c r="M277" s="14">
        <f t="shared" ca="1" si="58"/>
        <v>-1.8432078686033124E-2</v>
      </c>
      <c r="N277" s="14">
        <f t="shared" ref="N277:N333" ca="1" si="65">C277*(M277-E277)^2</f>
        <v>0</v>
      </c>
      <c r="O277" s="21">
        <f t="shared" ref="O277:O333" ca="1" si="66">(C277*O$1-O$2*F277+O$3*H277)^2</f>
        <v>0</v>
      </c>
      <c r="P277" s="14">
        <f t="shared" ref="P277:P333" ca="1" si="67">(-C277*O$2+O$4*F277-O$5*H277)^2</f>
        <v>0</v>
      </c>
      <c r="Q277" s="14">
        <f t="shared" ref="Q277:Q333" ca="1" si="68">+(C277*O$3-F277*O$5+H277*O$6)^2</f>
        <v>0</v>
      </c>
      <c r="R277" s="8">
        <f t="shared" ca="1" si="59"/>
        <v>1.8432078686033124E-2</v>
      </c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 spans="1:35" x14ac:dyDescent="0.2">
      <c r="A278" s="54"/>
      <c r="B278" s="54"/>
      <c r="C278" s="54"/>
      <c r="D278" s="56">
        <f t="shared" si="56"/>
        <v>0</v>
      </c>
      <c r="E278" s="56">
        <f t="shared" si="56"/>
        <v>0</v>
      </c>
      <c r="F278" s="14">
        <f t="shared" si="57"/>
        <v>0</v>
      </c>
      <c r="G278" s="14">
        <f t="shared" si="57"/>
        <v>0</v>
      </c>
      <c r="H278" s="14">
        <f t="shared" si="60"/>
        <v>0</v>
      </c>
      <c r="I278" s="14">
        <f t="shared" si="61"/>
        <v>0</v>
      </c>
      <c r="J278" s="14">
        <f t="shared" si="62"/>
        <v>0</v>
      </c>
      <c r="K278" s="14">
        <f t="shared" si="63"/>
        <v>0</v>
      </c>
      <c r="L278" s="14">
        <f t="shared" si="64"/>
        <v>0</v>
      </c>
      <c r="M278" s="14">
        <f t="shared" ca="1" si="58"/>
        <v>-1.8432078686033124E-2</v>
      </c>
      <c r="N278" s="14">
        <f t="shared" ca="1" si="65"/>
        <v>0</v>
      </c>
      <c r="O278" s="21">
        <f t="shared" ca="1" si="66"/>
        <v>0</v>
      </c>
      <c r="P278" s="14">
        <f t="shared" ca="1" si="67"/>
        <v>0</v>
      </c>
      <c r="Q278" s="14">
        <f t="shared" ca="1" si="68"/>
        <v>0</v>
      </c>
      <c r="R278" s="8">
        <f t="shared" ca="1" si="59"/>
        <v>1.8432078686033124E-2</v>
      </c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 spans="1:35" x14ac:dyDescent="0.2">
      <c r="A279" s="54"/>
      <c r="B279" s="54"/>
      <c r="C279" s="54"/>
      <c r="D279" s="56">
        <f t="shared" si="56"/>
        <v>0</v>
      </c>
      <c r="E279" s="56">
        <f t="shared" si="56"/>
        <v>0</v>
      </c>
      <c r="F279" s="14">
        <f t="shared" si="57"/>
        <v>0</v>
      </c>
      <c r="G279" s="14">
        <f t="shared" si="57"/>
        <v>0</v>
      </c>
      <c r="H279" s="14">
        <f t="shared" si="60"/>
        <v>0</v>
      </c>
      <c r="I279" s="14">
        <f t="shared" si="61"/>
        <v>0</v>
      </c>
      <c r="J279" s="14">
        <f t="shared" si="62"/>
        <v>0</v>
      </c>
      <c r="K279" s="14">
        <f t="shared" si="63"/>
        <v>0</v>
      </c>
      <c r="L279" s="14">
        <f t="shared" si="64"/>
        <v>0</v>
      </c>
      <c r="M279" s="14">
        <f t="shared" ca="1" si="58"/>
        <v>-1.8432078686033124E-2</v>
      </c>
      <c r="N279" s="14">
        <f t="shared" ca="1" si="65"/>
        <v>0</v>
      </c>
      <c r="O279" s="21">
        <f t="shared" ca="1" si="66"/>
        <v>0</v>
      </c>
      <c r="P279" s="14">
        <f t="shared" ca="1" si="67"/>
        <v>0</v>
      </c>
      <c r="Q279" s="14">
        <f t="shared" ca="1" si="68"/>
        <v>0</v>
      </c>
      <c r="R279" s="8">
        <f t="shared" ca="1" si="59"/>
        <v>1.8432078686033124E-2</v>
      </c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 spans="1:35" x14ac:dyDescent="0.2">
      <c r="A280" s="54"/>
      <c r="B280" s="54"/>
      <c r="C280" s="54"/>
      <c r="D280" s="56">
        <f t="shared" si="56"/>
        <v>0</v>
      </c>
      <c r="E280" s="56">
        <f t="shared" si="56"/>
        <v>0</v>
      </c>
      <c r="F280" s="14">
        <f t="shared" si="57"/>
        <v>0</v>
      </c>
      <c r="G280" s="14">
        <f t="shared" si="57"/>
        <v>0</v>
      </c>
      <c r="H280" s="14">
        <f t="shared" si="60"/>
        <v>0</v>
      </c>
      <c r="I280" s="14">
        <f t="shared" si="61"/>
        <v>0</v>
      </c>
      <c r="J280" s="14">
        <f t="shared" si="62"/>
        <v>0</v>
      </c>
      <c r="K280" s="14">
        <f t="shared" si="63"/>
        <v>0</v>
      </c>
      <c r="L280" s="14">
        <f t="shared" si="64"/>
        <v>0</v>
      </c>
      <c r="M280" s="14">
        <f t="shared" ca="1" si="58"/>
        <v>-1.8432078686033124E-2</v>
      </c>
      <c r="N280" s="14">
        <f t="shared" ca="1" si="65"/>
        <v>0</v>
      </c>
      <c r="O280" s="21">
        <f t="shared" ca="1" si="66"/>
        <v>0</v>
      </c>
      <c r="P280" s="14">
        <f t="shared" ca="1" si="67"/>
        <v>0</v>
      </c>
      <c r="Q280" s="14">
        <f t="shared" ca="1" si="68"/>
        <v>0</v>
      </c>
      <c r="R280" s="8">
        <f t="shared" ca="1" si="59"/>
        <v>1.8432078686033124E-2</v>
      </c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 spans="1:35" x14ac:dyDescent="0.2">
      <c r="A281" s="54"/>
      <c r="B281" s="54"/>
      <c r="C281" s="54"/>
      <c r="D281" s="56">
        <f t="shared" si="56"/>
        <v>0</v>
      </c>
      <c r="E281" s="56">
        <f t="shared" si="56"/>
        <v>0</v>
      </c>
      <c r="F281" s="14">
        <f t="shared" si="57"/>
        <v>0</v>
      </c>
      <c r="G281" s="14">
        <f t="shared" si="57"/>
        <v>0</v>
      </c>
      <c r="H281" s="14">
        <f t="shared" si="60"/>
        <v>0</v>
      </c>
      <c r="I281" s="14">
        <f t="shared" si="61"/>
        <v>0</v>
      </c>
      <c r="J281" s="14">
        <f t="shared" si="62"/>
        <v>0</v>
      </c>
      <c r="K281" s="14">
        <f t="shared" si="63"/>
        <v>0</v>
      </c>
      <c r="L281" s="14">
        <f t="shared" si="64"/>
        <v>0</v>
      </c>
      <c r="M281" s="14">
        <f t="shared" ca="1" si="58"/>
        <v>-1.8432078686033124E-2</v>
      </c>
      <c r="N281" s="14">
        <f t="shared" ca="1" si="65"/>
        <v>0</v>
      </c>
      <c r="O281" s="21">
        <f t="shared" ca="1" si="66"/>
        <v>0</v>
      </c>
      <c r="P281" s="14">
        <f t="shared" ca="1" si="67"/>
        <v>0</v>
      </c>
      <c r="Q281" s="14">
        <f t="shared" ca="1" si="68"/>
        <v>0</v>
      </c>
      <c r="R281" s="8">
        <f t="shared" ca="1" si="59"/>
        <v>1.8432078686033124E-2</v>
      </c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 spans="1:35" x14ac:dyDescent="0.2">
      <c r="A282" s="54"/>
      <c r="B282" s="54"/>
      <c r="C282" s="54"/>
      <c r="D282" s="56">
        <f t="shared" si="56"/>
        <v>0</v>
      </c>
      <c r="E282" s="56">
        <f t="shared" si="56"/>
        <v>0</v>
      </c>
      <c r="F282" s="14">
        <f t="shared" si="57"/>
        <v>0</v>
      </c>
      <c r="G282" s="14">
        <f t="shared" si="57"/>
        <v>0</v>
      </c>
      <c r="H282" s="14">
        <f t="shared" si="60"/>
        <v>0</v>
      </c>
      <c r="I282" s="14">
        <f t="shared" si="61"/>
        <v>0</v>
      </c>
      <c r="J282" s="14">
        <f t="shared" si="62"/>
        <v>0</v>
      </c>
      <c r="K282" s="14">
        <f t="shared" si="63"/>
        <v>0</v>
      </c>
      <c r="L282" s="14">
        <f t="shared" si="64"/>
        <v>0</v>
      </c>
      <c r="M282" s="14">
        <f t="shared" ca="1" si="58"/>
        <v>-1.8432078686033124E-2</v>
      </c>
      <c r="N282" s="14">
        <f t="shared" ca="1" si="65"/>
        <v>0</v>
      </c>
      <c r="O282" s="21">
        <f t="shared" ca="1" si="66"/>
        <v>0</v>
      </c>
      <c r="P282" s="14">
        <f t="shared" ca="1" si="67"/>
        <v>0</v>
      </c>
      <c r="Q282" s="14">
        <f t="shared" ca="1" si="68"/>
        <v>0</v>
      </c>
      <c r="R282" s="8">
        <f t="shared" ca="1" si="59"/>
        <v>1.8432078686033124E-2</v>
      </c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</row>
    <row r="283" spans="1:35" x14ac:dyDescent="0.2">
      <c r="A283" s="54"/>
      <c r="B283" s="54"/>
      <c r="C283" s="54"/>
      <c r="D283" s="56">
        <f t="shared" si="56"/>
        <v>0</v>
      </c>
      <c r="E283" s="56">
        <f t="shared" si="56"/>
        <v>0</v>
      </c>
      <c r="F283" s="14">
        <f t="shared" si="57"/>
        <v>0</v>
      </c>
      <c r="G283" s="14">
        <f t="shared" si="57"/>
        <v>0</v>
      </c>
      <c r="H283" s="14">
        <f t="shared" si="60"/>
        <v>0</v>
      </c>
      <c r="I283" s="14">
        <f t="shared" si="61"/>
        <v>0</v>
      </c>
      <c r="J283" s="14">
        <f t="shared" si="62"/>
        <v>0</v>
      </c>
      <c r="K283" s="14">
        <f t="shared" si="63"/>
        <v>0</v>
      </c>
      <c r="L283" s="14">
        <f t="shared" si="64"/>
        <v>0</v>
      </c>
      <c r="M283" s="14">
        <f t="shared" ca="1" si="58"/>
        <v>-1.8432078686033124E-2</v>
      </c>
      <c r="N283" s="14">
        <f t="shared" ca="1" si="65"/>
        <v>0</v>
      </c>
      <c r="O283" s="21">
        <f t="shared" ca="1" si="66"/>
        <v>0</v>
      </c>
      <c r="P283" s="14">
        <f t="shared" ca="1" si="67"/>
        <v>0</v>
      </c>
      <c r="Q283" s="14">
        <f t="shared" ca="1" si="68"/>
        <v>0</v>
      </c>
      <c r="R283" s="8">
        <f t="shared" ca="1" si="59"/>
        <v>1.8432078686033124E-2</v>
      </c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</row>
    <row r="284" spans="1:35" x14ac:dyDescent="0.2">
      <c r="A284" s="54"/>
      <c r="B284" s="54"/>
      <c r="C284" s="54"/>
      <c r="D284" s="56">
        <f t="shared" si="56"/>
        <v>0</v>
      </c>
      <c r="E284" s="56">
        <f t="shared" si="56"/>
        <v>0</v>
      </c>
      <c r="F284" s="14">
        <f t="shared" si="57"/>
        <v>0</v>
      </c>
      <c r="G284" s="14">
        <f t="shared" si="57"/>
        <v>0</v>
      </c>
      <c r="H284" s="14">
        <f t="shared" si="60"/>
        <v>0</v>
      </c>
      <c r="I284" s="14">
        <f t="shared" si="61"/>
        <v>0</v>
      </c>
      <c r="J284" s="14">
        <f t="shared" si="62"/>
        <v>0</v>
      </c>
      <c r="K284" s="14">
        <f t="shared" si="63"/>
        <v>0</v>
      </c>
      <c r="L284" s="14">
        <f t="shared" si="64"/>
        <v>0</v>
      </c>
      <c r="M284" s="14">
        <f t="shared" ca="1" si="58"/>
        <v>-1.8432078686033124E-2</v>
      </c>
      <c r="N284" s="14">
        <f t="shared" ca="1" si="65"/>
        <v>0</v>
      </c>
      <c r="O284" s="21">
        <f t="shared" ca="1" si="66"/>
        <v>0</v>
      </c>
      <c r="P284" s="14">
        <f t="shared" ca="1" si="67"/>
        <v>0</v>
      </c>
      <c r="Q284" s="14">
        <f t="shared" ca="1" si="68"/>
        <v>0</v>
      </c>
      <c r="R284" s="8">
        <f t="shared" ca="1" si="59"/>
        <v>1.8432078686033124E-2</v>
      </c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 spans="1:35" x14ac:dyDescent="0.2">
      <c r="A285" s="54"/>
      <c r="B285" s="54"/>
      <c r="C285" s="54"/>
      <c r="D285" s="56">
        <f t="shared" si="56"/>
        <v>0</v>
      </c>
      <c r="E285" s="56">
        <f t="shared" si="56"/>
        <v>0</v>
      </c>
      <c r="F285" s="14">
        <f t="shared" si="57"/>
        <v>0</v>
      </c>
      <c r="G285" s="14">
        <f t="shared" si="57"/>
        <v>0</v>
      </c>
      <c r="H285" s="14">
        <f t="shared" si="60"/>
        <v>0</v>
      </c>
      <c r="I285" s="14">
        <f t="shared" si="61"/>
        <v>0</v>
      </c>
      <c r="J285" s="14">
        <f t="shared" si="62"/>
        <v>0</v>
      </c>
      <c r="K285" s="14">
        <f t="shared" si="63"/>
        <v>0</v>
      </c>
      <c r="L285" s="14">
        <f t="shared" si="64"/>
        <v>0</v>
      </c>
      <c r="M285" s="14">
        <f t="shared" ca="1" si="58"/>
        <v>-1.8432078686033124E-2</v>
      </c>
      <c r="N285" s="14">
        <f t="shared" ca="1" si="65"/>
        <v>0</v>
      </c>
      <c r="O285" s="21">
        <f t="shared" ca="1" si="66"/>
        <v>0</v>
      </c>
      <c r="P285" s="14">
        <f t="shared" ca="1" si="67"/>
        <v>0</v>
      </c>
      <c r="Q285" s="14">
        <f t="shared" ca="1" si="68"/>
        <v>0</v>
      </c>
      <c r="R285" s="8">
        <f t="shared" ca="1" si="59"/>
        <v>1.8432078686033124E-2</v>
      </c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 spans="1:35" x14ac:dyDescent="0.2">
      <c r="A286" s="54"/>
      <c r="B286" s="54"/>
      <c r="C286" s="54"/>
      <c r="D286" s="56">
        <f t="shared" si="56"/>
        <v>0</v>
      </c>
      <c r="E286" s="56">
        <f t="shared" si="56"/>
        <v>0</v>
      </c>
      <c r="F286" s="14">
        <f t="shared" si="57"/>
        <v>0</v>
      </c>
      <c r="G286" s="14">
        <f t="shared" si="57"/>
        <v>0</v>
      </c>
      <c r="H286" s="14">
        <f t="shared" si="60"/>
        <v>0</v>
      </c>
      <c r="I286" s="14">
        <f t="shared" si="61"/>
        <v>0</v>
      </c>
      <c r="J286" s="14">
        <f t="shared" si="62"/>
        <v>0</v>
      </c>
      <c r="K286" s="14">
        <f t="shared" si="63"/>
        <v>0</v>
      </c>
      <c r="L286" s="14">
        <f t="shared" si="64"/>
        <v>0</v>
      </c>
      <c r="M286" s="14">
        <f t="shared" ca="1" si="58"/>
        <v>-1.8432078686033124E-2</v>
      </c>
      <c r="N286" s="14">
        <f t="shared" ca="1" si="65"/>
        <v>0</v>
      </c>
      <c r="O286" s="21">
        <f t="shared" ca="1" si="66"/>
        <v>0</v>
      </c>
      <c r="P286" s="14">
        <f t="shared" ca="1" si="67"/>
        <v>0</v>
      </c>
      <c r="Q286" s="14">
        <f t="shared" ca="1" si="68"/>
        <v>0</v>
      </c>
      <c r="R286" s="8">
        <f t="shared" ca="1" si="59"/>
        <v>1.8432078686033124E-2</v>
      </c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</row>
    <row r="287" spans="1:35" x14ac:dyDescent="0.2">
      <c r="A287" s="54"/>
      <c r="B287" s="54"/>
      <c r="C287" s="54"/>
      <c r="D287" s="56">
        <f t="shared" si="56"/>
        <v>0</v>
      </c>
      <c r="E287" s="56">
        <f t="shared" si="56"/>
        <v>0</v>
      </c>
      <c r="F287" s="14">
        <f t="shared" si="57"/>
        <v>0</v>
      </c>
      <c r="G287" s="14">
        <f t="shared" si="57"/>
        <v>0</v>
      </c>
      <c r="H287" s="14">
        <f t="shared" si="60"/>
        <v>0</v>
      </c>
      <c r="I287" s="14">
        <f t="shared" si="61"/>
        <v>0</v>
      </c>
      <c r="J287" s="14">
        <f t="shared" si="62"/>
        <v>0</v>
      </c>
      <c r="K287" s="14">
        <f t="shared" si="63"/>
        <v>0</v>
      </c>
      <c r="L287" s="14">
        <f t="shared" si="64"/>
        <v>0</v>
      </c>
      <c r="M287" s="14">
        <f t="shared" ca="1" si="58"/>
        <v>-1.8432078686033124E-2</v>
      </c>
      <c r="N287" s="14">
        <f t="shared" ca="1" si="65"/>
        <v>0</v>
      </c>
      <c r="O287" s="21">
        <f t="shared" ca="1" si="66"/>
        <v>0</v>
      </c>
      <c r="P287" s="14">
        <f t="shared" ca="1" si="67"/>
        <v>0</v>
      </c>
      <c r="Q287" s="14">
        <f t="shared" ca="1" si="68"/>
        <v>0</v>
      </c>
      <c r="R287" s="8">
        <f t="shared" ca="1" si="59"/>
        <v>1.8432078686033124E-2</v>
      </c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 spans="1:35" x14ac:dyDescent="0.2">
      <c r="A288" s="54"/>
      <c r="B288" s="54"/>
      <c r="C288" s="54"/>
      <c r="D288" s="56">
        <f t="shared" si="56"/>
        <v>0</v>
      </c>
      <c r="E288" s="56">
        <f t="shared" si="56"/>
        <v>0</v>
      </c>
      <c r="F288" s="14">
        <f t="shared" si="57"/>
        <v>0</v>
      </c>
      <c r="G288" s="14">
        <f t="shared" si="57"/>
        <v>0</v>
      </c>
      <c r="H288" s="14">
        <f t="shared" si="60"/>
        <v>0</v>
      </c>
      <c r="I288" s="14">
        <f t="shared" si="61"/>
        <v>0</v>
      </c>
      <c r="J288" s="14">
        <f t="shared" si="62"/>
        <v>0</v>
      </c>
      <c r="K288" s="14">
        <f t="shared" si="63"/>
        <v>0</v>
      </c>
      <c r="L288" s="14">
        <f t="shared" si="64"/>
        <v>0</v>
      </c>
      <c r="M288" s="14">
        <f t="shared" ca="1" si="58"/>
        <v>-1.8432078686033124E-2</v>
      </c>
      <c r="N288" s="14">
        <f t="shared" ca="1" si="65"/>
        <v>0</v>
      </c>
      <c r="O288" s="21">
        <f t="shared" ca="1" si="66"/>
        <v>0</v>
      </c>
      <c r="P288" s="14">
        <f t="shared" ca="1" si="67"/>
        <v>0</v>
      </c>
      <c r="Q288" s="14">
        <f t="shared" ca="1" si="68"/>
        <v>0</v>
      </c>
      <c r="R288" s="8">
        <f t="shared" ca="1" si="59"/>
        <v>1.8432078686033124E-2</v>
      </c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 spans="1:35" x14ac:dyDescent="0.2">
      <c r="A289" s="54"/>
      <c r="B289" s="54"/>
      <c r="C289" s="54"/>
      <c r="D289" s="56">
        <f t="shared" si="56"/>
        <v>0</v>
      </c>
      <c r="E289" s="56">
        <f t="shared" si="56"/>
        <v>0</v>
      </c>
      <c r="F289" s="14">
        <f t="shared" si="57"/>
        <v>0</v>
      </c>
      <c r="G289" s="14">
        <f t="shared" si="57"/>
        <v>0</v>
      </c>
      <c r="H289" s="14">
        <f t="shared" si="60"/>
        <v>0</v>
      </c>
      <c r="I289" s="14">
        <f t="shared" si="61"/>
        <v>0</v>
      </c>
      <c r="J289" s="14">
        <f t="shared" si="62"/>
        <v>0</v>
      </c>
      <c r="K289" s="14">
        <f t="shared" si="63"/>
        <v>0</v>
      </c>
      <c r="L289" s="14">
        <f t="shared" si="64"/>
        <v>0</v>
      </c>
      <c r="M289" s="14">
        <f t="shared" ca="1" si="58"/>
        <v>-1.8432078686033124E-2</v>
      </c>
      <c r="N289" s="14">
        <f t="shared" ca="1" si="65"/>
        <v>0</v>
      </c>
      <c r="O289" s="21">
        <f t="shared" ca="1" si="66"/>
        <v>0</v>
      </c>
      <c r="P289" s="14">
        <f t="shared" ca="1" si="67"/>
        <v>0</v>
      </c>
      <c r="Q289" s="14">
        <f t="shared" ca="1" si="68"/>
        <v>0</v>
      </c>
      <c r="R289" s="8">
        <f t="shared" ca="1" si="59"/>
        <v>1.8432078686033124E-2</v>
      </c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 spans="1:35" x14ac:dyDescent="0.2">
      <c r="A290" s="54"/>
      <c r="B290" s="54"/>
      <c r="C290" s="54"/>
      <c r="D290" s="56">
        <f t="shared" si="56"/>
        <v>0</v>
      </c>
      <c r="E290" s="56">
        <f t="shared" si="56"/>
        <v>0</v>
      </c>
      <c r="F290" s="14">
        <f t="shared" si="57"/>
        <v>0</v>
      </c>
      <c r="G290" s="14">
        <f t="shared" si="57"/>
        <v>0</v>
      </c>
      <c r="H290" s="14">
        <f t="shared" si="60"/>
        <v>0</v>
      </c>
      <c r="I290" s="14">
        <f t="shared" si="61"/>
        <v>0</v>
      </c>
      <c r="J290" s="14">
        <f t="shared" si="62"/>
        <v>0</v>
      </c>
      <c r="K290" s="14">
        <f t="shared" si="63"/>
        <v>0</v>
      </c>
      <c r="L290" s="14">
        <f t="shared" si="64"/>
        <v>0</v>
      </c>
      <c r="M290" s="14">
        <f t="shared" ca="1" si="58"/>
        <v>-1.8432078686033124E-2</v>
      </c>
      <c r="N290" s="14">
        <f t="shared" ca="1" si="65"/>
        <v>0</v>
      </c>
      <c r="O290" s="21">
        <f t="shared" ca="1" si="66"/>
        <v>0</v>
      </c>
      <c r="P290" s="14">
        <f t="shared" ca="1" si="67"/>
        <v>0</v>
      </c>
      <c r="Q290" s="14">
        <f t="shared" ca="1" si="68"/>
        <v>0</v>
      </c>
      <c r="R290" s="8">
        <f t="shared" ca="1" si="59"/>
        <v>1.8432078686033124E-2</v>
      </c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 spans="1:35" x14ac:dyDescent="0.2">
      <c r="A291" s="54"/>
      <c r="B291" s="54"/>
      <c r="C291" s="54"/>
      <c r="D291" s="56">
        <f t="shared" si="56"/>
        <v>0</v>
      </c>
      <c r="E291" s="56">
        <f t="shared" si="56"/>
        <v>0</v>
      </c>
      <c r="F291" s="14">
        <f t="shared" si="57"/>
        <v>0</v>
      </c>
      <c r="G291" s="14">
        <f t="shared" si="57"/>
        <v>0</v>
      </c>
      <c r="H291" s="14">
        <f t="shared" si="60"/>
        <v>0</v>
      </c>
      <c r="I291" s="14">
        <f t="shared" si="61"/>
        <v>0</v>
      </c>
      <c r="J291" s="14">
        <f t="shared" si="62"/>
        <v>0</v>
      </c>
      <c r="K291" s="14">
        <f t="shared" si="63"/>
        <v>0</v>
      </c>
      <c r="L291" s="14">
        <f t="shared" si="64"/>
        <v>0</v>
      </c>
      <c r="M291" s="14">
        <f t="shared" ca="1" si="58"/>
        <v>-1.8432078686033124E-2</v>
      </c>
      <c r="N291" s="14">
        <f t="shared" ca="1" si="65"/>
        <v>0</v>
      </c>
      <c r="O291" s="21">
        <f t="shared" ca="1" si="66"/>
        <v>0</v>
      </c>
      <c r="P291" s="14">
        <f t="shared" ca="1" si="67"/>
        <v>0</v>
      </c>
      <c r="Q291" s="14">
        <f t="shared" ca="1" si="68"/>
        <v>0</v>
      </c>
      <c r="R291" s="8">
        <f t="shared" ca="1" si="59"/>
        <v>1.8432078686033124E-2</v>
      </c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 spans="1:35" x14ac:dyDescent="0.2">
      <c r="A292" s="54"/>
      <c r="B292" s="54"/>
      <c r="C292" s="54"/>
      <c r="D292" s="56">
        <f t="shared" si="56"/>
        <v>0</v>
      </c>
      <c r="E292" s="56">
        <f t="shared" si="56"/>
        <v>0</v>
      </c>
      <c r="F292" s="14">
        <f t="shared" si="57"/>
        <v>0</v>
      </c>
      <c r="G292" s="14">
        <f t="shared" si="57"/>
        <v>0</v>
      </c>
      <c r="H292" s="14">
        <f t="shared" si="60"/>
        <v>0</v>
      </c>
      <c r="I292" s="14">
        <f t="shared" si="61"/>
        <v>0</v>
      </c>
      <c r="J292" s="14">
        <f t="shared" si="62"/>
        <v>0</v>
      </c>
      <c r="K292" s="14">
        <f t="shared" si="63"/>
        <v>0</v>
      </c>
      <c r="L292" s="14">
        <f t="shared" si="64"/>
        <v>0</v>
      </c>
      <c r="M292" s="14">
        <f t="shared" ca="1" si="58"/>
        <v>-1.8432078686033124E-2</v>
      </c>
      <c r="N292" s="14">
        <f t="shared" ca="1" si="65"/>
        <v>0</v>
      </c>
      <c r="O292" s="21">
        <f t="shared" ca="1" si="66"/>
        <v>0</v>
      </c>
      <c r="P292" s="14">
        <f t="shared" ca="1" si="67"/>
        <v>0</v>
      </c>
      <c r="Q292" s="14">
        <f t="shared" ca="1" si="68"/>
        <v>0</v>
      </c>
      <c r="R292" s="8">
        <f t="shared" ca="1" si="59"/>
        <v>1.8432078686033124E-2</v>
      </c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 spans="1:35" x14ac:dyDescent="0.2">
      <c r="A293" s="54"/>
      <c r="B293" s="54"/>
      <c r="C293" s="54"/>
      <c r="D293" s="56">
        <f t="shared" si="56"/>
        <v>0</v>
      </c>
      <c r="E293" s="56">
        <f t="shared" si="56"/>
        <v>0</v>
      </c>
      <c r="F293" s="14">
        <f t="shared" si="57"/>
        <v>0</v>
      </c>
      <c r="G293" s="14">
        <f t="shared" si="57"/>
        <v>0</v>
      </c>
      <c r="H293" s="14">
        <f t="shared" si="60"/>
        <v>0</v>
      </c>
      <c r="I293" s="14">
        <f t="shared" si="61"/>
        <v>0</v>
      </c>
      <c r="J293" s="14">
        <f t="shared" si="62"/>
        <v>0</v>
      </c>
      <c r="K293" s="14">
        <f t="shared" si="63"/>
        <v>0</v>
      </c>
      <c r="L293" s="14">
        <f t="shared" si="64"/>
        <v>0</v>
      </c>
      <c r="M293" s="14">
        <f t="shared" ca="1" si="58"/>
        <v>-1.8432078686033124E-2</v>
      </c>
      <c r="N293" s="14">
        <f t="shared" ca="1" si="65"/>
        <v>0</v>
      </c>
      <c r="O293" s="21">
        <f t="shared" ca="1" si="66"/>
        <v>0</v>
      </c>
      <c r="P293" s="14">
        <f t="shared" ca="1" si="67"/>
        <v>0</v>
      </c>
      <c r="Q293" s="14">
        <f t="shared" ca="1" si="68"/>
        <v>0</v>
      </c>
      <c r="R293" s="8">
        <f t="shared" ca="1" si="59"/>
        <v>1.8432078686033124E-2</v>
      </c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 spans="1:35" x14ac:dyDescent="0.2">
      <c r="A294" s="54"/>
      <c r="B294" s="54"/>
      <c r="C294" s="54"/>
      <c r="D294" s="56">
        <f t="shared" si="56"/>
        <v>0</v>
      </c>
      <c r="E294" s="56">
        <f t="shared" si="56"/>
        <v>0</v>
      </c>
      <c r="F294" s="14">
        <f t="shared" si="57"/>
        <v>0</v>
      </c>
      <c r="G294" s="14">
        <f t="shared" si="57"/>
        <v>0</v>
      </c>
      <c r="H294" s="14">
        <f t="shared" si="60"/>
        <v>0</v>
      </c>
      <c r="I294" s="14">
        <f t="shared" si="61"/>
        <v>0</v>
      </c>
      <c r="J294" s="14">
        <f t="shared" si="62"/>
        <v>0</v>
      </c>
      <c r="K294" s="14">
        <f t="shared" si="63"/>
        <v>0</v>
      </c>
      <c r="L294" s="14">
        <f t="shared" si="64"/>
        <v>0</v>
      </c>
      <c r="M294" s="14">
        <f t="shared" ca="1" si="58"/>
        <v>-1.8432078686033124E-2</v>
      </c>
      <c r="N294" s="14">
        <f t="shared" ca="1" si="65"/>
        <v>0</v>
      </c>
      <c r="O294" s="21">
        <f t="shared" ca="1" si="66"/>
        <v>0</v>
      </c>
      <c r="P294" s="14">
        <f t="shared" ca="1" si="67"/>
        <v>0</v>
      </c>
      <c r="Q294" s="14">
        <f t="shared" ca="1" si="68"/>
        <v>0</v>
      </c>
      <c r="R294" s="8">
        <f t="shared" ca="1" si="59"/>
        <v>1.8432078686033124E-2</v>
      </c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 spans="1:35" x14ac:dyDescent="0.2">
      <c r="A295" s="54"/>
      <c r="B295" s="54"/>
      <c r="C295" s="54"/>
      <c r="D295" s="56">
        <f t="shared" si="56"/>
        <v>0</v>
      </c>
      <c r="E295" s="56">
        <f t="shared" si="56"/>
        <v>0</v>
      </c>
      <c r="F295" s="14">
        <f t="shared" si="57"/>
        <v>0</v>
      </c>
      <c r="G295" s="14">
        <f t="shared" si="57"/>
        <v>0</v>
      </c>
      <c r="H295" s="14">
        <f t="shared" si="60"/>
        <v>0</v>
      </c>
      <c r="I295" s="14">
        <f t="shared" si="61"/>
        <v>0</v>
      </c>
      <c r="J295" s="14">
        <f t="shared" si="62"/>
        <v>0</v>
      </c>
      <c r="K295" s="14">
        <f t="shared" si="63"/>
        <v>0</v>
      </c>
      <c r="L295" s="14">
        <f t="shared" si="64"/>
        <v>0</v>
      </c>
      <c r="M295" s="14">
        <f t="shared" ca="1" si="58"/>
        <v>-1.8432078686033124E-2</v>
      </c>
      <c r="N295" s="14">
        <f t="shared" ca="1" si="65"/>
        <v>0</v>
      </c>
      <c r="O295" s="21">
        <f t="shared" ca="1" si="66"/>
        <v>0</v>
      </c>
      <c r="P295" s="14">
        <f t="shared" ca="1" si="67"/>
        <v>0</v>
      </c>
      <c r="Q295" s="14">
        <f t="shared" ca="1" si="68"/>
        <v>0</v>
      </c>
      <c r="R295" s="8">
        <f t="shared" ca="1" si="59"/>
        <v>1.8432078686033124E-2</v>
      </c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 spans="1:35" x14ac:dyDescent="0.2">
      <c r="A296" s="54"/>
      <c r="B296" s="54"/>
      <c r="C296" s="54"/>
      <c r="D296" s="56">
        <f t="shared" si="56"/>
        <v>0</v>
      </c>
      <c r="E296" s="56">
        <f t="shared" si="56"/>
        <v>0</v>
      </c>
      <c r="F296" s="14">
        <f t="shared" si="57"/>
        <v>0</v>
      </c>
      <c r="G296" s="14">
        <f t="shared" si="57"/>
        <v>0</v>
      </c>
      <c r="H296" s="14">
        <f t="shared" si="60"/>
        <v>0</v>
      </c>
      <c r="I296" s="14">
        <f t="shared" si="61"/>
        <v>0</v>
      </c>
      <c r="J296" s="14">
        <f t="shared" si="62"/>
        <v>0</v>
      </c>
      <c r="K296" s="14">
        <f t="shared" si="63"/>
        <v>0</v>
      </c>
      <c r="L296" s="14">
        <f t="shared" si="64"/>
        <v>0</v>
      </c>
      <c r="M296" s="14">
        <f t="shared" ca="1" si="58"/>
        <v>-1.8432078686033124E-2</v>
      </c>
      <c r="N296" s="14">
        <f t="shared" ca="1" si="65"/>
        <v>0</v>
      </c>
      <c r="O296" s="21">
        <f t="shared" ca="1" si="66"/>
        <v>0</v>
      </c>
      <c r="P296" s="14">
        <f t="shared" ca="1" si="67"/>
        <v>0</v>
      </c>
      <c r="Q296" s="14">
        <f t="shared" ca="1" si="68"/>
        <v>0</v>
      </c>
      <c r="R296" s="8">
        <f t="shared" ca="1" si="59"/>
        <v>1.8432078686033124E-2</v>
      </c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</row>
    <row r="297" spans="1:35" x14ac:dyDescent="0.2">
      <c r="A297" s="54"/>
      <c r="B297" s="54"/>
      <c r="C297" s="54"/>
      <c r="D297" s="56">
        <f t="shared" si="56"/>
        <v>0</v>
      </c>
      <c r="E297" s="56">
        <f t="shared" si="56"/>
        <v>0</v>
      </c>
      <c r="F297" s="14">
        <f t="shared" si="57"/>
        <v>0</v>
      </c>
      <c r="G297" s="14">
        <f t="shared" si="57"/>
        <v>0</v>
      </c>
      <c r="H297" s="14">
        <f t="shared" si="60"/>
        <v>0</v>
      </c>
      <c r="I297" s="14">
        <f t="shared" si="61"/>
        <v>0</v>
      </c>
      <c r="J297" s="14">
        <f t="shared" si="62"/>
        <v>0</v>
      </c>
      <c r="K297" s="14">
        <f t="shared" si="63"/>
        <v>0</v>
      </c>
      <c r="L297" s="14">
        <f t="shared" si="64"/>
        <v>0</v>
      </c>
      <c r="M297" s="14">
        <f t="shared" ca="1" si="58"/>
        <v>-1.8432078686033124E-2</v>
      </c>
      <c r="N297" s="14">
        <f t="shared" ca="1" si="65"/>
        <v>0</v>
      </c>
      <c r="O297" s="21">
        <f t="shared" ca="1" si="66"/>
        <v>0</v>
      </c>
      <c r="P297" s="14">
        <f t="shared" ca="1" si="67"/>
        <v>0</v>
      </c>
      <c r="Q297" s="14">
        <f t="shared" ca="1" si="68"/>
        <v>0</v>
      </c>
      <c r="R297" s="8">
        <f t="shared" ca="1" si="59"/>
        <v>1.8432078686033124E-2</v>
      </c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 spans="1:35" x14ac:dyDescent="0.2">
      <c r="A298" s="54"/>
      <c r="B298" s="54"/>
      <c r="C298" s="54"/>
      <c r="D298" s="56">
        <f t="shared" si="56"/>
        <v>0</v>
      </c>
      <c r="E298" s="56">
        <f t="shared" si="56"/>
        <v>0</v>
      </c>
      <c r="F298" s="14">
        <f t="shared" si="57"/>
        <v>0</v>
      </c>
      <c r="G298" s="14">
        <f t="shared" si="57"/>
        <v>0</v>
      </c>
      <c r="H298" s="14">
        <f t="shared" si="60"/>
        <v>0</v>
      </c>
      <c r="I298" s="14">
        <f t="shared" si="61"/>
        <v>0</v>
      </c>
      <c r="J298" s="14">
        <f t="shared" si="62"/>
        <v>0</v>
      </c>
      <c r="K298" s="14">
        <f t="shared" si="63"/>
        <v>0</v>
      </c>
      <c r="L298" s="14">
        <f t="shared" si="64"/>
        <v>0</v>
      </c>
      <c r="M298" s="14">
        <f t="shared" ca="1" si="58"/>
        <v>-1.8432078686033124E-2</v>
      </c>
      <c r="N298" s="14">
        <f t="shared" ca="1" si="65"/>
        <v>0</v>
      </c>
      <c r="O298" s="21">
        <f t="shared" ca="1" si="66"/>
        <v>0</v>
      </c>
      <c r="P298" s="14">
        <f t="shared" ca="1" si="67"/>
        <v>0</v>
      </c>
      <c r="Q298" s="14">
        <f t="shared" ca="1" si="68"/>
        <v>0</v>
      </c>
      <c r="R298" s="8">
        <f t="shared" ca="1" si="59"/>
        <v>1.8432078686033124E-2</v>
      </c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 spans="1:35" x14ac:dyDescent="0.2">
      <c r="A299" s="54"/>
      <c r="B299" s="54"/>
      <c r="C299" s="54"/>
      <c r="D299" s="56">
        <f t="shared" si="56"/>
        <v>0</v>
      </c>
      <c r="E299" s="56">
        <f t="shared" si="56"/>
        <v>0</v>
      </c>
      <c r="F299" s="14">
        <f t="shared" si="57"/>
        <v>0</v>
      </c>
      <c r="G299" s="14">
        <f t="shared" si="57"/>
        <v>0</v>
      </c>
      <c r="H299" s="14">
        <f t="shared" si="60"/>
        <v>0</v>
      </c>
      <c r="I299" s="14">
        <f t="shared" si="61"/>
        <v>0</v>
      </c>
      <c r="J299" s="14">
        <f t="shared" si="62"/>
        <v>0</v>
      </c>
      <c r="K299" s="14">
        <f t="shared" si="63"/>
        <v>0</v>
      </c>
      <c r="L299" s="14">
        <f t="shared" si="64"/>
        <v>0</v>
      </c>
      <c r="M299" s="14">
        <f t="shared" ca="1" si="58"/>
        <v>-1.8432078686033124E-2</v>
      </c>
      <c r="N299" s="14">
        <f t="shared" ca="1" si="65"/>
        <v>0</v>
      </c>
      <c r="O299" s="21">
        <f t="shared" ca="1" si="66"/>
        <v>0</v>
      </c>
      <c r="P299" s="14">
        <f t="shared" ca="1" si="67"/>
        <v>0</v>
      </c>
      <c r="Q299" s="14">
        <f t="shared" ca="1" si="68"/>
        <v>0</v>
      </c>
      <c r="R299" s="8">
        <f t="shared" ca="1" si="59"/>
        <v>1.8432078686033124E-2</v>
      </c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 spans="1:35" x14ac:dyDescent="0.2">
      <c r="A300" s="54"/>
      <c r="B300" s="54"/>
      <c r="C300" s="54"/>
      <c r="D300" s="56">
        <f t="shared" si="56"/>
        <v>0</v>
      </c>
      <c r="E300" s="56">
        <f t="shared" si="56"/>
        <v>0</v>
      </c>
      <c r="F300" s="14">
        <f t="shared" si="57"/>
        <v>0</v>
      </c>
      <c r="G300" s="14">
        <f t="shared" si="57"/>
        <v>0</v>
      </c>
      <c r="H300" s="14">
        <f t="shared" si="60"/>
        <v>0</v>
      </c>
      <c r="I300" s="14">
        <f t="shared" si="61"/>
        <v>0</v>
      </c>
      <c r="J300" s="14">
        <f t="shared" si="62"/>
        <v>0</v>
      </c>
      <c r="K300" s="14">
        <f t="shared" si="63"/>
        <v>0</v>
      </c>
      <c r="L300" s="14">
        <f t="shared" si="64"/>
        <v>0</v>
      </c>
      <c r="M300" s="14">
        <f t="shared" ca="1" si="58"/>
        <v>-1.8432078686033124E-2</v>
      </c>
      <c r="N300" s="14">
        <f t="shared" ca="1" si="65"/>
        <v>0</v>
      </c>
      <c r="O300" s="21">
        <f t="shared" ca="1" si="66"/>
        <v>0</v>
      </c>
      <c r="P300" s="14">
        <f t="shared" ca="1" si="67"/>
        <v>0</v>
      </c>
      <c r="Q300" s="14">
        <f t="shared" ca="1" si="68"/>
        <v>0</v>
      </c>
      <c r="R300" s="8">
        <f t="shared" ca="1" si="59"/>
        <v>1.8432078686033124E-2</v>
      </c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 spans="1:35" x14ac:dyDescent="0.2">
      <c r="A301" s="54"/>
      <c r="B301" s="54"/>
      <c r="C301" s="54"/>
      <c r="D301" s="56">
        <f t="shared" si="56"/>
        <v>0</v>
      </c>
      <c r="E301" s="56">
        <f t="shared" si="56"/>
        <v>0</v>
      </c>
      <c r="F301" s="14">
        <f t="shared" si="57"/>
        <v>0</v>
      </c>
      <c r="G301" s="14">
        <f t="shared" si="57"/>
        <v>0</v>
      </c>
      <c r="H301" s="14">
        <f t="shared" si="60"/>
        <v>0</v>
      </c>
      <c r="I301" s="14">
        <f t="shared" si="61"/>
        <v>0</v>
      </c>
      <c r="J301" s="14">
        <f t="shared" si="62"/>
        <v>0</v>
      </c>
      <c r="K301" s="14">
        <f t="shared" si="63"/>
        <v>0</v>
      </c>
      <c r="L301" s="14">
        <f t="shared" si="64"/>
        <v>0</v>
      </c>
      <c r="M301" s="14">
        <f t="shared" ca="1" si="58"/>
        <v>-1.8432078686033124E-2</v>
      </c>
      <c r="N301" s="14">
        <f t="shared" ca="1" si="65"/>
        <v>0</v>
      </c>
      <c r="O301" s="21">
        <f t="shared" ca="1" si="66"/>
        <v>0</v>
      </c>
      <c r="P301" s="14">
        <f t="shared" ca="1" si="67"/>
        <v>0</v>
      </c>
      <c r="Q301" s="14">
        <f t="shared" ca="1" si="68"/>
        <v>0</v>
      </c>
      <c r="R301" s="8">
        <f t="shared" ca="1" si="59"/>
        <v>1.8432078686033124E-2</v>
      </c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 spans="1:35" x14ac:dyDescent="0.2">
      <c r="A302" s="54"/>
      <c r="B302" s="54"/>
      <c r="C302" s="54"/>
      <c r="D302" s="56">
        <f t="shared" si="56"/>
        <v>0</v>
      </c>
      <c r="E302" s="56">
        <f t="shared" si="56"/>
        <v>0</v>
      </c>
      <c r="F302" s="14">
        <f t="shared" si="57"/>
        <v>0</v>
      </c>
      <c r="G302" s="14">
        <f t="shared" si="57"/>
        <v>0</v>
      </c>
      <c r="H302" s="14">
        <f t="shared" si="60"/>
        <v>0</v>
      </c>
      <c r="I302" s="14">
        <f t="shared" si="61"/>
        <v>0</v>
      </c>
      <c r="J302" s="14">
        <f t="shared" si="62"/>
        <v>0</v>
      </c>
      <c r="K302" s="14">
        <f t="shared" si="63"/>
        <v>0</v>
      </c>
      <c r="L302" s="14">
        <f t="shared" si="64"/>
        <v>0</v>
      </c>
      <c r="M302" s="14">
        <f t="shared" ca="1" si="58"/>
        <v>-1.8432078686033124E-2</v>
      </c>
      <c r="N302" s="14">
        <f t="shared" ca="1" si="65"/>
        <v>0</v>
      </c>
      <c r="O302" s="21">
        <f t="shared" ca="1" si="66"/>
        <v>0</v>
      </c>
      <c r="P302" s="14">
        <f t="shared" ca="1" si="67"/>
        <v>0</v>
      </c>
      <c r="Q302" s="14">
        <f t="shared" ca="1" si="68"/>
        <v>0</v>
      </c>
      <c r="R302" s="8">
        <f t="shared" ca="1" si="59"/>
        <v>1.8432078686033124E-2</v>
      </c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 spans="1:35" x14ac:dyDescent="0.2">
      <c r="A303" s="54"/>
      <c r="B303" s="54"/>
      <c r="C303" s="54"/>
      <c r="D303" s="56">
        <f t="shared" si="56"/>
        <v>0</v>
      </c>
      <c r="E303" s="56">
        <f t="shared" si="56"/>
        <v>0</v>
      </c>
      <c r="F303" s="14">
        <f t="shared" si="57"/>
        <v>0</v>
      </c>
      <c r="G303" s="14">
        <f t="shared" si="57"/>
        <v>0</v>
      </c>
      <c r="H303" s="14">
        <f t="shared" si="60"/>
        <v>0</v>
      </c>
      <c r="I303" s="14">
        <f t="shared" si="61"/>
        <v>0</v>
      </c>
      <c r="J303" s="14">
        <f t="shared" si="62"/>
        <v>0</v>
      </c>
      <c r="K303" s="14">
        <f t="shared" si="63"/>
        <v>0</v>
      </c>
      <c r="L303" s="14">
        <f t="shared" si="64"/>
        <v>0</v>
      </c>
      <c r="M303" s="14">
        <f t="shared" ca="1" si="58"/>
        <v>-1.8432078686033124E-2</v>
      </c>
      <c r="N303" s="14">
        <f t="shared" ca="1" si="65"/>
        <v>0</v>
      </c>
      <c r="O303" s="21">
        <f t="shared" ca="1" si="66"/>
        <v>0</v>
      </c>
      <c r="P303" s="14">
        <f t="shared" ca="1" si="67"/>
        <v>0</v>
      </c>
      <c r="Q303" s="14">
        <f t="shared" ca="1" si="68"/>
        <v>0</v>
      </c>
      <c r="R303" s="8">
        <f t="shared" ca="1" si="59"/>
        <v>1.8432078686033124E-2</v>
      </c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 spans="1:35" x14ac:dyDescent="0.2">
      <c r="A304" s="54"/>
      <c r="B304" s="54"/>
      <c r="C304" s="54"/>
      <c r="D304" s="56">
        <f t="shared" si="56"/>
        <v>0</v>
      </c>
      <c r="E304" s="56">
        <f t="shared" si="56"/>
        <v>0</v>
      </c>
      <c r="F304" s="14">
        <f t="shared" si="57"/>
        <v>0</v>
      </c>
      <c r="G304" s="14">
        <f t="shared" si="57"/>
        <v>0</v>
      </c>
      <c r="H304" s="14">
        <f t="shared" si="60"/>
        <v>0</v>
      </c>
      <c r="I304" s="14">
        <f t="shared" si="61"/>
        <v>0</v>
      </c>
      <c r="J304" s="14">
        <f t="shared" si="62"/>
        <v>0</v>
      </c>
      <c r="K304" s="14">
        <f t="shared" si="63"/>
        <v>0</v>
      </c>
      <c r="L304" s="14">
        <f t="shared" si="64"/>
        <v>0</v>
      </c>
      <c r="M304" s="14">
        <f t="shared" ca="1" si="58"/>
        <v>-1.8432078686033124E-2</v>
      </c>
      <c r="N304" s="14">
        <f t="shared" ca="1" si="65"/>
        <v>0</v>
      </c>
      <c r="O304" s="21">
        <f t="shared" ca="1" si="66"/>
        <v>0</v>
      </c>
      <c r="P304" s="14">
        <f t="shared" ca="1" si="67"/>
        <v>0</v>
      </c>
      <c r="Q304" s="14">
        <f t="shared" ca="1" si="68"/>
        <v>0</v>
      </c>
      <c r="R304" s="8">
        <f t="shared" ca="1" si="59"/>
        <v>1.8432078686033124E-2</v>
      </c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 spans="1:35" x14ac:dyDescent="0.2">
      <c r="A305" s="54"/>
      <c r="B305" s="54"/>
      <c r="C305" s="54"/>
      <c r="D305" s="56">
        <f t="shared" si="56"/>
        <v>0</v>
      </c>
      <c r="E305" s="56">
        <f t="shared" si="56"/>
        <v>0</v>
      </c>
      <c r="F305" s="14">
        <f t="shared" si="57"/>
        <v>0</v>
      </c>
      <c r="G305" s="14">
        <f t="shared" si="57"/>
        <v>0</v>
      </c>
      <c r="H305" s="14">
        <f t="shared" si="60"/>
        <v>0</v>
      </c>
      <c r="I305" s="14">
        <f t="shared" si="61"/>
        <v>0</v>
      </c>
      <c r="J305" s="14">
        <f t="shared" si="62"/>
        <v>0</v>
      </c>
      <c r="K305" s="14">
        <f t="shared" si="63"/>
        <v>0</v>
      </c>
      <c r="L305" s="14">
        <f t="shared" si="64"/>
        <v>0</v>
      </c>
      <c r="M305" s="14">
        <f t="shared" ca="1" si="58"/>
        <v>-1.8432078686033124E-2</v>
      </c>
      <c r="N305" s="14">
        <f t="shared" ca="1" si="65"/>
        <v>0</v>
      </c>
      <c r="O305" s="21">
        <f t="shared" ca="1" si="66"/>
        <v>0</v>
      </c>
      <c r="P305" s="14">
        <f t="shared" ca="1" si="67"/>
        <v>0</v>
      </c>
      <c r="Q305" s="14">
        <f t="shared" ca="1" si="68"/>
        <v>0</v>
      </c>
      <c r="R305" s="8">
        <f t="shared" ca="1" si="59"/>
        <v>1.8432078686033124E-2</v>
      </c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</row>
    <row r="306" spans="1:35" x14ac:dyDescent="0.2">
      <c r="A306" s="54"/>
      <c r="B306" s="54"/>
      <c r="C306" s="54"/>
      <c r="D306" s="56">
        <f t="shared" si="56"/>
        <v>0</v>
      </c>
      <c r="E306" s="56">
        <f t="shared" si="56"/>
        <v>0</v>
      </c>
      <c r="F306" s="14">
        <f t="shared" si="57"/>
        <v>0</v>
      </c>
      <c r="G306" s="14">
        <f t="shared" si="57"/>
        <v>0</v>
      </c>
      <c r="H306" s="14">
        <f t="shared" si="60"/>
        <v>0</v>
      </c>
      <c r="I306" s="14">
        <f t="shared" si="61"/>
        <v>0</v>
      </c>
      <c r="J306" s="14">
        <f t="shared" si="62"/>
        <v>0</v>
      </c>
      <c r="K306" s="14">
        <f t="shared" si="63"/>
        <v>0</v>
      </c>
      <c r="L306" s="14">
        <f t="shared" si="64"/>
        <v>0</v>
      </c>
      <c r="M306" s="14">
        <f t="shared" ca="1" si="58"/>
        <v>-1.8432078686033124E-2</v>
      </c>
      <c r="N306" s="14">
        <f t="shared" ca="1" si="65"/>
        <v>0</v>
      </c>
      <c r="O306" s="21">
        <f t="shared" ca="1" si="66"/>
        <v>0</v>
      </c>
      <c r="P306" s="14">
        <f t="shared" ca="1" si="67"/>
        <v>0</v>
      </c>
      <c r="Q306" s="14">
        <f t="shared" ca="1" si="68"/>
        <v>0</v>
      </c>
      <c r="R306" s="8">
        <f t="shared" ca="1" si="59"/>
        <v>1.8432078686033124E-2</v>
      </c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 spans="1:35" x14ac:dyDescent="0.2">
      <c r="A307" s="54"/>
      <c r="B307" s="54"/>
      <c r="C307" s="54"/>
      <c r="D307" s="56">
        <f t="shared" si="56"/>
        <v>0</v>
      </c>
      <c r="E307" s="56">
        <f t="shared" si="56"/>
        <v>0</v>
      </c>
      <c r="F307" s="14">
        <f t="shared" si="57"/>
        <v>0</v>
      </c>
      <c r="G307" s="14">
        <f t="shared" si="57"/>
        <v>0</v>
      </c>
      <c r="H307" s="14">
        <f t="shared" si="60"/>
        <v>0</v>
      </c>
      <c r="I307" s="14">
        <f t="shared" si="61"/>
        <v>0</v>
      </c>
      <c r="J307" s="14">
        <f t="shared" si="62"/>
        <v>0</v>
      </c>
      <c r="K307" s="14">
        <f t="shared" si="63"/>
        <v>0</v>
      </c>
      <c r="L307" s="14">
        <f t="shared" si="64"/>
        <v>0</v>
      </c>
      <c r="M307" s="14">
        <f t="shared" ca="1" si="58"/>
        <v>-1.8432078686033124E-2</v>
      </c>
      <c r="N307" s="14">
        <f t="shared" ca="1" si="65"/>
        <v>0</v>
      </c>
      <c r="O307" s="21">
        <f t="shared" ca="1" si="66"/>
        <v>0</v>
      </c>
      <c r="P307" s="14">
        <f t="shared" ca="1" si="67"/>
        <v>0</v>
      </c>
      <c r="Q307" s="14">
        <f t="shared" ca="1" si="68"/>
        <v>0</v>
      </c>
      <c r="R307" s="8">
        <f t="shared" ca="1" si="59"/>
        <v>1.8432078686033124E-2</v>
      </c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 spans="1:35" x14ac:dyDescent="0.2">
      <c r="A308" s="54"/>
      <c r="B308" s="54"/>
      <c r="C308" s="54"/>
      <c r="D308" s="56">
        <f t="shared" si="56"/>
        <v>0</v>
      </c>
      <c r="E308" s="56">
        <f t="shared" si="56"/>
        <v>0</v>
      </c>
      <c r="F308" s="14">
        <f t="shared" si="57"/>
        <v>0</v>
      </c>
      <c r="G308" s="14">
        <f t="shared" si="57"/>
        <v>0</v>
      </c>
      <c r="H308" s="14">
        <f t="shared" si="60"/>
        <v>0</v>
      </c>
      <c r="I308" s="14">
        <f t="shared" si="61"/>
        <v>0</v>
      </c>
      <c r="J308" s="14">
        <f t="shared" si="62"/>
        <v>0</v>
      </c>
      <c r="K308" s="14">
        <f t="shared" si="63"/>
        <v>0</v>
      </c>
      <c r="L308" s="14">
        <f t="shared" si="64"/>
        <v>0</v>
      </c>
      <c r="M308" s="14">
        <f t="shared" ca="1" si="58"/>
        <v>-1.8432078686033124E-2</v>
      </c>
      <c r="N308" s="14">
        <f t="shared" ca="1" si="65"/>
        <v>0</v>
      </c>
      <c r="O308" s="21">
        <f t="shared" ca="1" si="66"/>
        <v>0</v>
      </c>
      <c r="P308" s="14">
        <f t="shared" ca="1" si="67"/>
        <v>0</v>
      </c>
      <c r="Q308" s="14">
        <f t="shared" ca="1" si="68"/>
        <v>0</v>
      </c>
      <c r="R308" s="8">
        <f t="shared" ca="1" si="59"/>
        <v>1.8432078686033124E-2</v>
      </c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 spans="1:35" x14ac:dyDescent="0.2">
      <c r="A309" s="54"/>
      <c r="B309" s="54"/>
      <c r="C309" s="54"/>
      <c r="D309" s="56">
        <f t="shared" si="56"/>
        <v>0</v>
      </c>
      <c r="E309" s="56">
        <f t="shared" si="56"/>
        <v>0</v>
      </c>
      <c r="F309" s="14">
        <f t="shared" si="57"/>
        <v>0</v>
      </c>
      <c r="G309" s="14">
        <f t="shared" si="57"/>
        <v>0</v>
      </c>
      <c r="H309" s="14">
        <f t="shared" si="60"/>
        <v>0</v>
      </c>
      <c r="I309" s="14">
        <f t="shared" si="61"/>
        <v>0</v>
      </c>
      <c r="J309" s="14">
        <f t="shared" si="62"/>
        <v>0</v>
      </c>
      <c r="K309" s="14">
        <f t="shared" si="63"/>
        <v>0</v>
      </c>
      <c r="L309" s="14">
        <f t="shared" si="64"/>
        <v>0</v>
      </c>
      <c r="M309" s="14">
        <f t="shared" ca="1" si="58"/>
        <v>-1.8432078686033124E-2</v>
      </c>
      <c r="N309" s="14">
        <f t="shared" ca="1" si="65"/>
        <v>0</v>
      </c>
      <c r="O309" s="21">
        <f t="shared" ca="1" si="66"/>
        <v>0</v>
      </c>
      <c r="P309" s="14">
        <f t="shared" ca="1" si="67"/>
        <v>0</v>
      </c>
      <c r="Q309" s="14">
        <f t="shared" ca="1" si="68"/>
        <v>0</v>
      </c>
      <c r="R309" s="8">
        <f t="shared" ca="1" si="59"/>
        <v>1.8432078686033124E-2</v>
      </c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 spans="1:35" x14ac:dyDescent="0.2">
      <c r="A310" s="54"/>
      <c r="B310" s="54"/>
      <c r="C310" s="54"/>
      <c r="D310" s="56">
        <f t="shared" si="56"/>
        <v>0</v>
      </c>
      <c r="E310" s="56">
        <f t="shared" si="56"/>
        <v>0</v>
      </c>
      <c r="F310" s="14">
        <f t="shared" si="57"/>
        <v>0</v>
      </c>
      <c r="G310" s="14">
        <f t="shared" si="57"/>
        <v>0</v>
      </c>
      <c r="H310" s="14">
        <f t="shared" si="60"/>
        <v>0</v>
      </c>
      <c r="I310" s="14">
        <f t="shared" si="61"/>
        <v>0</v>
      </c>
      <c r="J310" s="14">
        <f t="shared" si="62"/>
        <v>0</v>
      </c>
      <c r="K310" s="14">
        <f t="shared" si="63"/>
        <v>0</v>
      </c>
      <c r="L310" s="14">
        <f t="shared" si="64"/>
        <v>0</v>
      </c>
      <c r="M310" s="14">
        <f t="shared" ca="1" si="58"/>
        <v>-1.8432078686033124E-2</v>
      </c>
      <c r="N310" s="14">
        <f t="shared" ca="1" si="65"/>
        <v>0</v>
      </c>
      <c r="O310" s="21">
        <f t="shared" ca="1" si="66"/>
        <v>0</v>
      </c>
      <c r="P310" s="14">
        <f t="shared" ca="1" si="67"/>
        <v>0</v>
      </c>
      <c r="Q310" s="14">
        <f t="shared" ca="1" si="68"/>
        <v>0</v>
      </c>
      <c r="R310" s="8">
        <f t="shared" ca="1" si="59"/>
        <v>1.8432078686033124E-2</v>
      </c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 spans="1:35" x14ac:dyDescent="0.2">
      <c r="A311" s="54"/>
      <c r="B311" s="54"/>
      <c r="C311" s="54"/>
      <c r="D311" s="56">
        <f t="shared" si="56"/>
        <v>0</v>
      </c>
      <c r="E311" s="56">
        <f t="shared" si="56"/>
        <v>0</v>
      </c>
      <c r="F311" s="14">
        <f t="shared" si="57"/>
        <v>0</v>
      </c>
      <c r="G311" s="14">
        <f t="shared" si="57"/>
        <v>0</v>
      </c>
      <c r="H311" s="14">
        <f t="shared" si="60"/>
        <v>0</v>
      </c>
      <c r="I311" s="14">
        <f t="shared" si="61"/>
        <v>0</v>
      </c>
      <c r="J311" s="14">
        <f t="shared" si="62"/>
        <v>0</v>
      </c>
      <c r="K311" s="14">
        <f t="shared" si="63"/>
        <v>0</v>
      </c>
      <c r="L311" s="14">
        <f t="shared" si="64"/>
        <v>0</v>
      </c>
      <c r="M311" s="14">
        <f t="shared" ca="1" si="58"/>
        <v>-1.8432078686033124E-2</v>
      </c>
      <c r="N311" s="14">
        <f t="shared" ca="1" si="65"/>
        <v>0</v>
      </c>
      <c r="O311" s="21">
        <f t="shared" ca="1" si="66"/>
        <v>0</v>
      </c>
      <c r="P311" s="14">
        <f t="shared" ca="1" si="67"/>
        <v>0</v>
      </c>
      <c r="Q311" s="14">
        <f t="shared" ca="1" si="68"/>
        <v>0</v>
      </c>
      <c r="R311" s="8">
        <f t="shared" ca="1" si="59"/>
        <v>1.8432078686033124E-2</v>
      </c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 spans="1:35" x14ac:dyDescent="0.2">
      <c r="A312" s="54"/>
      <c r="B312" s="54"/>
      <c r="C312" s="54"/>
      <c r="D312" s="56">
        <f t="shared" si="56"/>
        <v>0</v>
      </c>
      <c r="E312" s="56">
        <f t="shared" si="56"/>
        <v>0</v>
      </c>
      <c r="F312" s="14">
        <f t="shared" si="57"/>
        <v>0</v>
      </c>
      <c r="G312" s="14">
        <f t="shared" si="57"/>
        <v>0</v>
      </c>
      <c r="H312" s="14">
        <f t="shared" si="60"/>
        <v>0</v>
      </c>
      <c r="I312" s="14">
        <f t="shared" si="61"/>
        <v>0</v>
      </c>
      <c r="J312" s="14">
        <f t="shared" si="62"/>
        <v>0</v>
      </c>
      <c r="K312" s="14">
        <f t="shared" si="63"/>
        <v>0</v>
      </c>
      <c r="L312" s="14">
        <f t="shared" si="64"/>
        <v>0</v>
      </c>
      <c r="M312" s="14">
        <f t="shared" ca="1" si="58"/>
        <v>-1.8432078686033124E-2</v>
      </c>
      <c r="N312" s="14">
        <f t="shared" ca="1" si="65"/>
        <v>0</v>
      </c>
      <c r="O312" s="21">
        <f t="shared" ca="1" si="66"/>
        <v>0</v>
      </c>
      <c r="P312" s="14">
        <f t="shared" ca="1" si="67"/>
        <v>0</v>
      </c>
      <c r="Q312" s="14">
        <f t="shared" ca="1" si="68"/>
        <v>0</v>
      </c>
      <c r="R312" s="8">
        <f t="shared" ca="1" si="59"/>
        <v>1.8432078686033124E-2</v>
      </c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</row>
    <row r="313" spans="1:35" x14ac:dyDescent="0.2">
      <c r="A313" s="54"/>
      <c r="B313" s="54"/>
      <c r="C313" s="54"/>
      <c r="D313" s="56">
        <f t="shared" si="56"/>
        <v>0</v>
      </c>
      <c r="E313" s="56">
        <f t="shared" si="56"/>
        <v>0</v>
      </c>
      <c r="F313" s="14">
        <f t="shared" si="57"/>
        <v>0</v>
      </c>
      <c r="G313" s="14">
        <f t="shared" si="57"/>
        <v>0</v>
      </c>
      <c r="H313" s="14">
        <f t="shared" si="60"/>
        <v>0</v>
      </c>
      <c r="I313" s="14">
        <f t="shared" si="61"/>
        <v>0</v>
      </c>
      <c r="J313" s="14">
        <f t="shared" si="62"/>
        <v>0</v>
      </c>
      <c r="K313" s="14">
        <f t="shared" si="63"/>
        <v>0</v>
      </c>
      <c r="L313" s="14">
        <f t="shared" si="64"/>
        <v>0</v>
      </c>
      <c r="M313" s="14">
        <f t="shared" ca="1" si="58"/>
        <v>-1.8432078686033124E-2</v>
      </c>
      <c r="N313" s="14">
        <f t="shared" ca="1" si="65"/>
        <v>0</v>
      </c>
      <c r="O313" s="21">
        <f t="shared" ca="1" si="66"/>
        <v>0</v>
      </c>
      <c r="P313" s="14">
        <f t="shared" ca="1" si="67"/>
        <v>0</v>
      </c>
      <c r="Q313" s="14">
        <f t="shared" ca="1" si="68"/>
        <v>0</v>
      </c>
      <c r="R313" s="8">
        <f t="shared" ca="1" si="59"/>
        <v>1.8432078686033124E-2</v>
      </c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</row>
    <row r="314" spans="1:35" x14ac:dyDescent="0.2">
      <c r="A314" s="54"/>
      <c r="B314" s="54"/>
      <c r="C314" s="54"/>
      <c r="D314" s="56">
        <f t="shared" si="56"/>
        <v>0</v>
      </c>
      <c r="E314" s="56">
        <f t="shared" si="56"/>
        <v>0</v>
      </c>
      <c r="F314" s="14">
        <f t="shared" si="57"/>
        <v>0</v>
      </c>
      <c r="G314" s="14">
        <f t="shared" si="57"/>
        <v>0</v>
      </c>
      <c r="H314" s="14">
        <f t="shared" si="60"/>
        <v>0</v>
      </c>
      <c r="I314" s="14">
        <f t="shared" si="61"/>
        <v>0</v>
      </c>
      <c r="J314" s="14">
        <f t="shared" si="62"/>
        <v>0</v>
      </c>
      <c r="K314" s="14">
        <f t="shared" si="63"/>
        <v>0</v>
      </c>
      <c r="L314" s="14">
        <f t="shared" si="64"/>
        <v>0</v>
      </c>
      <c r="M314" s="14">
        <f t="shared" ca="1" si="58"/>
        <v>-1.8432078686033124E-2</v>
      </c>
      <c r="N314" s="14">
        <f t="shared" ca="1" si="65"/>
        <v>0</v>
      </c>
      <c r="O314" s="21">
        <f t="shared" ca="1" si="66"/>
        <v>0</v>
      </c>
      <c r="P314" s="14">
        <f t="shared" ca="1" si="67"/>
        <v>0</v>
      </c>
      <c r="Q314" s="14">
        <f t="shared" ca="1" si="68"/>
        <v>0</v>
      </c>
      <c r="R314" s="8">
        <f t="shared" ca="1" si="59"/>
        <v>1.8432078686033124E-2</v>
      </c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 spans="1:35" x14ac:dyDescent="0.2">
      <c r="A315" s="54"/>
      <c r="B315" s="54"/>
      <c r="C315" s="54"/>
      <c r="D315" s="56">
        <f t="shared" si="56"/>
        <v>0</v>
      </c>
      <c r="E315" s="56">
        <f t="shared" si="56"/>
        <v>0</v>
      </c>
      <c r="F315" s="14">
        <f t="shared" si="57"/>
        <v>0</v>
      </c>
      <c r="G315" s="14">
        <f t="shared" si="57"/>
        <v>0</v>
      </c>
      <c r="H315" s="14">
        <f t="shared" si="60"/>
        <v>0</v>
      </c>
      <c r="I315" s="14">
        <f t="shared" si="61"/>
        <v>0</v>
      </c>
      <c r="J315" s="14">
        <f t="shared" si="62"/>
        <v>0</v>
      </c>
      <c r="K315" s="14">
        <f t="shared" si="63"/>
        <v>0</v>
      </c>
      <c r="L315" s="14">
        <f t="shared" si="64"/>
        <v>0</v>
      </c>
      <c r="M315" s="14">
        <f t="shared" ca="1" si="58"/>
        <v>-1.8432078686033124E-2</v>
      </c>
      <c r="N315" s="14">
        <f t="shared" ca="1" si="65"/>
        <v>0</v>
      </c>
      <c r="O315" s="21">
        <f t="shared" ca="1" si="66"/>
        <v>0</v>
      </c>
      <c r="P315" s="14">
        <f t="shared" ca="1" si="67"/>
        <v>0</v>
      </c>
      <c r="Q315" s="14">
        <f t="shared" ca="1" si="68"/>
        <v>0</v>
      </c>
      <c r="R315" s="8">
        <f t="shared" ca="1" si="59"/>
        <v>1.8432078686033124E-2</v>
      </c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 spans="1:35" x14ac:dyDescent="0.2">
      <c r="A316" s="54"/>
      <c r="B316" s="54"/>
      <c r="C316" s="54"/>
      <c r="D316" s="56">
        <f t="shared" si="56"/>
        <v>0</v>
      </c>
      <c r="E316" s="56">
        <f t="shared" si="56"/>
        <v>0</v>
      </c>
      <c r="F316" s="14">
        <f t="shared" si="57"/>
        <v>0</v>
      </c>
      <c r="G316" s="14">
        <f t="shared" si="57"/>
        <v>0</v>
      </c>
      <c r="H316" s="14">
        <f t="shared" si="60"/>
        <v>0</v>
      </c>
      <c r="I316" s="14">
        <f t="shared" si="61"/>
        <v>0</v>
      </c>
      <c r="J316" s="14">
        <f t="shared" si="62"/>
        <v>0</v>
      </c>
      <c r="K316" s="14">
        <f t="shared" si="63"/>
        <v>0</v>
      </c>
      <c r="L316" s="14">
        <f t="shared" si="64"/>
        <v>0</v>
      </c>
      <c r="M316" s="14">
        <f t="shared" ca="1" si="58"/>
        <v>-1.8432078686033124E-2</v>
      </c>
      <c r="N316" s="14">
        <f t="shared" ca="1" si="65"/>
        <v>0</v>
      </c>
      <c r="O316" s="21">
        <f t="shared" ca="1" si="66"/>
        <v>0</v>
      </c>
      <c r="P316" s="14">
        <f t="shared" ca="1" si="67"/>
        <v>0</v>
      </c>
      <c r="Q316" s="14">
        <f t="shared" ca="1" si="68"/>
        <v>0</v>
      </c>
      <c r="R316" s="8">
        <f t="shared" ca="1" si="59"/>
        <v>1.8432078686033124E-2</v>
      </c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 spans="1:35" x14ac:dyDescent="0.2">
      <c r="A317" s="54"/>
      <c r="B317" s="54"/>
      <c r="C317" s="54"/>
      <c r="D317" s="56">
        <f t="shared" si="56"/>
        <v>0</v>
      </c>
      <c r="E317" s="56">
        <f t="shared" si="56"/>
        <v>0</v>
      </c>
      <c r="F317" s="14">
        <f t="shared" si="57"/>
        <v>0</v>
      </c>
      <c r="G317" s="14">
        <f t="shared" si="57"/>
        <v>0</v>
      </c>
      <c r="H317" s="14">
        <f t="shared" si="60"/>
        <v>0</v>
      </c>
      <c r="I317" s="14">
        <f t="shared" si="61"/>
        <v>0</v>
      </c>
      <c r="J317" s="14">
        <f t="shared" si="62"/>
        <v>0</v>
      </c>
      <c r="K317" s="14">
        <f t="shared" si="63"/>
        <v>0</v>
      </c>
      <c r="L317" s="14">
        <f t="shared" si="64"/>
        <v>0</v>
      </c>
      <c r="M317" s="14">
        <f t="shared" ca="1" si="58"/>
        <v>-1.8432078686033124E-2</v>
      </c>
      <c r="N317" s="14">
        <f t="shared" ca="1" si="65"/>
        <v>0</v>
      </c>
      <c r="O317" s="21">
        <f t="shared" ca="1" si="66"/>
        <v>0</v>
      </c>
      <c r="P317" s="14">
        <f t="shared" ca="1" si="67"/>
        <v>0</v>
      </c>
      <c r="Q317" s="14">
        <f t="shared" ca="1" si="68"/>
        <v>0</v>
      </c>
      <c r="R317" s="8">
        <f t="shared" ca="1" si="59"/>
        <v>1.8432078686033124E-2</v>
      </c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 spans="1:35" x14ac:dyDescent="0.2">
      <c r="A318" s="54"/>
      <c r="B318" s="54"/>
      <c r="C318" s="54"/>
      <c r="D318" s="56">
        <f t="shared" si="56"/>
        <v>0</v>
      </c>
      <c r="E318" s="56">
        <f t="shared" si="56"/>
        <v>0</v>
      </c>
      <c r="F318" s="14">
        <f t="shared" si="57"/>
        <v>0</v>
      </c>
      <c r="G318" s="14">
        <f t="shared" si="57"/>
        <v>0</v>
      </c>
      <c r="H318" s="14">
        <f t="shared" si="60"/>
        <v>0</v>
      </c>
      <c r="I318" s="14">
        <f t="shared" si="61"/>
        <v>0</v>
      </c>
      <c r="J318" s="14">
        <f t="shared" si="62"/>
        <v>0</v>
      </c>
      <c r="K318" s="14">
        <f t="shared" si="63"/>
        <v>0</v>
      </c>
      <c r="L318" s="14">
        <f t="shared" si="64"/>
        <v>0</v>
      </c>
      <c r="M318" s="14">
        <f t="shared" ca="1" si="58"/>
        <v>-1.8432078686033124E-2</v>
      </c>
      <c r="N318" s="14">
        <f t="shared" ca="1" si="65"/>
        <v>0</v>
      </c>
      <c r="O318" s="21">
        <f t="shared" ca="1" si="66"/>
        <v>0</v>
      </c>
      <c r="P318" s="14">
        <f t="shared" ca="1" si="67"/>
        <v>0</v>
      </c>
      <c r="Q318" s="14">
        <f t="shared" ca="1" si="68"/>
        <v>0</v>
      </c>
      <c r="R318" s="8">
        <f t="shared" ca="1" si="59"/>
        <v>1.8432078686033124E-2</v>
      </c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 spans="1:35" x14ac:dyDescent="0.2">
      <c r="A319" s="54"/>
      <c r="B319" s="54"/>
      <c r="C319" s="54"/>
      <c r="D319" s="56">
        <f t="shared" si="56"/>
        <v>0</v>
      </c>
      <c r="E319" s="56">
        <f t="shared" si="56"/>
        <v>0</v>
      </c>
      <c r="F319" s="14">
        <f t="shared" si="57"/>
        <v>0</v>
      </c>
      <c r="G319" s="14">
        <f t="shared" si="57"/>
        <v>0</v>
      </c>
      <c r="H319" s="14">
        <f t="shared" si="60"/>
        <v>0</v>
      </c>
      <c r="I319" s="14">
        <f t="shared" si="61"/>
        <v>0</v>
      </c>
      <c r="J319" s="14">
        <f t="shared" si="62"/>
        <v>0</v>
      </c>
      <c r="K319" s="14">
        <f t="shared" si="63"/>
        <v>0</v>
      </c>
      <c r="L319" s="14">
        <f t="shared" si="64"/>
        <v>0</v>
      </c>
      <c r="M319" s="14">
        <f t="shared" ca="1" si="58"/>
        <v>-1.8432078686033124E-2</v>
      </c>
      <c r="N319" s="14">
        <f t="shared" ca="1" si="65"/>
        <v>0</v>
      </c>
      <c r="O319" s="21">
        <f t="shared" ca="1" si="66"/>
        <v>0</v>
      </c>
      <c r="P319" s="14">
        <f t="shared" ca="1" si="67"/>
        <v>0</v>
      </c>
      <c r="Q319" s="14">
        <f t="shared" ca="1" si="68"/>
        <v>0</v>
      </c>
      <c r="R319" s="8">
        <f t="shared" ca="1" si="59"/>
        <v>1.8432078686033124E-2</v>
      </c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  <row r="320" spans="1:35" x14ac:dyDescent="0.2">
      <c r="A320" s="54"/>
      <c r="B320" s="54"/>
      <c r="C320" s="54"/>
      <c r="D320" s="56">
        <f t="shared" si="56"/>
        <v>0</v>
      </c>
      <c r="E320" s="56">
        <f t="shared" si="56"/>
        <v>0</v>
      </c>
      <c r="F320" s="14">
        <f t="shared" si="57"/>
        <v>0</v>
      </c>
      <c r="G320" s="14">
        <f t="shared" si="57"/>
        <v>0</v>
      </c>
      <c r="H320" s="14">
        <f t="shared" si="60"/>
        <v>0</v>
      </c>
      <c r="I320" s="14">
        <f t="shared" si="61"/>
        <v>0</v>
      </c>
      <c r="J320" s="14">
        <f t="shared" si="62"/>
        <v>0</v>
      </c>
      <c r="K320" s="14">
        <f t="shared" si="63"/>
        <v>0</v>
      </c>
      <c r="L320" s="14">
        <f t="shared" si="64"/>
        <v>0</v>
      </c>
      <c r="M320" s="14">
        <f t="shared" ca="1" si="58"/>
        <v>-1.8432078686033124E-2</v>
      </c>
      <c r="N320" s="14">
        <f t="shared" ca="1" si="65"/>
        <v>0</v>
      </c>
      <c r="O320" s="21">
        <f t="shared" ca="1" si="66"/>
        <v>0</v>
      </c>
      <c r="P320" s="14">
        <f t="shared" ca="1" si="67"/>
        <v>0</v>
      </c>
      <c r="Q320" s="14">
        <f t="shared" ca="1" si="68"/>
        <v>0</v>
      </c>
      <c r="R320" s="8">
        <f t="shared" ca="1" si="59"/>
        <v>1.8432078686033124E-2</v>
      </c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</row>
    <row r="321" spans="1:35" x14ac:dyDescent="0.2">
      <c r="A321" s="54"/>
      <c r="B321" s="54"/>
      <c r="C321" s="54"/>
      <c r="D321" s="56">
        <f t="shared" si="56"/>
        <v>0</v>
      </c>
      <c r="E321" s="56">
        <f t="shared" si="56"/>
        <v>0</v>
      </c>
      <c r="F321" s="14">
        <f t="shared" si="57"/>
        <v>0</v>
      </c>
      <c r="G321" s="14">
        <f t="shared" si="57"/>
        <v>0</v>
      </c>
      <c r="H321" s="14">
        <f t="shared" si="60"/>
        <v>0</v>
      </c>
      <c r="I321" s="14">
        <f t="shared" si="61"/>
        <v>0</v>
      </c>
      <c r="J321" s="14">
        <f t="shared" si="62"/>
        <v>0</v>
      </c>
      <c r="K321" s="14">
        <f t="shared" si="63"/>
        <v>0</v>
      </c>
      <c r="L321" s="14">
        <f t="shared" si="64"/>
        <v>0</v>
      </c>
      <c r="M321" s="14">
        <f t="shared" ca="1" si="58"/>
        <v>-1.8432078686033124E-2</v>
      </c>
      <c r="N321" s="14">
        <f t="shared" ca="1" si="65"/>
        <v>0</v>
      </c>
      <c r="O321" s="21">
        <f t="shared" ca="1" si="66"/>
        <v>0</v>
      </c>
      <c r="P321" s="14">
        <f t="shared" ca="1" si="67"/>
        <v>0</v>
      </c>
      <c r="Q321" s="14">
        <f t="shared" ca="1" si="68"/>
        <v>0</v>
      </c>
      <c r="R321" s="8">
        <f t="shared" ca="1" si="59"/>
        <v>1.8432078686033124E-2</v>
      </c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</row>
    <row r="322" spans="1:35" x14ac:dyDescent="0.2">
      <c r="A322" s="54"/>
      <c r="B322" s="54"/>
      <c r="C322" s="54"/>
      <c r="D322" s="56">
        <f t="shared" si="56"/>
        <v>0</v>
      </c>
      <c r="E322" s="56">
        <f t="shared" si="56"/>
        <v>0</v>
      </c>
      <c r="F322" s="14">
        <f t="shared" si="57"/>
        <v>0</v>
      </c>
      <c r="G322" s="14">
        <f t="shared" si="57"/>
        <v>0</v>
      </c>
      <c r="H322" s="14">
        <f t="shared" si="60"/>
        <v>0</v>
      </c>
      <c r="I322" s="14">
        <f t="shared" si="61"/>
        <v>0</v>
      </c>
      <c r="J322" s="14">
        <f t="shared" si="62"/>
        <v>0</v>
      </c>
      <c r="K322" s="14">
        <f t="shared" si="63"/>
        <v>0</v>
      </c>
      <c r="L322" s="14">
        <f t="shared" si="64"/>
        <v>0</v>
      </c>
      <c r="M322" s="14">
        <f t="shared" ca="1" si="58"/>
        <v>-1.8432078686033124E-2</v>
      </c>
      <c r="N322" s="14">
        <f t="shared" ca="1" si="65"/>
        <v>0</v>
      </c>
      <c r="O322" s="21">
        <f t="shared" ca="1" si="66"/>
        <v>0</v>
      </c>
      <c r="P322" s="14">
        <f t="shared" ca="1" si="67"/>
        <v>0</v>
      </c>
      <c r="Q322" s="14">
        <f t="shared" ca="1" si="68"/>
        <v>0</v>
      </c>
      <c r="R322" s="8">
        <f t="shared" ca="1" si="59"/>
        <v>1.8432078686033124E-2</v>
      </c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</row>
    <row r="323" spans="1:35" x14ac:dyDescent="0.2">
      <c r="A323" s="54"/>
      <c r="B323" s="54"/>
      <c r="C323" s="54"/>
      <c r="D323" s="56">
        <f t="shared" si="56"/>
        <v>0</v>
      </c>
      <c r="E323" s="56">
        <f t="shared" si="56"/>
        <v>0</v>
      </c>
      <c r="F323" s="14">
        <f t="shared" si="57"/>
        <v>0</v>
      </c>
      <c r="G323" s="14">
        <f t="shared" si="57"/>
        <v>0</v>
      </c>
      <c r="H323" s="14">
        <f t="shared" si="60"/>
        <v>0</v>
      </c>
      <c r="I323" s="14">
        <f t="shared" si="61"/>
        <v>0</v>
      </c>
      <c r="J323" s="14">
        <f t="shared" si="62"/>
        <v>0</v>
      </c>
      <c r="K323" s="14">
        <f t="shared" si="63"/>
        <v>0</v>
      </c>
      <c r="L323" s="14">
        <f t="shared" si="64"/>
        <v>0</v>
      </c>
      <c r="M323" s="14">
        <f t="shared" ca="1" si="58"/>
        <v>-1.8432078686033124E-2</v>
      </c>
      <c r="N323" s="14">
        <f t="shared" ca="1" si="65"/>
        <v>0</v>
      </c>
      <c r="O323" s="21">
        <f t="shared" ca="1" si="66"/>
        <v>0</v>
      </c>
      <c r="P323" s="14">
        <f t="shared" ca="1" si="67"/>
        <v>0</v>
      </c>
      <c r="Q323" s="14">
        <f t="shared" ca="1" si="68"/>
        <v>0</v>
      </c>
      <c r="R323" s="8">
        <f t="shared" ca="1" si="59"/>
        <v>1.8432078686033124E-2</v>
      </c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 spans="1:35" x14ac:dyDescent="0.2">
      <c r="A324" s="54"/>
      <c r="B324" s="54"/>
      <c r="C324" s="54"/>
      <c r="D324" s="56">
        <f t="shared" si="56"/>
        <v>0</v>
      </c>
      <c r="E324" s="56">
        <f t="shared" si="56"/>
        <v>0</v>
      </c>
      <c r="F324" s="14">
        <f t="shared" si="57"/>
        <v>0</v>
      </c>
      <c r="G324" s="14">
        <f t="shared" si="57"/>
        <v>0</v>
      </c>
      <c r="H324" s="14">
        <f t="shared" si="60"/>
        <v>0</v>
      </c>
      <c r="I324" s="14">
        <f t="shared" si="61"/>
        <v>0</v>
      </c>
      <c r="J324" s="14">
        <f t="shared" si="62"/>
        <v>0</v>
      </c>
      <c r="K324" s="14">
        <f t="shared" si="63"/>
        <v>0</v>
      </c>
      <c r="L324" s="14">
        <f t="shared" si="64"/>
        <v>0</v>
      </c>
      <c r="M324" s="14">
        <f t="shared" ca="1" si="58"/>
        <v>-1.8432078686033124E-2</v>
      </c>
      <c r="N324" s="14">
        <f t="shared" ca="1" si="65"/>
        <v>0</v>
      </c>
      <c r="O324" s="21">
        <f t="shared" ca="1" si="66"/>
        <v>0</v>
      </c>
      <c r="P324" s="14">
        <f t="shared" ca="1" si="67"/>
        <v>0</v>
      </c>
      <c r="Q324" s="14">
        <f t="shared" ca="1" si="68"/>
        <v>0</v>
      </c>
      <c r="R324" s="8">
        <f t="shared" ca="1" si="59"/>
        <v>1.8432078686033124E-2</v>
      </c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 spans="1:35" x14ac:dyDescent="0.2">
      <c r="A325" s="54"/>
      <c r="B325" s="54"/>
      <c r="C325" s="54"/>
      <c r="D325" s="56">
        <f t="shared" si="56"/>
        <v>0</v>
      </c>
      <c r="E325" s="56">
        <f t="shared" si="56"/>
        <v>0</v>
      </c>
      <c r="F325" s="14">
        <f t="shared" si="57"/>
        <v>0</v>
      </c>
      <c r="G325" s="14">
        <f t="shared" si="57"/>
        <v>0</v>
      </c>
      <c r="H325" s="14">
        <f t="shared" si="60"/>
        <v>0</v>
      </c>
      <c r="I325" s="14">
        <f t="shared" si="61"/>
        <v>0</v>
      </c>
      <c r="J325" s="14">
        <f t="shared" si="62"/>
        <v>0</v>
      </c>
      <c r="K325" s="14">
        <f t="shared" si="63"/>
        <v>0</v>
      </c>
      <c r="L325" s="14">
        <f t="shared" si="64"/>
        <v>0</v>
      </c>
      <c r="M325" s="14">
        <f t="shared" ca="1" si="58"/>
        <v>-1.8432078686033124E-2</v>
      </c>
      <c r="N325" s="14">
        <f t="shared" ca="1" si="65"/>
        <v>0</v>
      </c>
      <c r="O325" s="21">
        <f t="shared" ca="1" si="66"/>
        <v>0</v>
      </c>
      <c r="P325" s="14">
        <f t="shared" ca="1" si="67"/>
        <v>0</v>
      </c>
      <c r="Q325" s="14">
        <f t="shared" ca="1" si="68"/>
        <v>0</v>
      </c>
      <c r="R325" s="8">
        <f t="shared" ca="1" si="59"/>
        <v>1.8432078686033124E-2</v>
      </c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 spans="1:35" x14ac:dyDescent="0.2">
      <c r="A326" s="54"/>
      <c r="B326" s="54"/>
      <c r="C326" s="54"/>
      <c r="D326" s="56">
        <f t="shared" si="56"/>
        <v>0</v>
      </c>
      <c r="E326" s="56">
        <f t="shared" si="56"/>
        <v>0</v>
      </c>
      <c r="F326" s="14">
        <f t="shared" si="57"/>
        <v>0</v>
      </c>
      <c r="G326" s="14">
        <f t="shared" si="57"/>
        <v>0</v>
      </c>
      <c r="H326" s="14">
        <f t="shared" si="60"/>
        <v>0</v>
      </c>
      <c r="I326" s="14">
        <f t="shared" si="61"/>
        <v>0</v>
      </c>
      <c r="J326" s="14">
        <f t="shared" si="62"/>
        <v>0</v>
      </c>
      <c r="K326" s="14">
        <f t="shared" si="63"/>
        <v>0</v>
      </c>
      <c r="L326" s="14">
        <f t="shared" si="64"/>
        <v>0</v>
      </c>
      <c r="M326" s="14">
        <f t="shared" ca="1" si="58"/>
        <v>-1.8432078686033124E-2</v>
      </c>
      <c r="N326" s="14">
        <f t="shared" ca="1" si="65"/>
        <v>0</v>
      </c>
      <c r="O326" s="21">
        <f t="shared" ca="1" si="66"/>
        <v>0</v>
      </c>
      <c r="P326" s="14">
        <f t="shared" ca="1" si="67"/>
        <v>0</v>
      </c>
      <c r="Q326" s="14">
        <f t="shared" ca="1" si="68"/>
        <v>0</v>
      </c>
      <c r="R326" s="8">
        <f t="shared" ca="1" si="59"/>
        <v>1.8432078686033124E-2</v>
      </c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 spans="1:35" x14ac:dyDescent="0.2">
      <c r="A327" s="54"/>
      <c r="B327" s="54"/>
      <c r="C327" s="54"/>
      <c r="D327" s="56">
        <f t="shared" si="56"/>
        <v>0</v>
      </c>
      <c r="E327" s="56">
        <f t="shared" si="56"/>
        <v>0</v>
      </c>
      <c r="F327" s="14">
        <f t="shared" si="57"/>
        <v>0</v>
      </c>
      <c r="G327" s="14">
        <f t="shared" si="57"/>
        <v>0</v>
      </c>
      <c r="H327" s="14">
        <f t="shared" si="60"/>
        <v>0</v>
      </c>
      <c r="I327" s="14">
        <f t="shared" si="61"/>
        <v>0</v>
      </c>
      <c r="J327" s="14">
        <f t="shared" si="62"/>
        <v>0</v>
      </c>
      <c r="K327" s="14">
        <f t="shared" si="63"/>
        <v>0</v>
      </c>
      <c r="L327" s="14">
        <f t="shared" si="64"/>
        <v>0</v>
      </c>
      <c r="M327" s="14">
        <f t="shared" ca="1" si="58"/>
        <v>-1.8432078686033124E-2</v>
      </c>
      <c r="N327" s="14">
        <f t="shared" ca="1" si="65"/>
        <v>0</v>
      </c>
      <c r="O327" s="21">
        <f t="shared" ca="1" si="66"/>
        <v>0</v>
      </c>
      <c r="P327" s="14">
        <f t="shared" ca="1" si="67"/>
        <v>0</v>
      </c>
      <c r="Q327" s="14">
        <f t="shared" ca="1" si="68"/>
        <v>0</v>
      </c>
      <c r="R327" s="8">
        <f t="shared" ca="1" si="59"/>
        <v>1.8432078686033124E-2</v>
      </c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</row>
    <row r="328" spans="1:35" x14ac:dyDescent="0.2">
      <c r="A328" s="54"/>
      <c r="B328" s="54"/>
      <c r="C328" s="54"/>
      <c r="D328" s="56">
        <f t="shared" si="56"/>
        <v>0</v>
      </c>
      <c r="E328" s="56">
        <f t="shared" si="56"/>
        <v>0</v>
      </c>
      <c r="F328" s="14">
        <f t="shared" si="57"/>
        <v>0</v>
      </c>
      <c r="G328" s="14">
        <f t="shared" si="57"/>
        <v>0</v>
      </c>
      <c r="H328" s="14">
        <f t="shared" si="60"/>
        <v>0</v>
      </c>
      <c r="I328" s="14">
        <f t="shared" si="61"/>
        <v>0</v>
      </c>
      <c r="J328" s="14">
        <f t="shared" si="62"/>
        <v>0</v>
      </c>
      <c r="K328" s="14">
        <f t="shared" si="63"/>
        <v>0</v>
      </c>
      <c r="L328" s="14">
        <f t="shared" si="64"/>
        <v>0</v>
      </c>
      <c r="M328" s="14">
        <f t="shared" ca="1" si="58"/>
        <v>-1.8432078686033124E-2</v>
      </c>
      <c r="N328" s="14">
        <f t="shared" ca="1" si="65"/>
        <v>0</v>
      </c>
      <c r="O328" s="21">
        <f t="shared" ca="1" si="66"/>
        <v>0</v>
      </c>
      <c r="P328" s="14">
        <f t="shared" ca="1" si="67"/>
        <v>0</v>
      </c>
      <c r="Q328" s="14">
        <f t="shared" ca="1" si="68"/>
        <v>0</v>
      </c>
      <c r="R328" s="8">
        <f t="shared" ca="1" si="59"/>
        <v>1.8432078686033124E-2</v>
      </c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</row>
    <row r="329" spans="1:35" x14ac:dyDescent="0.2">
      <c r="A329" s="54"/>
      <c r="B329" s="54"/>
      <c r="C329" s="54"/>
      <c r="D329" s="56">
        <f t="shared" si="56"/>
        <v>0</v>
      </c>
      <c r="E329" s="56">
        <f t="shared" si="56"/>
        <v>0</v>
      </c>
      <c r="F329" s="14">
        <f t="shared" si="57"/>
        <v>0</v>
      </c>
      <c r="G329" s="14">
        <f t="shared" si="57"/>
        <v>0</v>
      </c>
      <c r="H329" s="14">
        <f t="shared" si="60"/>
        <v>0</v>
      </c>
      <c r="I329" s="14">
        <f t="shared" si="61"/>
        <v>0</v>
      </c>
      <c r="J329" s="14">
        <f t="shared" si="62"/>
        <v>0</v>
      </c>
      <c r="K329" s="14">
        <f t="shared" si="63"/>
        <v>0</v>
      </c>
      <c r="L329" s="14">
        <f t="shared" si="64"/>
        <v>0</v>
      </c>
      <c r="M329" s="14">
        <f t="shared" ca="1" si="58"/>
        <v>-1.8432078686033124E-2</v>
      </c>
      <c r="N329" s="14">
        <f t="shared" ca="1" si="65"/>
        <v>0</v>
      </c>
      <c r="O329" s="21">
        <f t="shared" ca="1" si="66"/>
        <v>0</v>
      </c>
      <c r="P329" s="14">
        <f t="shared" ca="1" si="67"/>
        <v>0</v>
      </c>
      <c r="Q329" s="14">
        <f t="shared" ca="1" si="68"/>
        <v>0</v>
      </c>
      <c r="R329" s="8">
        <f t="shared" ca="1" si="59"/>
        <v>1.8432078686033124E-2</v>
      </c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 spans="1:35" x14ac:dyDescent="0.2">
      <c r="A330" s="54"/>
      <c r="B330" s="54"/>
      <c r="C330" s="54"/>
      <c r="D330" s="56">
        <f t="shared" si="56"/>
        <v>0</v>
      </c>
      <c r="E330" s="56">
        <f t="shared" si="56"/>
        <v>0</v>
      </c>
      <c r="F330" s="14">
        <f t="shared" si="57"/>
        <v>0</v>
      </c>
      <c r="G330" s="14">
        <f t="shared" si="57"/>
        <v>0</v>
      </c>
      <c r="H330" s="14">
        <f t="shared" si="60"/>
        <v>0</v>
      </c>
      <c r="I330" s="14">
        <f t="shared" si="61"/>
        <v>0</v>
      </c>
      <c r="J330" s="14">
        <f t="shared" si="62"/>
        <v>0</v>
      </c>
      <c r="K330" s="14">
        <f t="shared" si="63"/>
        <v>0</v>
      </c>
      <c r="L330" s="14">
        <f t="shared" si="64"/>
        <v>0</v>
      </c>
      <c r="M330" s="14">
        <f t="shared" ca="1" si="58"/>
        <v>-1.8432078686033124E-2</v>
      </c>
      <c r="N330" s="14">
        <f t="shared" ca="1" si="65"/>
        <v>0</v>
      </c>
      <c r="O330" s="21">
        <f t="shared" ca="1" si="66"/>
        <v>0</v>
      </c>
      <c r="P330" s="14">
        <f t="shared" ca="1" si="67"/>
        <v>0</v>
      </c>
      <c r="Q330" s="14">
        <f t="shared" ca="1" si="68"/>
        <v>0</v>
      </c>
      <c r="R330" s="8">
        <f t="shared" ca="1" si="59"/>
        <v>1.8432078686033124E-2</v>
      </c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</row>
    <row r="331" spans="1:35" x14ac:dyDescent="0.2">
      <c r="A331" s="54"/>
      <c r="B331" s="54"/>
      <c r="C331" s="54"/>
      <c r="D331" s="56">
        <f t="shared" si="56"/>
        <v>0</v>
      </c>
      <c r="E331" s="56">
        <f t="shared" si="56"/>
        <v>0</v>
      </c>
      <c r="F331" s="14">
        <f t="shared" si="57"/>
        <v>0</v>
      </c>
      <c r="G331" s="14">
        <f t="shared" si="57"/>
        <v>0</v>
      </c>
      <c r="H331" s="14">
        <f t="shared" si="60"/>
        <v>0</v>
      </c>
      <c r="I331" s="14">
        <f t="shared" si="61"/>
        <v>0</v>
      </c>
      <c r="J331" s="14">
        <f t="shared" si="62"/>
        <v>0</v>
      </c>
      <c r="K331" s="14">
        <f t="shared" si="63"/>
        <v>0</v>
      </c>
      <c r="L331" s="14">
        <f t="shared" si="64"/>
        <v>0</v>
      </c>
      <c r="M331" s="14">
        <f t="shared" ca="1" si="58"/>
        <v>-1.8432078686033124E-2</v>
      </c>
      <c r="N331" s="14">
        <f t="shared" ca="1" si="65"/>
        <v>0</v>
      </c>
      <c r="O331" s="21">
        <f t="shared" ca="1" si="66"/>
        <v>0</v>
      </c>
      <c r="P331" s="14">
        <f t="shared" ca="1" si="67"/>
        <v>0</v>
      </c>
      <c r="Q331" s="14">
        <f t="shared" ca="1" si="68"/>
        <v>0</v>
      </c>
      <c r="R331" s="8">
        <f t="shared" ca="1" si="59"/>
        <v>1.8432078686033124E-2</v>
      </c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</row>
    <row r="332" spans="1:35" x14ac:dyDescent="0.2">
      <c r="A332" s="54"/>
      <c r="B332" s="54"/>
      <c r="C332" s="54"/>
      <c r="D332" s="56">
        <f t="shared" si="56"/>
        <v>0</v>
      </c>
      <c r="E332" s="56">
        <f t="shared" si="56"/>
        <v>0</v>
      </c>
      <c r="F332" s="14">
        <f t="shared" si="57"/>
        <v>0</v>
      </c>
      <c r="G332" s="14">
        <f t="shared" si="57"/>
        <v>0</v>
      </c>
      <c r="H332" s="14">
        <f t="shared" si="60"/>
        <v>0</v>
      </c>
      <c r="I332" s="14">
        <f t="shared" si="61"/>
        <v>0</v>
      </c>
      <c r="J332" s="14">
        <f t="shared" si="62"/>
        <v>0</v>
      </c>
      <c r="K332" s="14">
        <f t="shared" si="63"/>
        <v>0</v>
      </c>
      <c r="L332" s="14">
        <f t="shared" si="64"/>
        <v>0</v>
      </c>
      <c r="M332" s="14">
        <f t="shared" ca="1" si="58"/>
        <v>-1.8432078686033124E-2</v>
      </c>
      <c r="N332" s="14">
        <f t="shared" ca="1" si="65"/>
        <v>0</v>
      </c>
      <c r="O332" s="21">
        <f t="shared" ca="1" si="66"/>
        <v>0</v>
      </c>
      <c r="P332" s="14">
        <f t="shared" ca="1" si="67"/>
        <v>0</v>
      </c>
      <c r="Q332" s="14">
        <f t="shared" ca="1" si="68"/>
        <v>0</v>
      </c>
      <c r="R332" s="8">
        <f t="shared" ca="1" si="59"/>
        <v>1.8432078686033124E-2</v>
      </c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 spans="1:35" x14ac:dyDescent="0.2">
      <c r="A333" s="54"/>
      <c r="B333" s="54"/>
      <c r="C333" s="54"/>
      <c r="D333" s="56">
        <f t="shared" si="56"/>
        <v>0</v>
      </c>
      <c r="E333" s="56">
        <f t="shared" si="56"/>
        <v>0</v>
      </c>
      <c r="F333" s="14">
        <f t="shared" si="57"/>
        <v>0</v>
      </c>
      <c r="G333" s="14">
        <f t="shared" si="57"/>
        <v>0</v>
      </c>
      <c r="H333" s="14">
        <f t="shared" si="60"/>
        <v>0</v>
      </c>
      <c r="I333" s="14">
        <f t="shared" si="61"/>
        <v>0</v>
      </c>
      <c r="J333" s="14">
        <f t="shared" si="62"/>
        <v>0</v>
      </c>
      <c r="K333" s="14">
        <f t="shared" si="63"/>
        <v>0</v>
      </c>
      <c r="L333" s="14">
        <f t="shared" si="64"/>
        <v>0</v>
      </c>
      <c r="M333" s="14">
        <f t="shared" ca="1" si="58"/>
        <v>-1.8432078686033124E-2</v>
      </c>
      <c r="N333" s="14">
        <f t="shared" ca="1" si="65"/>
        <v>0</v>
      </c>
      <c r="O333" s="21">
        <f t="shared" ca="1" si="66"/>
        <v>0</v>
      </c>
      <c r="P333" s="14">
        <f t="shared" ca="1" si="67"/>
        <v>0</v>
      </c>
      <c r="Q333" s="14">
        <f t="shared" ca="1" si="68"/>
        <v>0</v>
      </c>
      <c r="R333" s="8">
        <f t="shared" ca="1" si="59"/>
        <v>1.8432078686033124E-2</v>
      </c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 spans="1:35" x14ac:dyDescent="0.2">
      <c r="A334" s="54"/>
      <c r="B334" s="54"/>
      <c r="C334" s="54"/>
      <c r="D334" s="56">
        <f>A334/A$18</f>
        <v>0</v>
      </c>
      <c r="E334" s="56">
        <f>B334/B$18</f>
        <v>0</v>
      </c>
      <c r="F334" s="14">
        <f>$C334*D334</f>
        <v>0</v>
      </c>
      <c r="G334" s="14">
        <f>$C334*E334</f>
        <v>0</v>
      </c>
      <c r="H334" s="14">
        <f>C334*D334*D334</f>
        <v>0</v>
      </c>
      <c r="I334" s="14">
        <f>C334*D334*D334*D334</f>
        <v>0</v>
      </c>
      <c r="J334" s="14">
        <f>C334*D334*D334*D334*D334</f>
        <v>0</v>
      </c>
      <c r="K334" s="14">
        <f>C334*E334*D334</f>
        <v>0</v>
      </c>
      <c r="L334" s="14">
        <f>C334*E334*D334*D334</f>
        <v>0</v>
      </c>
      <c r="M334" s="14">
        <f t="shared" ca="1" si="58"/>
        <v>-1.8432078686033124E-2</v>
      </c>
      <c r="N334" s="14">
        <f ca="1">C334*(M334-E334)^2</f>
        <v>0</v>
      </c>
      <c r="O334" s="21">
        <f ca="1">(C334*O$1-O$2*F334+O$3*H334)^2</f>
        <v>0</v>
      </c>
      <c r="P334" s="14">
        <f ca="1">(-C334*O$2+O$4*F334-O$5*H334)^2</f>
        <v>0</v>
      </c>
      <c r="Q334" s="14">
        <f ca="1">+(C334*O$3-F334*O$5+H334*O$6)^2</f>
        <v>0</v>
      </c>
      <c r="R334" s="8">
        <f t="shared" ca="1" si="59"/>
        <v>1.8432078686033124E-2</v>
      </c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</row>
    <row r="335" spans="1:35" x14ac:dyDescent="0.2">
      <c r="A335" s="8"/>
      <c r="B335" s="8"/>
      <c r="C335" s="54"/>
      <c r="D335" s="56">
        <f t="shared" ref="D335:E398" si="69">A335/A$18</f>
        <v>0</v>
      </c>
      <c r="E335" s="56">
        <f t="shared" si="69"/>
        <v>0</v>
      </c>
      <c r="F335" s="14">
        <f t="shared" ref="F335:G398" si="70">$C335*D335</f>
        <v>0</v>
      </c>
      <c r="G335" s="14">
        <f t="shared" si="70"/>
        <v>0</v>
      </c>
      <c r="H335" s="14">
        <f t="shared" ref="H335:H398" si="71">C335*D335*D335</f>
        <v>0</v>
      </c>
      <c r="I335" s="14">
        <f t="shared" ref="I335:I398" si="72">C335*D335*D335*D335</f>
        <v>0</v>
      </c>
      <c r="J335" s="14">
        <f t="shared" ref="J335:J398" si="73">C335*D335*D335*D335*D335</f>
        <v>0</v>
      </c>
      <c r="K335" s="14">
        <f t="shared" ref="K335:K398" si="74">C335*E335*D335</f>
        <v>0</v>
      </c>
      <c r="L335" s="14">
        <f t="shared" ref="L335:L398" si="75">C335*E335*D335*D335</f>
        <v>0</v>
      </c>
      <c r="M335" s="14">
        <f t="shared" ca="1" si="58"/>
        <v>-1.8432078686033124E-2</v>
      </c>
      <c r="N335" s="14">
        <f t="shared" ref="N335:N398" ca="1" si="76">C335*(M335-E335)^2</f>
        <v>0</v>
      </c>
      <c r="O335" s="21">
        <f t="shared" ref="O335:O398" ca="1" si="77">(C335*O$1-O$2*F335+O$3*H335)^2</f>
        <v>0</v>
      </c>
      <c r="P335" s="14">
        <f t="shared" ref="P335:P398" ca="1" si="78">(-C335*O$2+O$4*F335-O$5*H335)^2</f>
        <v>0</v>
      </c>
      <c r="Q335" s="14">
        <f t="shared" ref="Q335:Q398" ca="1" si="79">+(C335*O$3-F335*O$5+H335*O$6)^2</f>
        <v>0</v>
      </c>
      <c r="R335" s="8">
        <f t="shared" ca="1" si="59"/>
        <v>1.8432078686033124E-2</v>
      </c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</row>
    <row r="336" spans="1:35" x14ac:dyDescent="0.2">
      <c r="A336" s="8"/>
      <c r="B336" s="8"/>
      <c r="C336" s="54"/>
      <c r="D336" s="56">
        <f t="shared" si="69"/>
        <v>0</v>
      </c>
      <c r="E336" s="56">
        <f t="shared" si="69"/>
        <v>0</v>
      </c>
      <c r="F336" s="14">
        <f t="shared" si="70"/>
        <v>0</v>
      </c>
      <c r="G336" s="14">
        <f t="shared" si="70"/>
        <v>0</v>
      </c>
      <c r="H336" s="14">
        <f t="shared" si="71"/>
        <v>0</v>
      </c>
      <c r="I336" s="14">
        <f t="shared" si="72"/>
        <v>0</v>
      </c>
      <c r="J336" s="14">
        <f t="shared" si="73"/>
        <v>0</v>
      </c>
      <c r="K336" s="14">
        <f t="shared" si="74"/>
        <v>0</v>
      </c>
      <c r="L336" s="14">
        <f t="shared" si="75"/>
        <v>0</v>
      </c>
      <c r="M336" s="14">
        <f t="shared" ca="1" si="58"/>
        <v>-1.8432078686033124E-2</v>
      </c>
      <c r="N336" s="14">
        <f t="shared" ca="1" si="76"/>
        <v>0</v>
      </c>
      <c r="O336" s="21">
        <f t="shared" ca="1" si="77"/>
        <v>0</v>
      </c>
      <c r="P336" s="14">
        <f t="shared" ca="1" si="78"/>
        <v>0</v>
      </c>
      <c r="Q336" s="14">
        <f t="shared" ca="1" si="79"/>
        <v>0</v>
      </c>
      <c r="R336" s="8">
        <f t="shared" ca="1" si="59"/>
        <v>1.8432078686033124E-2</v>
      </c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 spans="1:35" x14ac:dyDescent="0.2">
      <c r="A337" s="8"/>
      <c r="B337" s="8"/>
      <c r="C337" s="54"/>
      <c r="D337" s="56">
        <f t="shared" si="69"/>
        <v>0</v>
      </c>
      <c r="E337" s="56">
        <f t="shared" si="69"/>
        <v>0</v>
      </c>
      <c r="F337" s="14">
        <f t="shared" si="70"/>
        <v>0</v>
      </c>
      <c r="G337" s="14">
        <f t="shared" si="70"/>
        <v>0</v>
      </c>
      <c r="H337" s="14">
        <f t="shared" si="71"/>
        <v>0</v>
      </c>
      <c r="I337" s="14">
        <f t="shared" si="72"/>
        <v>0</v>
      </c>
      <c r="J337" s="14">
        <f t="shared" si="73"/>
        <v>0</v>
      </c>
      <c r="K337" s="14">
        <f t="shared" si="74"/>
        <v>0</v>
      </c>
      <c r="L337" s="14">
        <f t="shared" si="75"/>
        <v>0</v>
      </c>
      <c r="M337" s="14">
        <f t="shared" ca="1" si="58"/>
        <v>-1.8432078686033124E-2</v>
      </c>
      <c r="N337" s="14">
        <f t="shared" ca="1" si="76"/>
        <v>0</v>
      </c>
      <c r="O337" s="21">
        <f t="shared" ca="1" si="77"/>
        <v>0</v>
      </c>
      <c r="P337" s="14">
        <f t="shared" ca="1" si="78"/>
        <v>0</v>
      </c>
      <c r="Q337" s="14">
        <f t="shared" ca="1" si="79"/>
        <v>0</v>
      </c>
      <c r="R337" s="8">
        <f t="shared" ca="1" si="59"/>
        <v>1.8432078686033124E-2</v>
      </c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 spans="1:35" x14ac:dyDescent="0.2">
      <c r="A338" s="8"/>
      <c r="B338" s="8"/>
      <c r="C338" s="54"/>
      <c r="D338" s="56">
        <f t="shared" si="69"/>
        <v>0</v>
      </c>
      <c r="E338" s="56">
        <f t="shared" si="69"/>
        <v>0</v>
      </c>
      <c r="F338" s="14">
        <f t="shared" si="70"/>
        <v>0</v>
      </c>
      <c r="G338" s="14">
        <f t="shared" si="70"/>
        <v>0</v>
      </c>
      <c r="H338" s="14">
        <f t="shared" si="71"/>
        <v>0</v>
      </c>
      <c r="I338" s="14">
        <f t="shared" si="72"/>
        <v>0</v>
      </c>
      <c r="J338" s="14">
        <f t="shared" si="73"/>
        <v>0</v>
      </c>
      <c r="K338" s="14">
        <f t="shared" si="74"/>
        <v>0</v>
      </c>
      <c r="L338" s="14">
        <f t="shared" si="75"/>
        <v>0</v>
      </c>
      <c r="M338" s="14">
        <f t="shared" ca="1" si="58"/>
        <v>-1.8432078686033124E-2</v>
      </c>
      <c r="N338" s="14">
        <f t="shared" ca="1" si="76"/>
        <v>0</v>
      </c>
      <c r="O338" s="21">
        <f t="shared" ca="1" si="77"/>
        <v>0</v>
      </c>
      <c r="P338" s="14">
        <f t="shared" ca="1" si="78"/>
        <v>0</v>
      </c>
      <c r="Q338" s="14">
        <f t="shared" ca="1" si="79"/>
        <v>0</v>
      </c>
      <c r="R338" s="8">
        <f t="shared" ca="1" si="59"/>
        <v>1.8432078686033124E-2</v>
      </c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 spans="1:35" x14ac:dyDescent="0.2">
      <c r="A339" s="8"/>
      <c r="B339" s="8"/>
      <c r="C339" s="54"/>
      <c r="D339" s="56">
        <f t="shared" si="69"/>
        <v>0</v>
      </c>
      <c r="E339" s="56">
        <f t="shared" si="69"/>
        <v>0</v>
      </c>
      <c r="F339" s="14">
        <f t="shared" si="70"/>
        <v>0</v>
      </c>
      <c r="G339" s="14">
        <f t="shared" si="70"/>
        <v>0</v>
      </c>
      <c r="H339" s="14">
        <f t="shared" si="71"/>
        <v>0</v>
      </c>
      <c r="I339" s="14">
        <f t="shared" si="72"/>
        <v>0</v>
      </c>
      <c r="J339" s="14">
        <f t="shared" si="73"/>
        <v>0</v>
      </c>
      <c r="K339" s="14">
        <f t="shared" si="74"/>
        <v>0</v>
      </c>
      <c r="L339" s="14">
        <f t="shared" si="75"/>
        <v>0</v>
      </c>
      <c r="M339" s="14">
        <f t="shared" ca="1" si="58"/>
        <v>-1.8432078686033124E-2</v>
      </c>
      <c r="N339" s="14">
        <f t="shared" ca="1" si="76"/>
        <v>0</v>
      </c>
      <c r="O339" s="21">
        <f t="shared" ca="1" si="77"/>
        <v>0</v>
      </c>
      <c r="P339" s="14">
        <f t="shared" ca="1" si="78"/>
        <v>0</v>
      </c>
      <c r="Q339" s="14">
        <f t="shared" ca="1" si="79"/>
        <v>0</v>
      </c>
      <c r="R339" s="8">
        <f t="shared" ca="1" si="59"/>
        <v>1.8432078686033124E-2</v>
      </c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 spans="1:35" x14ac:dyDescent="0.2">
      <c r="A340" s="8"/>
      <c r="B340" s="8"/>
      <c r="C340" s="54"/>
      <c r="D340" s="56">
        <f t="shared" si="69"/>
        <v>0</v>
      </c>
      <c r="E340" s="56">
        <f t="shared" si="69"/>
        <v>0</v>
      </c>
      <c r="F340" s="14">
        <f t="shared" si="70"/>
        <v>0</v>
      </c>
      <c r="G340" s="14">
        <f t="shared" si="70"/>
        <v>0</v>
      </c>
      <c r="H340" s="14">
        <f t="shared" si="71"/>
        <v>0</v>
      </c>
      <c r="I340" s="14">
        <f t="shared" si="72"/>
        <v>0</v>
      </c>
      <c r="J340" s="14">
        <f t="shared" si="73"/>
        <v>0</v>
      </c>
      <c r="K340" s="14">
        <f t="shared" si="74"/>
        <v>0</v>
      </c>
      <c r="L340" s="14">
        <f t="shared" si="75"/>
        <v>0</v>
      </c>
      <c r="M340" s="14">
        <f t="shared" ref="M340:M403" ca="1" si="80">+E$4+E$5*D340+E$6*D340^2</f>
        <v>-1.8432078686033124E-2</v>
      </c>
      <c r="N340" s="14">
        <f t="shared" ca="1" si="76"/>
        <v>0</v>
      </c>
      <c r="O340" s="21">
        <f t="shared" ca="1" si="77"/>
        <v>0</v>
      </c>
      <c r="P340" s="14">
        <f t="shared" ca="1" si="78"/>
        <v>0</v>
      </c>
      <c r="Q340" s="14">
        <f t="shared" ca="1" si="79"/>
        <v>0</v>
      </c>
      <c r="R340" s="8">
        <f t="shared" ref="R340:R403" ca="1" si="81">+E340-M340</f>
        <v>1.8432078686033124E-2</v>
      </c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 spans="1:35" x14ac:dyDescent="0.2">
      <c r="A341" s="8"/>
      <c r="B341" s="8"/>
      <c r="C341" s="54"/>
      <c r="D341" s="56">
        <f t="shared" si="69"/>
        <v>0</v>
      </c>
      <c r="E341" s="56">
        <f t="shared" si="69"/>
        <v>0</v>
      </c>
      <c r="F341" s="14">
        <f t="shared" si="70"/>
        <v>0</v>
      </c>
      <c r="G341" s="14">
        <f t="shared" si="70"/>
        <v>0</v>
      </c>
      <c r="H341" s="14">
        <f t="shared" si="71"/>
        <v>0</v>
      </c>
      <c r="I341" s="14">
        <f t="shared" si="72"/>
        <v>0</v>
      </c>
      <c r="J341" s="14">
        <f t="shared" si="73"/>
        <v>0</v>
      </c>
      <c r="K341" s="14">
        <f t="shared" si="74"/>
        <v>0</v>
      </c>
      <c r="L341" s="14">
        <f t="shared" si="75"/>
        <v>0</v>
      </c>
      <c r="M341" s="14">
        <f t="shared" ca="1" si="80"/>
        <v>-1.8432078686033124E-2</v>
      </c>
      <c r="N341" s="14">
        <f t="shared" ca="1" si="76"/>
        <v>0</v>
      </c>
      <c r="O341" s="21">
        <f t="shared" ca="1" si="77"/>
        <v>0</v>
      </c>
      <c r="P341" s="14">
        <f t="shared" ca="1" si="78"/>
        <v>0</v>
      </c>
      <c r="Q341" s="14">
        <f t="shared" ca="1" si="79"/>
        <v>0</v>
      </c>
      <c r="R341" s="8">
        <f t="shared" ca="1" si="81"/>
        <v>1.8432078686033124E-2</v>
      </c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</row>
    <row r="342" spans="1:35" x14ac:dyDescent="0.2">
      <c r="A342" s="8"/>
      <c r="B342" s="8"/>
      <c r="C342" s="54"/>
      <c r="D342" s="56">
        <f t="shared" si="69"/>
        <v>0</v>
      </c>
      <c r="E342" s="56">
        <f t="shared" si="69"/>
        <v>0</v>
      </c>
      <c r="F342" s="14">
        <f t="shared" si="70"/>
        <v>0</v>
      </c>
      <c r="G342" s="14">
        <f t="shared" si="70"/>
        <v>0</v>
      </c>
      <c r="H342" s="14">
        <f t="shared" si="71"/>
        <v>0</v>
      </c>
      <c r="I342" s="14">
        <f t="shared" si="72"/>
        <v>0</v>
      </c>
      <c r="J342" s="14">
        <f t="shared" si="73"/>
        <v>0</v>
      </c>
      <c r="K342" s="14">
        <f t="shared" si="74"/>
        <v>0</v>
      </c>
      <c r="L342" s="14">
        <f t="shared" si="75"/>
        <v>0</v>
      </c>
      <c r="M342" s="14">
        <f t="shared" ca="1" si="80"/>
        <v>-1.8432078686033124E-2</v>
      </c>
      <c r="N342" s="14">
        <f t="shared" ca="1" si="76"/>
        <v>0</v>
      </c>
      <c r="O342" s="21">
        <f t="shared" ca="1" si="77"/>
        <v>0</v>
      </c>
      <c r="P342" s="14">
        <f t="shared" ca="1" si="78"/>
        <v>0</v>
      </c>
      <c r="Q342" s="14">
        <f t="shared" ca="1" si="79"/>
        <v>0</v>
      </c>
      <c r="R342" s="8">
        <f t="shared" ca="1" si="81"/>
        <v>1.8432078686033124E-2</v>
      </c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 spans="1:35" x14ac:dyDescent="0.2">
      <c r="A343" s="8"/>
      <c r="B343" s="8"/>
      <c r="C343" s="54"/>
      <c r="D343" s="56">
        <f t="shared" si="69"/>
        <v>0</v>
      </c>
      <c r="E343" s="56">
        <f t="shared" si="69"/>
        <v>0</v>
      </c>
      <c r="F343" s="14">
        <f t="shared" si="70"/>
        <v>0</v>
      </c>
      <c r="G343" s="14">
        <f t="shared" si="70"/>
        <v>0</v>
      </c>
      <c r="H343" s="14">
        <f t="shared" si="71"/>
        <v>0</v>
      </c>
      <c r="I343" s="14">
        <f t="shared" si="72"/>
        <v>0</v>
      </c>
      <c r="J343" s="14">
        <f t="shared" si="73"/>
        <v>0</v>
      </c>
      <c r="K343" s="14">
        <f t="shared" si="74"/>
        <v>0</v>
      </c>
      <c r="L343" s="14">
        <f t="shared" si="75"/>
        <v>0</v>
      </c>
      <c r="M343" s="14">
        <f t="shared" ca="1" si="80"/>
        <v>-1.8432078686033124E-2</v>
      </c>
      <c r="N343" s="14">
        <f t="shared" ca="1" si="76"/>
        <v>0</v>
      </c>
      <c r="O343" s="21">
        <f t="shared" ca="1" si="77"/>
        <v>0</v>
      </c>
      <c r="P343" s="14">
        <f t="shared" ca="1" si="78"/>
        <v>0</v>
      </c>
      <c r="Q343" s="14">
        <f t="shared" ca="1" si="79"/>
        <v>0</v>
      </c>
      <c r="R343" s="8">
        <f t="shared" ca="1" si="81"/>
        <v>1.8432078686033124E-2</v>
      </c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</row>
    <row r="344" spans="1:35" x14ac:dyDescent="0.2">
      <c r="A344" s="8"/>
      <c r="B344" s="8"/>
      <c r="C344" s="54"/>
      <c r="D344" s="56">
        <f t="shared" si="69"/>
        <v>0</v>
      </c>
      <c r="E344" s="56">
        <f t="shared" si="69"/>
        <v>0</v>
      </c>
      <c r="F344" s="14">
        <f t="shared" si="70"/>
        <v>0</v>
      </c>
      <c r="G344" s="14">
        <f t="shared" si="70"/>
        <v>0</v>
      </c>
      <c r="H344" s="14">
        <f t="shared" si="71"/>
        <v>0</v>
      </c>
      <c r="I344" s="14">
        <f t="shared" si="72"/>
        <v>0</v>
      </c>
      <c r="J344" s="14">
        <f t="shared" si="73"/>
        <v>0</v>
      </c>
      <c r="K344" s="14">
        <f t="shared" si="74"/>
        <v>0</v>
      </c>
      <c r="L344" s="14">
        <f t="shared" si="75"/>
        <v>0</v>
      </c>
      <c r="M344" s="14">
        <f t="shared" ca="1" si="80"/>
        <v>-1.8432078686033124E-2</v>
      </c>
      <c r="N344" s="14">
        <f t="shared" ca="1" si="76"/>
        <v>0</v>
      </c>
      <c r="O344" s="21">
        <f t="shared" ca="1" si="77"/>
        <v>0</v>
      </c>
      <c r="P344" s="14">
        <f t="shared" ca="1" si="78"/>
        <v>0</v>
      </c>
      <c r="Q344" s="14">
        <f t="shared" ca="1" si="79"/>
        <v>0</v>
      </c>
      <c r="R344" s="8">
        <f t="shared" ca="1" si="81"/>
        <v>1.8432078686033124E-2</v>
      </c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 spans="1:35" x14ac:dyDescent="0.2">
      <c r="A345" s="8"/>
      <c r="B345" s="8"/>
      <c r="C345" s="54"/>
      <c r="D345" s="56">
        <f t="shared" si="69"/>
        <v>0</v>
      </c>
      <c r="E345" s="56">
        <f t="shared" si="69"/>
        <v>0</v>
      </c>
      <c r="F345" s="14">
        <f t="shared" si="70"/>
        <v>0</v>
      </c>
      <c r="G345" s="14">
        <f t="shared" si="70"/>
        <v>0</v>
      </c>
      <c r="H345" s="14">
        <f t="shared" si="71"/>
        <v>0</v>
      </c>
      <c r="I345" s="14">
        <f t="shared" si="72"/>
        <v>0</v>
      </c>
      <c r="J345" s="14">
        <f t="shared" si="73"/>
        <v>0</v>
      </c>
      <c r="K345" s="14">
        <f t="shared" si="74"/>
        <v>0</v>
      </c>
      <c r="L345" s="14">
        <f t="shared" si="75"/>
        <v>0</v>
      </c>
      <c r="M345" s="14">
        <f t="shared" ca="1" si="80"/>
        <v>-1.8432078686033124E-2</v>
      </c>
      <c r="N345" s="14">
        <f t="shared" ca="1" si="76"/>
        <v>0</v>
      </c>
      <c r="O345" s="21">
        <f t="shared" ca="1" si="77"/>
        <v>0</v>
      </c>
      <c r="P345" s="14">
        <f t="shared" ca="1" si="78"/>
        <v>0</v>
      </c>
      <c r="Q345" s="14">
        <f t="shared" ca="1" si="79"/>
        <v>0</v>
      </c>
      <c r="R345" s="8">
        <f t="shared" ca="1" si="81"/>
        <v>1.8432078686033124E-2</v>
      </c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 spans="1:35" x14ac:dyDescent="0.2">
      <c r="A346" s="8"/>
      <c r="B346" s="8"/>
      <c r="C346" s="54"/>
      <c r="D346" s="56">
        <f t="shared" si="69"/>
        <v>0</v>
      </c>
      <c r="E346" s="56">
        <f t="shared" si="69"/>
        <v>0</v>
      </c>
      <c r="F346" s="14">
        <f t="shared" si="70"/>
        <v>0</v>
      </c>
      <c r="G346" s="14">
        <f t="shared" si="70"/>
        <v>0</v>
      </c>
      <c r="H346" s="14">
        <f t="shared" si="71"/>
        <v>0</v>
      </c>
      <c r="I346" s="14">
        <f t="shared" si="72"/>
        <v>0</v>
      </c>
      <c r="J346" s="14">
        <f t="shared" si="73"/>
        <v>0</v>
      </c>
      <c r="K346" s="14">
        <f t="shared" si="74"/>
        <v>0</v>
      </c>
      <c r="L346" s="14">
        <f t="shared" si="75"/>
        <v>0</v>
      </c>
      <c r="M346" s="14">
        <f t="shared" ca="1" si="80"/>
        <v>-1.8432078686033124E-2</v>
      </c>
      <c r="N346" s="14">
        <f t="shared" ca="1" si="76"/>
        <v>0</v>
      </c>
      <c r="O346" s="21">
        <f t="shared" ca="1" si="77"/>
        <v>0</v>
      </c>
      <c r="P346" s="14">
        <f t="shared" ca="1" si="78"/>
        <v>0</v>
      </c>
      <c r="Q346" s="14">
        <f t="shared" ca="1" si="79"/>
        <v>0</v>
      </c>
      <c r="R346" s="8">
        <f t="shared" ca="1" si="81"/>
        <v>1.8432078686033124E-2</v>
      </c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</row>
    <row r="347" spans="1:35" x14ac:dyDescent="0.2">
      <c r="A347" s="8"/>
      <c r="B347" s="8"/>
      <c r="C347" s="54"/>
      <c r="D347" s="56">
        <f t="shared" si="69"/>
        <v>0</v>
      </c>
      <c r="E347" s="56">
        <f t="shared" si="69"/>
        <v>0</v>
      </c>
      <c r="F347" s="14">
        <f t="shared" si="70"/>
        <v>0</v>
      </c>
      <c r="G347" s="14">
        <f t="shared" si="70"/>
        <v>0</v>
      </c>
      <c r="H347" s="14">
        <f t="shared" si="71"/>
        <v>0</v>
      </c>
      <c r="I347" s="14">
        <f t="shared" si="72"/>
        <v>0</v>
      </c>
      <c r="J347" s="14">
        <f t="shared" si="73"/>
        <v>0</v>
      </c>
      <c r="K347" s="14">
        <f t="shared" si="74"/>
        <v>0</v>
      </c>
      <c r="L347" s="14">
        <f t="shared" si="75"/>
        <v>0</v>
      </c>
      <c r="M347" s="14">
        <f t="shared" ca="1" si="80"/>
        <v>-1.8432078686033124E-2</v>
      </c>
      <c r="N347" s="14">
        <f t="shared" ca="1" si="76"/>
        <v>0</v>
      </c>
      <c r="O347" s="21">
        <f t="shared" ca="1" si="77"/>
        <v>0</v>
      </c>
      <c r="P347" s="14">
        <f t="shared" ca="1" si="78"/>
        <v>0</v>
      </c>
      <c r="Q347" s="14">
        <f t="shared" ca="1" si="79"/>
        <v>0</v>
      </c>
      <c r="R347" s="8">
        <f t="shared" ca="1" si="81"/>
        <v>1.8432078686033124E-2</v>
      </c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</row>
    <row r="348" spans="1:35" x14ac:dyDescent="0.2">
      <c r="A348" s="8"/>
      <c r="B348" s="8"/>
      <c r="C348" s="54"/>
      <c r="D348" s="56">
        <f t="shared" si="69"/>
        <v>0</v>
      </c>
      <c r="E348" s="56">
        <f t="shared" si="69"/>
        <v>0</v>
      </c>
      <c r="F348" s="14">
        <f t="shared" si="70"/>
        <v>0</v>
      </c>
      <c r="G348" s="14">
        <f t="shared" si="70"/>
        <v>0</v>
      </c>
      <c r="H348" s="14">
        <f t="shared" si="71"/>
        <v>0</v>
      </c>
      <c r="I348" s="14">
        <f t="shared" si="72"/>
        <v>0</v>
      </c>
      <c r="J348" s="14">
        <f t="shared" si="73"/>
        <v>0</v>
      </c>
      <c r="K348" s="14">
        <f t="shared" si="74"/>
        <v>0</v>
      </c>
      <c r="L348" s="14">
        <f t="shared" si="75"/>
        <v>0</v>
      </c>
      <c r="M348" s="14">
        <f t="shared" ca="1" si="80"/>
        <v>-1.8432078686033124E-2</v>
      </c>
      <c r="N348" s="14">
        <f t="shared" ca="1" si="76"/>
        <v>0</v>
      </c>
      <c r="O348" s="21">
        <f t="shared" ca="1" si="77"/>
        <v>0</v>
      </c>
      <c r="P348" s="14">
        <f t="shared" ca="1" si="78"/>
        <v>0</v>
      </c>
      <c r="Q348" s="14">
        <f t="shared" ca="1" si="79"/>
        <v>0</v>
      </c>
      <c r="R348" s="8">
        <f t="shared" ca="1" si="81"/>
        <v>1.8432078686033124E-2</v>
      </c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</row>
    <row r="349" spans="1:35" x14ac:dyDescent="0.2">
      <c r="A349" s="8"/>
      <c r="B349" s="8"/>
      <c r="C349" s="54"/>
      <c r="D349" s="56">
        <f t="shared" si="69"/>
        <v>0</v>
      </c>
      <c r="E349" s="56">
        <f t="shared" si="69"/>
        <v>0</v>
      </c>
      <c r="F349" s="14">
        <f t="shared" si="70"/>
        <v>0</v>
      </c>
      <c r="G349" s="14">
        <f t="shared" si="70"/>
        <v>0</v>
      </c>
      <c r="H349" s="14">
        <f t="shared" si="71"/>
        <v>0</v>
      </c>
      <c r="I349" s="14">
        <f t="shared" si="72"/>
        <v>0</v>
      </c>
      <c r="J349" s="14">
        <f t="shared" si="73"/>
        <v>0</v>
      </c>
      <c r="K349" s="14">
        <f t="shared" si="74"/>
        <v>0</v>
      </c>
      <c r="L349" s="14">
        <f t="shared" si="75"/>
        <v>0</v>
      </c>
      <c r="M349" s="14">
        <f t="shared" ca="1" si="80"/>
        <v>-1.8432078686033124E-2</v>
      </c>
      <c r="N349" s="14">
        <f t="shared" ca="1" si="76"/>
        <v>0</v>
      </c>
      <c r="O349" s="21">
        <f t="shared" ca="1" si="77"/>
        <v>0</v>
      </c>
      <c r="P349" s="14">
        <f t="shared" ca="1" si="78"/>
        <v>0</v>
      </c>
      <c r="Q349" s="14">
        <f t="shared" ca="1" si="79"/>
        <v>0</v>
      </c>
      <c r="R349" s="8">
        <f t="shared" ca="1" si="81"/>
        <v>1.8432078686033124E-2</v>
      </c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</row>
    <row r="350" spans="1:35" x14ac:dyDescent="0.2">
      <c r="A350" s="8"/>
      <c r="B350" s="8"/>
      <c r="C350" s="54"/>
      <c r="D350" s="56">
        <f t="shared" si="69"/>
        <v>0</v>
      </c>
      <c r="E350" s="56">
        <f t="shared" si="69"/>
        <v>0</v>
      </c>
      <c r="F350" s="14">
        <f t="shared" si="70"/>
        <v>0</v>
      </c>
      <c r="G350" s="14">
        <f t="shared" si="70"/>
        <v>0</v>
      </c>
      <c r="H350" s="14">
        <f t="shared" si="71"/>
        <v>0</v>
      </c>
      <c r="I350" s="14">
        <f t="shared" si="72"/>
        <v>0</v>
      </c>
      <c r="J350" s="14">
        <f t="shared" si="73"/>
        <v>0</v>
      </c>
      <c r="K350" s="14">
        <f t="shared" si="74"/>
        <v>0</v>
      </c>
      <c r="L350" s="14">
        <f t="shared" si="75"/>
        <v>0</v>
      </c>
      <c r="M350" s="14">
        <f t="shared" ca="1" si="80"/>
        <v>-1.8432078686033124E-2</v>
      </c>
      <c r="N350" s="14">
        <f t="shared" ca="1" si="76"/>
        <v>0</v>
      </c>
      <c r="O350" s="21">
        <f t="shared" ca="1" si="77"/>
        <v>0</v>
      </c>
      <c r="P350" s="14">
        <f t="shared" ca="1" si="78"/>
        <v>0</v>
      </c>
      <c r="Q350" s="14">
        <f t="shared" ca="1" si="79"/>
        <v>0</v>
      </c>
      <c r="R350" s="8">
        <f t="shared" ca="1" si="81"/>
        <v>1.8432078686033124E-2</v>
      </c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</row>
    <row r="351" spans="1:35" x14ac:dyDescent="0.2">
      <c r="A351" s="8"/>
      <c r="B351" s="8"/>
      <c r="C351" s="54"/>
      <c r="D351" s="56">
        <f t="shared" si="69"/>
        <v>0</v>
      </c>
      <c r="E351" s="56">
        <f t="shared" si="69"/>
        <v>0</v>
      </c>
      <c r="F351" s="14">
        <f t="shared" si="70"/>
        <v>0</v>
      </c>
      <c r="G351" s="14">
        <f t="shared" si="70"/>
        <v>0</v>
      </c>
      <c r="H351" s="14">
        <f t="shared" si="71"/>
        <v>0</v>
      </c>
      <c r="I351" s="14">
        <f t="shared" si="72"/>
        <v>0</v>
      </c>
      <c r="J351" s="14">
        <f t="shared" si="73"/>
        <v>0</v>
      </c>
      <c r="K351" s="14">
        <f t="shared" si="74"/>
        <v>0</v>
      </c>
      <c r="L351" s="14">
        <f t="shared" si="75"/>
        <v>0</v>
      </c>
      <c r="M351" s="14">
        <f t="shared" ca="1" si="80"/>
        <v>-1.8432078686033124E-2</v>
      </c>
      <c r="N351" s="14">
        <f t="shared" ca="1" si="76"/>
        <v>0</v>
      </c>
      <c r="O351" s="21">
        <f t="shared" ca="1" si="77"/>
        <v>0</v>
      </c>
      <c r="P351" s="14">
        <f t="shared" ca="1" si="78"/>
        <v>0</v>
      </c>
      <c r="Q351" s="14">
        <f t="shared" ca="1" si="79"/>
        <v>0</v>
      </c>
      <c r="R351" s="8">
        <f t="shared" ca="1" si="81"/>
        <v>1.8432078686033124E-2</v>
      </c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</row>
    <row r="352" spans="1:35" x14ac:dyDescent="0.2">
      <c r="A352" s="8"/>
      <c r="B352" s="8"/>
      <c r="C352" s="54"/>
      <c r="D352" s="56">
        <f t="shared" si="69"/>
        <v>0</v>
      </c>
      <c r="E352" s="56">
        <f t="shared" si="69"/>
        <v>0</v>
      </c>
      <c r="F352" s="14">
        <f t="shared" si="70"/>
        <v>0</v>
      </c>
      <c r="G352" s="14">
        <f t="shared" si="70"/>
        <v>0</v>
      </c>
      <c r="H352" s="14">
        <f t="shared" si="71"/>
        <v>0</v>
      </c>
      <c r="I352" s="14">
        <f t="shared" si="72"/>
        <v>0</v>
      </c>
      <c r="J352" s="14">
        <f t="shared" si="73"/>
        <v>0</v>
      </c>
      <c r="K352" s="14">
        <f t="shared" si="74"/>
        <v>0</v>
      </c>
      <c r="L352" s="14">
        <f t="shared" si="75"/>
        <v>0</v>
      </c>
      <c r="M352" s="14">
        <f t="shared" ca="1" si="80"/>
        <v>-1.8432078686033124E-2</v>
      </c>
      <c r="N352" s="14">
        <f t="shared" ca="1" si="76"/>
        <v>0</v>
      </c>
      <c r="O352" s="21">
        <f t="shared" ca="1" si="77"/>
        <v>0</v>
      </c>
      <c r="P352" s="14">
        <f t="shared" ca="1" si="78"/>
        <v>0</v>
      </c>
      <c r="Q352" s="14">
        <f t="shared" ca="1" si="79"/>
        <v>0</v>
      </c>
      <c r="R352" s="8">
        <f t="shared" ca="1" si="81"/>
        <v>1.8432078686033124E-2</v>
      </c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</row>
    <row r="353" spans="1:35" x14ac:dyDescent="0.2">
      <c r="A353" s="8"/>
      <c r="B353" s="8"/>
      <c r="C353" s="54"/>
      <c r="D353" s="56">
        <f t="shared" si="69"/>
        <v>0</v>
      </c>
      <c r="E353" s="56">
        <f t="shared" si="69"/>
        <v>0</v>
      </c>
      <c r="F353" s="14">
        <f t="shared" si="70"/>
        <v>0</v>
      </c>
      <c r="G353" s="14">
        <f t="shared" si="70"/>
        <v>0</v>
      </c>
      <c r="H353" s="14">
        <f t="shared" si="71"/>
        <v>0</v>
      </c>
      <c r="I353" s="14">
        <f t="shared" si="72"/>
        <v>0</v>
      </c>
      <c r="J353" s="14">
        <f t="shared" si="73"/>
        <v>0</v>
      </c>
      <c r="K353" s="14">
        <f t="shared" si="74"/>
        <v>0</v>
      </c>
      <c r="L353" s="14">
        <f t="shared" si="75"/>
        <v>0</v>
      </c>
      <c r="M353" s="14">
        <f t="shared" ca="1" si="80"/>
        <v>-1.8432078686033124E-2</v>
      </c>
      <c r="N353" s="14">
        <f t="shared" ca="1" si="76"/>
        <v>0</v>
      </c>
      <c r="O353" s="21">
        <f t="shared" ca="1" si="77"/>
        <v>0</v>
      </c>
      <c r="P353" s="14">
        <f t="shared" ca="1" si="78"/>
        <v>0</v>
      </c>
      <c r="Q353" s="14">
        <f t="shared" ca="1" si="79"/>
        <v>0</v>
      </c>
      <c r="R353" s="8">
        <f t="shared" ca="1" si="81"/>
        <v>1.8432078686033124E-2</v>
      </c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</row>
    <row r="354" spans="1:35" x14ac:dyDescent="0.2">
      <c r="A354" s="8"/>
      <c r="B354" s="8"/>
      <c r="C354" s="54"/>
      <c r="D354" s="56">
        <f t="shared" si="69"/>
        <v>0</v>
      </c>
      <c r="E354" s="56">
        <f t="shared" si="69"/>
        <v>0</v>
      </c>
      <c r="F354" s="14">
        <f t="shared" si="70"/>
        <v>0</v>
      </c>
      <c r="G354" s="14">
        <f t="shared" si="70"/>
        <v>0</v>
      </c>
      <c r="H354" s="14">
        <f t="shared" si="71"/>
        <v>0</v>
      </c>
      <c r="I354" s="14">
        <f t="shared" si="72"/>
        <v>0</v>
      </c>
      <c r="J354" s="14">
        <f t="shared" si="73"/>
        <v>0</v>
      </c>
      <c r="K354" s="14">
        <f t="shared" si="74"/>
        <v>0</v>
      </c>
      <c r="L354" s="14">
        <f t="shared" si="75"/>
        <v>0</v>
      </c>
      <c r="M354" s="14">
        <f t="shared" ca="1" si="80"/>
        <v>-1.8432078686033124E-2</v>
      </c>
      <c r="N354" s="14">
        <f t="shared" ca="1" si="76"/>
        <v>0</v>
      </c>
      <c r="O354" s="21">
        <f t="shared" ca="1" si="77"/>
        <v>0</v>
      </c>
      <c r="P354" s="14">
        <f t="shared" ca="1" si="78"/>
        <v>0</v>
      </c>
      <c r="Q354" s="14">
        <f t="shared" ca="1" si="79"/>
        <v>0</v>
      </c>
      <c r="R354" s="8">
        <f t="shared" ca="1" si="81"/>
        <v>1.8432078686033124E-2</v>
      </c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</row>
    <row r="355" spans="1:35" x14ac:dyDescent="0.2">
      <c r="A355" s="8"/>
      <c r="B355" s="8"/>
      <c r="C355" s="54"/>
      <c r="D355" s="56">
        <f t="shared" si="69"/>
        <v>0</v>
      </c>
      <c r="E355" s="56">
        <f t="shared" si="69"/>
        <v>0</v>
      </c>
      <c r="F355" s="14">
        <f t="shared" si="70"/>
        <v>0</v>
      </c>
      <c r="G355" s="14">
        <f t="shared" si="70"/>
        <v>0</v>
      </c>
      <c r="H355" s="14">
        <f t="shared" si="71"/>
        <v>0</v>
      </c>
      <c r="I355" s="14">
        <f t="shared" si="72"/>
        <v>0</v>
      </c>
      <c r="J355" s="14">
        <f t="shared" si="73"/>
        <v>0</v>
      </c>
      <c r="K355" s="14">
        <f t="shared" si="74"/>
        <v>0</v>
      </c>
      <c r="L355" s="14">
        <f t="shared" si="75"/>
        <v>0</v>
      </c>
      <c r="M355" s="14">
        <f t="shared" ca="1" si="80"/>
        <v>-1.8432078686033124E-2</v>
      </c>
      <c r="N355" s="14">
        <f t="shared" ca="1" si="76"/>
        <v>0</v>
      </c>
      <c r="O355" s="21">
        <f t="shared" ca="1" si="77"/>
        <v>0</v>
      </c>
      <c r="P355" s="14">
        <f t="shared" ca="1" si="78"/>
        <v>0</v>
      </c>
      <c r="Q355" s="14">
        <f t="shared" ca="1" si="79"/>
        <v>0</v>
      </c>
      <c r="R355" s="8">
        <f t="shared" ca="1" si="81"/>
        <v>1.8432078686033124E-2</v>
      </c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</row>
    <row r="356" spans="1:35" x14ac:dyDescent="0.2">
      <c r="A356" s="8"/>
      <c r="B356" s="8"/>
      <c r="C356" s="54"/>
      <c r="D356" s="56">
        <f t="shared" si="69"/>
        <v>0</v>
      </c>
      <c r="E356" s="56">
        <f t="shared" si="69"/>
        <v>0</v>
      </c>
      <c r="F356" s="14">
        <f t="shared" si="70"/>
        <v>0</v>
      </c>
      <c r="G356" s="14">
        <f t="shared" si="70"/>
        <v>0</v>
      </c>
      <c r="H356" s="14">
        <f t="shared" si="71"/>
        <v>0</v>
      </c>
      <c r="I356" s="14">
        <f t="shared" si="72"/>
        <v>0</v>
      </c>
      <c r="J356" s="14">
        <f t="shared" si="73"/>
        <v>0</v>
      </c>
      <c r="K356" s="14">
        <f t="shared" si="74"/>
        <v>0</v>
      </c>
      <c r="L356" s="14">
        <f t="shared" si="75"/>
        <v>0</v>
      </c>
      <c r="M356" s="14">
        <f t="shared" ca="1" si="80"/>
        <v>-1.8432078686033124E-2</v>
      </c>
      <c r="N356" s="14">
        <f t="shared" ca="1" si="76"/>
        <v>0</v>
      </c>
      <c r="O356" s="21">
        <f t="shared" ca="1" si="77"/>
        <v>0</v>
      </c>
      <c r="P356" s="14">
        <f t="shared" ca="1" si="78"/>
        <v>0</v>
      </c>
      <c r="Q356" s="14">
        <f t="shared" ca="1" si="79"/>
        <v>0</v>
      </c>
      <c r="R356" s="8">
        <f t="shared" ca="1" si="81"/>
        <v>1.8432078686033124E-2</v>
      </c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</row>
    <row r="357" spans="1:35" x14ac:dyDescent="0.2">
      <c r="A357" s="8"/>
      <c r="B357" s="8"/>
      <c r="C357" s="54"/>
      <c r="D357" s="56">
        <f t="shared" si="69"/>
        <v>0</v>
      </c>
      <c r="E357" s="56">
        <f t="shared" si="69"/>
        <v>0</v>
      </c>
      <c r="F357" s="14">
        <f t="shared" si="70"/>
        <v>0</v>
      </c>
      <c r="G357" s="14">
        <f t="shared" si="70"/>
        <v>0</v>
      </c>
      <c r="H357" s="14">
        <f t="shared" si="71"/>
        <v>0</v>
      </c>
      <c r="I357" s="14">
        <f t="shared" si="72"/>
        <v>0</v>
      </c>
      <c r="J357" s="14">
        <f t="shared" si="73"/>
        <v>0</v>
      </c>
      <c r="K357" s="14">
        <f t="shared" si="74"/>
        <v>0</v>
      </c>
      <c r="L357" s="14">
        <f t="shared" si="75"/>
        <v>0</v>
      </c>
      <c r="M357" s="14">
        <f t="shared" ca="1" si="80"/>
        <v>-1.8432078686033124E-2</v>
      </c>
      <c r="N357" s="14">
        <f t="shared" ca="1" si="76"/>
        <v>0</v>
      </c>
      <c r="O357" s="21">
        <f t="shared" ca="1" si="77"/>
        <v>0</v>
      </c>
      <c r="P357" s="14">
        <f t="shared" ca="1" si="78"/>
        <v>0</v>
      </c>
      <c r="Q357" s="14">
        <f t="shared" ca="1" si="79"/>
        <v>0</v>
      </c>
      <c r="R357" s="8">
        <f t="shared" ca="1" si="81"/>
        <v>1.8432078686033124E-2</v>
      </c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</row>
    <row r="358" spans="1:35" x14ac:dyDescent="0.2">
      <c r="A358" s="8"/>
      <c r="B358" s="8"/>
      <c r="C358" s="54"/>
      <c r="D358" s="56">
        <f t="shared" si="69"/>
        <v>0</v>
      </c>
      <c r="E358" s="56">
        <f t="shared" si="69"/>
        <v>0</v>
      </c>
      <c r="F358" s="14">
        <f t="shared" si="70"/>
        <v>0</v>
      </c>
      <c r="G358" s="14">
        <f t="shared" si="70"/>
        <v>0</v>
      </c>
      <c r="H358" s="14">
        <f t="shared" si="71"/>
        <v>0</v>
      </c>
      <c r="I358" s="14">
        <f t="shared" si="72"/>
        <v>0</v>
      </c>
      <c r="J358" s="14">
        <f t="shared" si="73"/>
        <v>0</v>
      </c>
      <c r="K358" s="14">
        <f t="shared" si="74"/>
        <v>0</v>
      </c>
      <c r="L358" s="14">
        <f t="shared" si="75"/>
        <v>0</v>
      </c>
      <c r="M358" s="14">
        <f t="shared" ca="1" si="80"/>
        <v>-1.8432078686033124E-2</v>
      </c>
      <c r="N358" s="14">
        <f t="shared" ca="1" si="76"/>
        <v>0</v>
      </c>
      <c r="O358" s="21">
        <f t="shared" ca="1" si="77"/>
        <v>0</v>
      </c>
      <c r="P358" s="14">
        <f t="shared" ca="1" si="78"/>
        <v>0</v>
      </c>
      <c r="Q358" s="14">
        <f t="shared" ca="1" si="79"/>
        <v>0</v>
      </c>
      <c r="R358" s="8">
        <f t="shared" ca="1" si="81"/>
        <v>1.8432078686033124E-2</v>
      </c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</row>
    <row r="359" spans="1:35" x14ac:dyDescent="0.2">
      <c r="A359" s="8"/>
      <c r="B359" s="8"/>
      <c r="C359" s="54"/>
      <c r="D359" s="56">
        <f t="shared" si="69"/>
        <v>0</v>
      </c>
      <c r="E359" s="56">
        <f t="shared" si="69"/>
        <v>0</v>
      </c>
      <c r="F359" s="14">
        <f t="shared" si="70"/>
        <v>0</v>
      </c>
      <c r="G359" s="14">
        <f t="shared" si="70"/>
        <v>0</v>
      </c>
      <c r="H359" s="14">
        <f t="shared" si="71"/>
        <v>0</v>
      </c>
      <c r="I359" s="14">
        <f t="shared" si="72"/>
        <v>0</v>
      </c>
      <c r="J359" s="14">
        <f t="shared" si="73"/>
        <v>0</v>
      </c>
      <c r="K359" s="14">
        <f t="shared" si="74"/>
        <v>0</v>
      </c>
      <c r="L359" s="14">
        <f t="shared" si="75"/>
        <v>0</v>
      </c>
      <c r="M359" s="14">
        <f t="shared" ca="1" si="80"/>
        <v>-1.8432078686033124E-2</v>
      </c>
      <c r="N359" s="14">
        <f t="shared" ca="1" si="76"/>
        <v>0</v>
      </c>
      <c r="O359" s="21">
        <f t="shared" ca="1" si="77"/>
        <v>0</v>
      </c>
      <c r="P359" s="14">
        <f t="shared" ca="1" si="78"/>
        <v>0</v>
      </c>
      <c r="Q359" s="14">
        <f t="shared" ca="1" si="79"/>
        <v>0</v>
      </c>
      <c r="R359" s="8">
        <f t="shared" ca="1" si="81"/>
        <v>1.8432078686033124E-2</v>
      </c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 spans="1:35" x14ac:dyDescent="0.2">
      <c r="A360" s="8"/>
      <c r="B360" s="8"/>
      <c r="C360" s="54"/>
      <c r="D360" s="56">
        <f t="shared" si="69"/>
        <v>0</v>
      </c>
      <c r="E360" s="56">
        <f t="shared" si="69"/>
        <v>0</v>
      </c>
      <c r="F360" s="14">
        <f t="shared" si="70"/>
        <v>0</v>
      </c>
      <c r="G360" s="14">
        <f t="shared" si="70"/>
        <v>0</v>
      </c>
      <c r="H360" s="14">
        <f t="shared" si="71"/>
        <v>0</v>
      </c>
      <c r="I360" s="14">
        <f t="shared" si="72"/>
        <v>0</v>
      </c>
      <c r="J360" s="14">
        <f t="shared" si="73"/>
        <v>0</v>
      </c>
      <c r="K360" s="14">
        <f t="shared" si="74"/>
        <v>0</v>
      </c>
      <c r="L360" s="14">
        <f t="shared" si="75"/>
        <v>0</v>
      </c>
      <c r="M360" s="14">
        <f t="shared" ca="1" si="80"/>
        <v>-1.8432078686033124E-2</v>
      </c>
      <c r="N360" s="14">
        <f t="shared" ca="1" si="76"/>
        <v>0</v>
      </c>
      <c r="O360" s="21">
        <f t="shared" ca="1" si="77"/>
        <v>0</v>
      </c>
      <c r="P360" s="14">
        <f t="shared" ca="1" si="78"/>
        <v>0</v>
      </c>
      <c r="Q360" s="14">
        <f t="shared" ca="1" si="79"/>
        <v>0</v>
      </c>
      <c r="R360" s="8">
        <f t="shared" ca="1" si="81"/>
        <v>1.8432078686033124E-2</v>
      </c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</row>
    <row r="361" spans="1:35" x14ac:dyDescent="0.2">
      <c r="A361" s="8"/>
      <c r="B361" s="8"/>
      <c r="C361" s="54"/>
      <c r="D361" s="56">
        <f t="shared" si="69"/>
        <v>0</v>
      </c>
      <c r="E361" s="56">
        <f t="shared" si="69"/>
        <v>0</v>
      </c>
      <c r="F361" s="14">
        <f t="shared" si="70"/>
        <v>0</v>
      </c>
      <c r="G361" s="14">
        <f t="shared" si="70"/>
        <v>0</v>
      </c>
      <c r="H361" s="14">
        <f t="shared" si="71"/>
        <v>0</v>
      </c>
      <c r="I361" s="14">
        <f t="shared" si="72"/>
        <v>0</v>
      </c>
      <c r="J361" s="14">
        <f t="shared" si="73"/>
        <v>0</v>
      </c>
      <c r="K361" s="14">
        <f t="shared" si="74"/>
        <v>0</v>
      </c>
      <c r="L361" s="14">
        <f t="shared" si="75"/>
        <v>0</v>
      </c>
      <c r="M361" s="14">
        <f t="shared" ca="1" si="80"/>
        <v>-1.8432078686033124E-2</v>
      </c>
      <c r="N361" s="14">
        <f t="shared" ca="1" si="76"/>
        <v>0</v>
      </c>
      <c r="O361" s="21">
        <f t="shared" ca="1" si="77"/>
        <v>0</v>
      </c>
      <c r="P361" s="14">
        <f t="shared" ca="1" si="78"/>
        <v>0</v>
      </c>
      <c r="Q361" s="14">
        <f t="shared" ca="1" si="79"/>
        <v>0</v>
      </c>
      <c r="R361" s="8">
        <f t="shared" ca="1" si="81"/>
        <v>1.8432078686033124E-2</v>
      </c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</row>
    <row r="362" spans="1:35" x14ac:dyDescent="0.2">
      <c r="A362" s="8"/>
      <c r="B362" s="8"/>
      <c r="C362" s="54"/>
      <c r="D362" s="56">
        <f t="shared" si="69"/>
        <v>0</v>
      </c>
      <c r="E362" s="56">
        <f t="shared" si="69"/>
        <v>0</v>
      </c>
      <c r="F362" s="14">
        <f t="shared" si="70"/>
        <v>0</v>
      </c>
      <c r="G362" s="14">
        <f t="shared" si="70"/>
        <v>0</v>
      </c>
      <c r="H362" s="14">
        <f t="shared" si="71"/>
        <v>0</v>
      </c>
      <c r="I362" s="14">
        <f t="shared" si="72"/>
        <v>0</v>
      </c>
      <c r="J362" s="14">
        <f t="shared" si="73"/>
        <v>0</v>
      </c>
      <c r="K362" s="14">
        <f t="shared" si="74"/>
        <v>0</v>
      </c>
      <c r="L362" s="14">
        <f t="shared" si="75"/>
        <v>0</v>
      </c>
      <c r="M362" s="14">
        <f t="shared" ca="1" si="80"/>
        <v>-1.8432078686033124E-2</v>
      </c>
      <c r="N362" s="14">
        <f t="shared" ca="1" si="76"/>
        <v>0</v>
      </c>
      <c r="O362" s="21">
        <f t="shared" ca="1" si="77"/>
        <v>0</v>
      </c>
      <c r="P362" s="14">
        <f t="shared" ca="1" si="78"/>
        <v>0</v>
      </c>
      <c r="Q362" s="14">
        <f t="shared" ca="1" si="79"/>
        <v>0</v>
      </c>
      <c r="R362" s="8">
        <f t="shared" ca="1" si="81"/>
        <v>1.8432078686033124E-2</v>
      </c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</row>
    <row r="363" spans="1:35" x14ac:dyDescent="0.2">
      <c r="A363" s="8"/>
      <c r="B363" s="8"/>
      <c r="C363" s="54"/>
      <c r="D363" s="56">
        <f t="shared" si="69"/>
        <v>0</v>
      </c>
      <c r="E363" s="56">
        <f t="shared" si="69"/>
        <v>0</v>
      </c>
      <c r="F363" s="14">
        <f t="shared" si="70"/>
        <v>0</v>
      </c>
      <c r="G363" s="14">
        <f t="shared" si="70"/>
        <v>0</v>
      </c>
      <c r="H363" s="14">
        <f t="shared" si="71"/>
        <v>0</v>
      </c>
      <c r="I363" s="14">
        <f t="shared" si="72"/>
        <v>0</v>
      </c>
      <c r="J363" s="14">
        <f t="shared" si="73"/>
        <v>0</v>
      </c>
      <c r="K363" s="14">
        <f t="shared" si="74"/>
        <v>0</v>
      </c>
      <c r="L363" s="14">
        <f t="shared" si="75"/>
        <v>0</v>
      </c>
      <c r="M363" s="14">
        <f t="shared" ca="1" si="80"/>
        <v>-1.8432078686033124E-2</v>
      </c>
      <c r="N363" s="14">
        <f t="shared" ca="1" si="76"/>
        <v>0</v>
      </c>
      <c r="O363" s="21">
        <f t="shared" ca="1" si="77"/>
        <v>0</v>
      </c>
      <c r="P363" s="14">
        <f t="shared" ca="1" si="78"/>
        <v>0</v>
      </c>
      <c r="Q363" s="14">
        <f t="shared" ca="1" si="79"/>
        <v>0</v>
      </c>
      <c r="R363" s="8">
        <f t="shared" ca="1" si="81"/>
        <v>1.8432078686033124E-2</v>
      </c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</row>
    <row r="364" spans="1:35" x14ac:dyDescent="0.2">
      <c r="A364" s="8"/>
      <c r="B364" s="8"/>
      <c r="C364" s="54"/>
      <c r="D364" s="56">
        <f t="shared" si="69"/>
        <v>0</v>
      </c>
      <c r="E364" s="56">
        <f t="shared" si="69"/>
        <v>0</v>
      </c>
      <c r="F364" s="14">
        <f t="shared" si="70"/>
        <v>0</v>
      </c>
      <c r="G364" s="14">
        <f t="shared" si="70"/>
        <v>0</v>
      </c>
      <c r="H364" s="14">
        <f t="shared" si="71"/>
        <v>0</v>
      </c>
      <c r="I364" s="14">
        <f t="shared" si="72"/>
        <v>0</v>
      </c>
      <c r="J364" s="14">
        <f t="shared" si="73"/>
        <v>0</v>
      </c>
      <c r="K364" s="14">
        <f t="shared" si="74"/>
        <v>0</v>
      </c>
      <c r="L364" s="14">
        <f t="shared" si="75"/>
        <v>0</v>
      </c>
      <c r="M364" s="14">
        <f t="shared" ca="1" si="80"/>
        <v>-1.8432078686033124E-2</v>
      </c>
      <c r="N364" s="14">
        <f t="shared" ca="1" si="76"/>
        <v>0</v>
      </c>
      <c r="O364" s="21">
        <f t="shared" ca="1" si="77"/>
        <v>0</v>
      </c>
      <c r="P364" s="14">
        <f t="shared" ca="1" si="78"/>
        <v>0</v>
      </c>
      <c r="Q364" s="14">
        <f t="shared" ca="1" si="79"/>
        <v>0</v>
      </c>
      <c r="R364" s="8">
        <f t="shared" ca="1" si="81"/>
        <v>1.8432078686033124E-2</v>
      </c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</row>
    <row r="365" spans="1:35" x14ac:dyDescent="0.2">
      <c r="A365" s="8"/>
      <c r="B365" s="8"/>
      <c r="C365" s="54"/>
      <c r="D365" s="56">
        <f t="shared" si="69"/>
        <v>0</v>
      </c>
      <c r="E365" s="56">
        <f t="shared" si="69"/>
        <v>0</v>
      </c>
      <c r="F365" s="14">
        <f t="shared" si="70"/>
        <v>0</v>
      </c>
      <c r="G365" s="14">
        <f t="shared" si="70"/>
        <v>0</v>
      </c>
      <c r="H365" s="14">
        <f t="shared" si="71"/>
        <v>0</v>
      </c>
      <c r="I365" s="14">
        <f t="shared" si="72"/>
        <v>0</v>
      </c>
      <c r="J365" s="14">
        <f t="shared" si="73"/>
        <v>0</v>
      </c>
      <c r="K365" s="14">
        <f t="shared" si="74"/>
        <v>0</v>
      </c>
      <c r="L365" s="14">
        <f t="shared" si="75"/>
        <v>0</v>
      </c>
      <c r="M365" s="14">
        <f t="shared" ca="1" si="80"/>
        <v>-1.8432078686033124E-2</v>
      </c>
      <c r="N365" s="14">
        <f t="shared" ca="1" si="76"/>
        <v>0</v>
      </c>
      <c r="O365" s="21">
        <f t="shared" ca="1" si="77"/>
        <v>0</v>
      </c>
      <c r="P365" s="14">
        <f t="shared" ca="1" si="78"/>
        <v>0</v>
      </c>
      <c r="Q365" s="14">
        <f t="shared" ca="1" si="79"/>
        <v>0</v>
      </c>
      <c r="R365" s="8">
        <f t="shared" ca="1" si="81"/>
        <v>1.8432078686033124E-2</v>
      </c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</row>
    <row r="366" spans="1:35" x14ac:dyDescent="0.2">
      <c r="A366" s="8"/>
      <c r="B366" s="8"/>
      <c r="C366" s="54"/>
      <c r="D366" s="56">
        <f t="shared" si="69"/>
        <v>0</v>
      </c>
      <c r="E366" s="56">
        <f t="shared" si="69"/>
        <v>0</v>
      </c>
      <c r="F366" s="14">
        <f t="shared" si="70"/>
        <v>0</v>
      </c>
      <c r="G366" s="14">
        <f t="shared" si="70"/>
        <v>0</v>
      </c>
      <c r="H366" s="14">
        <f t="shared" si="71"/>
        <v>0</v>
      </c>
      <c r="I366" s="14">
        <f t="shared" si="72"/>
        <v>0</v>
      </c>
      <c r="J366" s="14">
        <f t="shared" si="73"/>
        <v>0</v>
      </c>
      <c r="K366" s="14">
        <f t="shared" si="74"/>
        <v>0</v>
      </c>
      <c r="L366" s="14">
        <f t="shared" si="75"/>
        <v>0</v>
      </c>
      <c r="M366" s="14">
        <f t="shared" ca="1" si="80"/>
        <v>-1.8432078686033124E-2</v>
      </c>
      <c r="N366" s="14">
        <f t="shared" ca="1" si="76"/>
        <v>0</v>
      </c>
      <c r="O366" s="21">
        <f t="shared" ca="1" si="77"/>
        <v>0</v>
      </c>
      <c r="P366" s="14">
        <f t="shared" ca="1" si="78"/>
        <v>0</v>
      </c>
      <c r="Q366" s="14">
        <f t="shared" ca="1" si="79"/>
        <v>0</v>
      </c>
      <c r="R366" s="8">
        <f t="shared" ca="1" si="81"/>
        <v>1.8432078686033124E-2</v>
      </c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</row>
    <row r="367" spans="1:35" x14ac:dyDescent="0.2">
      <c r="A367" s="8"/>
      <c r="B367" s="8"/>
      <c r="C367" s="54"/>
      <c r="D367" s="56">
        <f t="shared" si="69"/>
        <v>0</v>
      </c>
      <c r="E367" s="56">
        <f t="shared" si="69"/>
        <v>0</v>
      </c>
      <c r="F367" s="14">
        <f t="shared" si="70"/>
        <v>0</v>
      </c>
      <c r="G367" s="14">
        <f t="shared" si="70"/>
        <v>0</v>
      </c>
      <c r="H367" s="14">
        <f t="shared" si="71"/>
        <v>0</v>
      </c>
      <c r="I367" s="14">
        <f t="shared" si="72"/>
        <v>0</v>
      </c>
      <c r="J367" s="14">
        <f t="shared" si="73"/>
        <v>0</v>
      </c>
      <c r="K367" s="14">
        <f t="shared" si="74"/>
        <v>0</v>
      </c>
      <c r="L367" s="14">
        <f t="shared" si="75"/>
        <v>0</v>
      </c>
      <c r="M367" s="14">
        <f t="shared" ca="1" si="80"/>
        <v>-1.8432078686033124E-2</v>
      </c>
      <c r="N367" s="14">
        <f t="shared" ca="1" si="76"/>
        <v>0</v>
      </c>
      <c r="O367" s="21">
        <f t="shared" ca="1" si="77"/>
        <v>0</v>
      </c>
      <c r="P367" s="14">
        <f t="shared" ca="1" si="78"/>
        <v>0</v>
      </c>
      <c r="Q367" s="14">
        <f t="shared" ca="1" si="79"/>
        <v>0</v>
      </c>
      <c r="R367" s="8">
        <f t="shared" ca="1" si="81"/>
        <v>1.8432078686033124E-2</v>
      </c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</row>
    <row r="368" spans="1:35" x14ac:dyDescent="0.2">
      <c r="A368" s="8"/>
      <c r="B368" s="8"/>
      <c r="C368" s="54"/>
      <c r="D368" s="56">
        <f t="shared" si="69"/>
        <v>0</v>
      </c>
      <c r="E368" s="56">
        <f t="shared" si="69"/>
        <v>0</v>
      </c>
      <c r="F368" s="14">
        <f t="shared" si="70"/>
        <v>0</v>
      </c>
      <c r="G368" s="14">
        <f t="shared" si="70"/>
        <v>0</v>
      </c>
      <c r="H368" s="14">
        <f t="shared" si="71"/>
        <v>0</v>
      </c>
      <c r="I368" s="14">
        <f t="shared" si="72"/>
        <v>0</v>
      </c>
      <c r="J368" s="14">
        <f t="shared" si="73"/>
        <v>0</v>
      </c>
      <c r="K368" s="14">
        <f t="shared" si="74"/>
        <v>0</v>
      </c>
      <c r="L368" s="14">
        <f t="shared" si="75"/>
        <v>0</v>
      </c>
      <c r="M368" s="14">
        <f t="shared" ca="1" si="80"/>
        <v>-1.8432078686033124E-2</v>
      </c>
      <c r="N368" s="14">
        <f t="shared" ca="1" si="76"/>
        <v>0</v>
      </c>
      <c r="O368" s="21">
        <f t="shared" ca="1" si="77"/>
        <v>0</v>
      </c>
      <c r="P368" s="14">
        <f t="shared" ca="1" si="78"/>
        <v>0</v>
      </c>
      <c r="Q368" s="14">
        <f t="shared" ca="1" si="79"/>
        <v>0</v>
      </c>
      <c r="R368" s="8">
        <f t="shared" ca="1" si="81"/>
        <v>1.8432078686033124E-2</v>
      </c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</row>
    <row r="369" spans="1:35" x14ac:dyDescent="0.2">
      <c r="A369" s="8"/>
      <c r="B369" s="8"/>
      <c r="C369" s="54"/>
      <c r="D369" s="56">
        <f t="shared" si="69"/>
        <v>0</v>
      </c>
      <c r="E369" s="56">
        <f t="shared" si="69"/>
        <v>0</v>
      </c>
      <c r="F369" s="14">
        <f t="shared" si="70"/>
        <v>0</v>
      </c>
      <c r="G369" s="14">
        <f t="shared" si="70"/>
        <v>0</v>
      </c>
      <c r="H369" s="14">
        <f t="shared" si="71"/>
        <v>0</v>
      </c>
      <c r="I369" s="14">
        <f t="shared" si="72"/>
        <v>0</v>
      </c>
      <c r="J369" s="14">
        <f t="shared" si="73"/>
        <v>0</v>
      </c>
      <c r="K369" s="14">
        <f t="shared" si="74"/>
        <v>0</v>
      </c>
      <c r="L369" s="14">
        <f t="shared" si="75"/>
        <v>0</v>
      </c>
      <c r="M369" s="14">
        <f t="shared" ca="1" si="80"/>
        <v>-1.8432078686033124E-2</v>
      </c>
      <c r="N369" s="14">
        <f t="shared" ca="1" si="76"/>
        <v>0</v>
      </c>
      <c r="O369" s="21">
        <f t="shared" ca="1" si="77"/>
        <v>0</v>
      </c>
      <c r="P369" s="14">
        <f t="shared" ca="1" si="78"/>
        <v>0</v>
      </c>
      <c r="Q369" s="14">
        <f t="shared" ca="1" si="79"/>
        <v>0</v>
      </c>
      <c r="R369" s="8">
        <f t="shared" ca="1" si="81"/>
        <v>1.8432078686033124E-2</v>
      </c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</row>
    <row r="370" spans="1:35" x14ac:dyDescent="0.2">
      <c r="A370" s="8"/>
      <c r="B370" s="8"/>
      <c r="C370" s="54"/>
      <c r="D370" s="56">
        <f t="shared" si="69"/>
        <v>0</v>
      </c>
      <c r="E370" s="56">
        <f t="shared" si="69"/>
        <v>0</v>
      </c>
      <c r="F370" s="14">
        <f t="shared" si="70"/>
        <v>0</v>
      </c>
      <c r="G370" s="14">
        <f t="shared" si="70"/>
        <v>0</v>
      </c>
      <c r="H370" s="14">
        <f t="shared" si="71"/>
        <v>0</v>
      </c>
      <c r="I370" s="14">
        <f t="shared" si="72"/>
        <v>0</v>
      </c>
      <c r="J370" s="14">
        <f t="shared" si="73"/>
        <v>0</v>
      </c>
      <c r="K370" s="14">
        <f t="shared" si="74"/>
        <v>0</v>
      </c>
      <c r="L370" s="14">
        <f t="shared" si="75"/>
        <v>0</v>
      </c>
      <c r="M370" s="14">
        <f t="shared" ca="1" si="80"/>
        <v>-1.8432078686033124E-2</v>
      </c>
      <c r="N370" s="14">
        <f t="shared" ca="1" si="76"/>
        <v>0</v>
      </c>
      <c r="O370" s="21">
        <f t="shared" ca="1" si="77"/>
        <v>0</v>
      </c>
      <c r="P370" s="14">
        <f t="shared" ca="1" si="78"/>
        <v>0</v>
      </c>
      <c r="Q370" s="14">
        <f t="shared" ca="1" si="79"/>
        <v>0</v>
      </c>
      <c r="R370" s="8">
        <f t="shared" ca="1" si="81"/>
        <v>1.8432078686033124E-2</v>
      </c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</row>
    <row r="371" spans="1:35" x14ac:dyDescent="0.2">
      <c r="A371" s="8"/>
      <c r="B371" s="8"/>
      <c r="C371" s="54"/>
      <c r="D371" s="56">
        <f t="shared" si="69"/>
        <v>0</v>
      </c>
      <c r="E371" s="56">
        <f t="shared" si="69"/>
        <v>0</v>
      </c>
      <c r="F371" s="14">
        <f t="shared" si="70"/>
        <v>0</v>
      </c>
      <c r="G371" s="14">
        <f t="shared" si="70"/>
        <v>0</v>
      </c>
      <c r="H371" s="14">
        <f t="shared" si="71"/>
        <v>0</v>
      </c>
      <c r="I371" s="14">
        <f t="shared" si="72"/>
        <v>0</v>
      </c>
      <c r="J371" s="14">
        <f t="shared" si="73"/>
        <v>0</v>
      </c>
      <c r="K371" s="14">
        <f t="shared" si="74"/>
        <v>0</v>
      </c>
      <c r="L371" s="14">
        <f t="shared" si="75"/>
        <v>0</v>
      </c>
      <c r="M371" s="14">
        <f t="shared" ca="1" si="80"/>
        <v>-1.8432078686033124E-2</v>
      </c>
      <c r="N371" s="14">
        <f t="shared" ca="1" si="76"/>
        <v>0</v>
      </c>
      <c r="O371" s="21">
        <f t="shared" ca="1" si="77"/>
        <v>0</v>
      </c>
      <c r="P371" s="14">
        <f t="shared" ca="1" si="78"/>
        <v>0</v>
      </c>
      <c r="Q371" s="14">
        <f t="shared" ca="1" si="79"/>
        <v>0</v>
      </c>
      <c r="R371" s="8">
        <f t="shared" ca="1" si="81"/>
        <v>1.8432078686033124E-2</v>
      </c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</row>
    <row r="372" spans="1:35" x14ac:dyDescent="0.2">
      <c r="A372" s="8"/>
      <c r="B372" s="8"/>
      <c r="C372" s="54"/>
      <c r="D372" s="56">
        <f t="shared" si="69"/>
        <v>0</v>
      </c>
      <c r="E372" s="56">
        <f t="shared" si="69"/>
        <v>0</v>
      </c>
      <c r="F372" s="14">
        <f t="shared" si="70"/>
        <v>0</v>
      </c>
      <c r="G372" s="14">
        <f t="shared" si="70"/>
        <v>0</v>
      </c>
      <c r="H372" s="14">
        <f t="shared" si="71"/>
        <v>0</v>
      </c>
      <c r="I372" s="14">
        <f t="shared" si="72"/>
        <v>0</v>
      </c>
      <c r="J372" s="14">
        <f t="shared" si="73"/>
        <v>0</v>
      </c>
      <c r="K372" s="14">
        <f t="shared" si="74"/>
        <v>0</v>
      </c>
      <c r="L372" s="14">
        <f t="shared" si="75"/>
        <v>0</v>
      </c>
      <c r="M372" s="14">
        <f t="shared" ca="1" si="80"/>
        <v>-1.8432078686033124E-2</v>
      </c>
      <c r="N372" s="14">
        <f t="shared" ca="1" si="76"/>
        <v>0</v>
      </c>
      <c r="O372" s="21">
        <f t="shared" ca="1" si="77"/>
        <v>0</v>
      </c>
      <c r="P372" s="14">
        <f t="shared" ca="1" si="78"/>
        <v>0</v>
      </c>
      <c r="Q372" s="14">
        <f t="shared" ca="1" si="79"/>
        <v>0</v>
      </c>
      <c r="R372" s="8">
        <f t="shared" ca="1" si="81"/>
        <v>1.8432078686033124E-2</v>
      </c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</row>
    <row r="373" spans="1:35" x14ac:dyDescent="0.2">
      <c r="A373" s="8"/>
      <c r="B373" s="8"/>
      <c r="C373" s="54"/>
      <c r="D373" s="56">
        <f t="shared" si="69"/>
        <v>0</v>
      </c>
      <c r="E373" s="56">
        <f t="shared" si="69"/>
        <v>0</v>
      </c>
      <c r="F373" s="14">
        <f t="shared" si="70"/>
        <v>0</v>
      </c>
      <c r="G373" s="14">
        <f t="shared" si="70"/>
        <v>0</v>
      </c>
      <c r="H373" s="14">
        <f t="shared" si="71"/>
        <v>0</v>
      </c>
      <c r="I373" s="14">
        <f t="shared" si="72"/>
        <v>0</v>
      </c>
      <c r="J373" s="14">
        <f t="shared" si="73"/>
        <v>0</v>
      </c>
      <c r="K373" s="14">
        <f t="shared" si="74"/>
        <v>0</v>
      </c>
      <c r="L373" s="14">
        <f t="shared" si="75"/>
        <v>0</v>
      </c>
      <c r="M373" s="14">
        <f t="shared" ca="1" si="80"/>
        <v>-1.8432078686033124E-2</v>
      </c>
      <c r="N373" s="14">
        <f t="shared" ca="1" si="76"/>
        <v>0</v>
      </c>
      <c r="O373" s="21">
        <f t="shared" ca="1" si="77"/>
        <v>0</v>
      </c>
      <c r="P373" s="14">
        <f t="shared" ca="1" si="78"/>
        <v>0</v>
      </c>
      <c r="Q373" s="14">
        <f t="shared" ca="1" si="79"/>
        <v>0</v>
      </c>
      <c r="R373" s="8">
        <f t="shared" ca="1" si="81"/>
        <v>1.8432078686033124E-2</v>
      </c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</row>
    <row r="374" spans="1:35" x14ac:dyDescent="0.2">
      <c r="A374" s="8"/>
      <c r="B374" s="8"/>
      <c r="C374" s="54"/>
      <c r="D374" s="56">
        <f t="shared" si="69"/>
        <v>0</v>
      </c>
      <c r="E374" s="56">
        <f t="shared" si="69"/>
        <v>0</v>
      </c>
      <c r="F374" s="14">
        <f t="shared" si="70"/>
        <v>0</v>
      </c>
      <c r="G374" s="14">
        <f t="shared" si="70"/>
        <v>0</v>
      </c>
      <c r="H374" s="14">
        <f t="shared" si="71"/>
        <v>0</v>
      </c>
      <c r="I374" s="14">
        <f t="shared" si="72"/>
        <v>0</v>
      </c>
      <c r="J374" s="14">
        <f t="shared" si="73"/>
        <v>0</v>
      </c>
      <c r="K374" s="14">
        <f t="shared" si="74"/>
        <v>0</v>
      </c>
      <c r="L374" s="14">
        <f t="shared" si="75"/>
        <v>0</v>
      </c>
      <c r="M374" s="14">
        <f t="shared" ca="1" si="80"/>
        <v>-1.8432078686033124E-2</v>
      </c>
      <c r="N374" s="14">
        <f t="shared" ca="1" si="76"/>
        <v>0</v>
      </c>
      <c r="O374" s="21">
        <f t="shared" ca="1" si="77"/>
        <v>0</v>
      </c>
      <c r="P374" s="14">
        <f t="shared" ca="1" si="78"/>
        <v>0</v>
      </c>
      <c r="Q374" s="14">
        <f t="shared" ca="1" si="79"/>
        <v>0</v>
      </c>
      <c r="R374" s="8">
        <f t="shared" ca="1" si="81"/>
        <v>1.8432078686033124E-2</v>
      </c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 spans="1:35" x14ac:dyDescent="0.2">
      <c r="A375" s="8"/>
      <c r="B375" s="8"/>
      <c r="C375" s="54"/>
      <c r="D375" s="56">
        <f t="shared" si="69"/>
        <v>0</v>
      </c>
      <c r="E375" s="56">
        <f t="shared" si="69"/>
        <v>0</v>
      </c>
      <c r="F375" s="14">
        <f t="shared" si="70"/>
        <v>0</v>
      </c>
      <c r="G375" s="14">
        <f t="shared" si="70"/>
        <v>0</v>
      </c>
      <c r="H375" s="14">
        <f t="shared" si="71"/>
        <v>0</v>
      </c>
      <c r="I375" s="14">
        <f t="shared" si="72"/>
        <v>0</v>
      </c>
      <c r="J375" s="14">
        <f t="shared" si="73"/>
        <v>0</v>
      </c>
      <c r="K375" s="14">
        <f t="shared" si="74"/>
        <v>0</v>
      </c>
      <c r="L375" s="14">
        <f t="shared" si="75"/>
        <v>0</v>
      </c>
      <c r="M375" s="14">
        <f t="shared" ca="1" si="80"/>
        <v>-1.8432078686033124E-2</v>
      </c>
      <c r="N375" s="14">
        <f t="shared" ca="1" si="76"/>
        <v>0</v>
      </c>
      <c r="O375" s="21">
        <f t="shared" ca="1" si="77"/>
        <v>0</v>
      </c>
      <c r="P375" s="14">
        <f t="shared" ca="1" si="78"/>
        <v>0</v>
      </c>
      <c r="Q375" s="14">
        <f t="shared" ca="1" si="79"/>
        <v>0</v>
      </c>
      <c r="R375" s="8">
        <f t="shared" ca="1" si="81"/>
        <v>1.8432078686033124E-2</v>
      </c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</row>
    <row r="376" spans="1:35" x14ac:dyDescent="0.2">
      <c r="A376" s="8"/>
      <c r="B376" s="8"/>
      <c r="C376" s="54"/>
      <c r="D376" s="56">
        <f t="shared" si="69"/>
        <v>0</v>
      </c>
      <c r="E376" s="56">
        <f t="shared" si="69"/>
        <v>0</v>
      </c>
      <c r="F376" s="14">
        <f t="shared" si="70"/>
        <v>0</v>
      </c>
      <c r="G376" s="14">
        <f t="shared" si="70"/>
        <v>0</v>
      </c>
      <c r="H376" s="14">
        <f t="shared" si="71"/>
        <v>0</v>
      </c>
      <c r="I376" s="14">
        <f t="shared" si="72"/>
        <v>0</v>
      </c>
      <c r="J376" s="14">
        <f t="shared" si="73"/>
        <v>0</v>
      </c>
      <c r="K376" s="14">
        <f t="shared" si="74"/>
        <v>0</v>
      </c>
      <c r="L376" s="14">
        <f t="shared" si="75"/>
        <v>0</v>
      </c>
      <c r="M376" s="14">
        <f t="shared" ca="1" si="80"/>
        <v>-1.8432078686033124E-2</v>
      </c>
      <c r="N376" s="14">
        <f t="shared" ca="1" si="76"/>
        <v>0</v>
      </c>
      <c r="O376" s="21">
        <f t="shared" ca="1" si="77"/>
        <v>0</v>
      </c>
      <c r="P376" s="14">
        <f t="shared" ca="1" si="78"/>
        <v>0</v>
      </c>
      <c r="Q376" s="14">
        <f t="shared" ca="1" si="79"/>
        <v>0</v>
      </c>
      <c r="R376" s="8">
        <f t="shared" ca="1" si="81"/>
        <v>1.8432078686033124E-2</v>
      </c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</row>
    <row r="377" spans="1:35" x14ac:dyDescent="0.2">
      <c r="A377" s="8"/>
      <c r="B377" s="8"/>
      <c r="C377" s="54"/>
      <c r="D377" s="56">
        <f t="shared" si="69"/>
        <v>0</v>
      </c>
      <c r="E377" s="56">
        <f t="shared" si="69"/>
        <v>0</v>
      </c>
      <c r="F377" s="14">
        <f t="shared" si="70"/>
        <v>0</v>
      </c>
      <c r="G377" s="14">
        <f t="shared" si="70"/>
        <v>0</v>
      </c>
      <c r="H377" s="14">
        <f t="shared" si="71"/>
        <v>0</v>
      </c>
      <c r="I377" s="14">
        <f t="shared" si="72"/>
        <v>0</v>
      </c>
      <c r="J377" s="14">
        <f t="shared" si="73"/>
        <v>0</v>
      </c>
      <c r="K377" s="14">
        <f t="shared" si="74"/>
        <v>0</v>
      </c>
      <c r="L377" s="14">
        <f t="shared" si="75"/>
        <v>0</v>
      </c>
      <c r="M377" s="14">
        <f t="shared" ca="1" si="80"/>
        <v>-1.8432078686033124E-2</v>
      </c>
      <c r="N377" s="14">
        <f t="shared" ca="1" si="76"/>
        <v>0</v>
      </c>
      <c r="O377" s="21">
        <f t="shared" ca="1" si="77"/>
        <v>0</v>
      </c>
      <c r="P377" s="14">
        <f t="shared" ca="1" si="78"/>
        <v>0</v>
      </c>
      <c r="Q377" s="14">
        <f t="shared" ca="1" si="79"/>
        <v>0</v>
      </c>
      <c r="R377" s="8">
        <f t="shared" ca="1" si="81"/>
        <v>1.8432078686033124E-2</v>
      </c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</row>
    <row r="378" spans="1:35" x14ac:dyDescent="0.2">
      <c r="A378" s="8"/>
      <c r="B378" s="8"/>
      <c r="C378" s="54"/>
      <c r="D378" s="56">
        <f t="shared" si="69"/>
        <v>0</v>
      </c>
      <c r="E378" s="56">
        <f t="shared" si="69"/>
        <v>0</v>
      </c>
      <c r="F378" s="14">
        <f t="shared" si="70"/>
        <v>0</v>
      </c>
      <c r="G378" s="14">
        <f t="shared" si="70"/>
        <v>0</v>
      </c>
      <c r="H378" s="14">
        <f t="shared" si="71"/>
        <v>0</v>
      </c>
      <c r="I378" s="14">
        <f t="shared" si="72"/>
        <v>0</v>
      </c>
      <c r="J378" s="14">
        <f t="shared" si="73"/>
        <v>0</v>
      </c>
      <c r="K378" s="14">
        <f t="shared" si="74"/>
        <v>0</v>
      </c>
      <c r="L378" s="14">
        <f t="shared" si="75"/>
        <v>0</v>
      </c>
      <c r="M378" s="14">
        <f t="shared" ca="1" si="80"/>
        <v>-1.8432078686033124E-2</v>
      </c>
      <c r="N378" s="14">
        <f t="shared" ca="1" si="76"/>
        <v>0</v>
      </c>
      <c r="O378" s="21">
        <f t="shared" ca="1" si="77"/>
        <v>0</v>
      </c>
      <c r="P378" s="14">
        <f t="shared" ca="1" si="78"/>
        <v>0</v>
      </c>
      <c r="Q378" s="14">
        <f t="shared" ca="1" si="79"/>
        <v>0</v>
      </c>
      <c r="R378" s="8">
        <f t="shared" ca="1" si="81"/>
        <v>1.8432078686033124E-2</v>
      </c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</row>
    <row r="379" spans="1:35" x14ac:dyDescent="0.2">
      <c r="A379" s="8"/>
      <c r="B379" s="8"/>
      <c r="C379" s="54"/>
      <c r="D379" s="56">
        <f t="shared" si="69"/>
        <v>0</v>
      </c>
      <c r="E379" s="56">
        <f t="shared" si="69"/>
        <v>0</v>
      </c>
      <c r="F379" s="14">
        <f t="shared" si="70"/>
        <v>0</v>
      </c>
      <c r="G379" s="14">
        <f t="shared" si="70"/>
        <v>0</v>
      </c>
      <c r="H379" s="14">
        <f t="shared" si="71"/>
        <v>0</v>
      </c>
      <c r="I379" s="14">
        <f t="shared" si="72"/>
        <v>0</v>
      </c>
      <c r="J379" s="14">
        <f t="shared" si="73"/>
        <v>0</v>
      </c>
      <c r="K379" s="14">
        <f t="shared" si="74"/>
        <v>0</v>
      </c>
      <c r="L379" s="14">
        <f t="shared" si="75"/>
        <v>0</v>
      </c>
      <c r="M379" s="14">
        <f t="shared" ca="1" si="80"/>
        <v>-1.8432078686033124E-2</v>
      </c>
      <c r="N379" s="14">
        <f t="shared" ca="1" si="76"/>
        <v>0</v>
      </c>
      <c r="O379" s="21">
        <f t="shared" ca="1" si="77"/>
        <v>0</v>
      </c>
      <c r="P379" s="14">
        <f t="shared" ca="1" si="78"/>
        <v>0</v>
      </c>
      <c r="Q379" s="14">
        <f t="shared" ca="1" si="79"/>
        <v>0</v>
      </c>
      <c r="R379" s="8">
        <f t="shared" ca="1" si="81"/>
        <v>1.8432078686033124E-2</v>
      </c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</row>
    <row r="380" spans="1:35" x14ac:dyDescent="0.2">
      <c r="A380" s="8"/>
      <c r="B380" s="8"/>
      <c r="C380" s="54"/>
      <c r="D380" s="56">
        <f t="shared" si="69"/>
        <v>0</v>
      </c>
      <c r="E380" s="56">
        <f t="shared" si="69"/>
        <v>0</v>
      </c>
      <c r="F380" s="14">
        <f t="shared" si="70"/>
        <v>0</v>
      </c>
      <c r="G380" s="14">
        <f t="shared" si="70"/>
        <v>0</v>
      </c>
      <c r="H380" s="14">
        <f t="shared" si="71"/>
        <v>0</v>
      </c>
      <c r="I380" s="14">
        <f t="shared" si="72"/>
        <v>0</v>
      </c>
      <c r="J380" s="14">
        <f t="shared" si="73"/>
        <v>0</v>
      </c>
      <c r="K380" s="14">
        <f t="shared" si="74"/>
        <v>0</v>
      </c>
      <c r="L380" s="14">
        <f t="shared" si="75"/>
        <v>0</v>
      </c>
      <c r="M380" s="14">
        <f t="shared" ca="1" si="80"/>
        <v>-1.8432078686033124E-2</v>
      </c>
      <c r="N380" s="14">
        <f t="shared" ca="1" si="76"/>
        <v>0</v>
      </c>
      <c r="O380" s="21">
        <f t="shared" ca="1" si="77"/>
        <v>0</v>
      </c>
      <c r="P380" s="14">
        <f t="shared" ca="1" si="78"/>
        <v>0</v>
      </c>
      <c r="Q380" s="14">
        <f t="shared" ca="1" si="79"/>
        <v>0</v>
      </c>
      <c r="R380" s="8">
        <f t="shared" ca="1" si="81"/>
        <v>1.8432078686033124E-2</v>
      </c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</row>
    <row r="381" spans="1:35" x14ac:dyDescent="0.2">
      <c r="A381" s="8"/>
      <c r="B381" s="8"/>
      <c r="C381" s="54"/>
      <c r="D381" s="56">
        <f t="shared" si="69"/>
        <v>0</v>
      </c>
      <c r="E381" s="56">
        <f t="shared" si="69"/>
        <v>0</v>
      </c>
      <c r="F381" s="14">
        <f t="shared" si="70"/>
        <v>0</v>
      </c>
      <c r="G381" s="14">
        <f t="shared" si="70"/>
        <v>0</v>
      </c>
      <c r="H381" s="14">
        <f t="shared" si="71"/>
        <v>0</v>
      </c>
      <c r="I381" s="14">
        <f t="shared" si="72"/>
        <v>0</v>
      </c>
      <c r="J381" s="14">
        <f t="shared" si="73"/>
        <v>0</v>
      </c>
      <c r="K381" s="14">
        <f t="shared" si="74"/>
        <v>0</v>
      </c>
      <c r="L381" s="14">
        <f t="shared" si="75"/>
        <v>0</v>
      </c>
      <c r="M381" s="14">
        <f t="shared" ca="1" si="80"/>
        <v>-1.8432078686033124E-2</v>
      </c>
      <c r="N381" s="14">
        <f t="shared" ca="1" si="76"/>
        <v>0</v>
      </c>
      <c r="O381" s="21">
        <f t="shared" ca="1" si="77"/>
        <v>0</v>
      </c>
      <c r="P381" s="14">
        <f t="shared" ca="1" si="78"/>
        <v>0</v>
      </c>
      <c r="Q381" s="14">
        <f t="shared" ca="1" si="79"/>
        <v>0</v>
      </c>
      <c r="R381" s="8">
        <f t="shared" ca="1" si="81"/>
        <v>1.8432078686033124E-2</v>
      </c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</row>
    <row r="382" spans="1:35" x14ac:dyDescent="0.2">
      <c r="A382" s="8"/>
      <c r="B382" s="8"/>
      <c r="C382" s="54"/>
      <c r="D382" s="56">
        <f t="shared" si="69"/>
        <v>0</v>
      </c>
      <c r="E382" s="56">
        <f t="shared" si="69"/>
        <v>0</v>
      </c>
      <c r="F382" s="14">
        <f t="shared" si="70"/>
        <v>0</v>
      </c>
      <c r="G382" s="14">
        <f t="shared" si="70"/>
        <v>0</v>
      </c>
      <c r="H382" s="14">
        <f t="shared" si="71"/>
        <v>0</v>
      </c>
      <c r="I382" s="14">
        <f t="shared" si="72"/>
        <v>0</v>
      </c>
      <c r="J382" s="14">
        <f t="shared" si="73"/>
        <v>0</v>
      </c>
      <c r="K382" s="14">
        <f t="shared" si="74"/>
        <v>0</v>
      </c>
      <c r="L382" s="14">
        <f t="shared" si="75"/>
        <v>0</v>
      </c>
      <c r="M382" s="14">
        <f t="shared" ca="1" si="80"/>
        <v>-1.8432078686033124E-2</v>
      </c>
      <c r="N382" s="14">
        <f t="shared" ca="1" si="76"/>
        <v>0</v>
      </c>
      <c r="O382" s="21">
        <f t="shared" ca="1" si="77"/>
        <v>0</v>
      </c>
      <c r="P382" s="14">
        <f t="shared" ca="1" si="78"/>
        <v>0</v>
      </c>
      <c r="Q382" s="14">
        <f t="shared" ca="1" si="79"/>
        <v>0</v>
      </c>
      <c r="R382" s="8">
        <f t="shared" ca="1" si="81"/>
        <v>1.8432078686033124E-2</v>
      </c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</row>
    <row r="383" spans="1:35" x14ac:dyDescent="0.2">
      <c r="A383" s="8"/>
      <c r="B383" s="8"/>
      <c r="C383" s="54"/>
      <c r="D383" s="56">
        <f t="shared" si="69"/>
        <v>0</v>
      </c>
      <c r="E383" s="56">
        <f t="shared" si="69"/>
        <v>0</v>
      </c>
      <c r="F383" s="14">
        <f t="shared" si="70"/>
        <v>0</v>
      </c>
      <c r="G383" s="14">
        <f t="shared" si="70"/>
        <v>0</v>
      </c>
      <c r="H383" s="14">
        <f t="shared" si="71"/>
        <v>0</v>
      </c>
      <c r="I383" s="14">
        <f t="shared" si="72"/>
        <v>0</v>
      </c>
      <c r="J383" s="14">
        <f t="shared" si="73"/>
        <v>0</v>
      </c>
      <c r="K383" s="14">
        <f t="shared" si="74"/>
        <v>0</v>
      </c>
      <c r="L383" s="14">
        <f t="shared" si="75"/>
        <v>0</v>
      </c>
      <c r="M383" s="14">
        <f t="shared" ca="1" si="80"/>
        <v>-1.8432078686033124E-2</v>
      </c>
      <c r="N383" s="14">
        <f t="shared" ca="1" si="76"/>
        <v>0</v>
      </c>
      <c r="O383" s="21">
        <f t="shared" ca="1" si="77"/>
        <v>0</v>
      </c>
      <c r="P383" s="14">
        <f t="shared" ca="1" si="78"/>
        <v>0</v>
      </c>
      <c r="Q383" s="14">
        <f t="shared" ca="1" si="79"/>
        <v>0</v>
      </c>
      <c r="R383" s="8">
        <f t="shared" ca="1" si="81"/>
        <v>1.8432078686033124E-2</v>
      </c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</row>
    <row r="384" spans="1:35" x14ac:dyDescent="0.2">
      <c r="A384" s="8"/>
      <c r="B384" s="8"/>
      <c r="C384" s="54"/>
      <c r="D384" s="56">
        <f t="shared" si="69"/>
        <v>0</v>
      </c>
      <c r="E384" s="56">
        <f t="shared" si="69"/>
        <v>0</v>
      </c>
      <c r="F384" s="14">
        <f t="shared" si="70"/>
        <v>0</v>
      </c>
      <c r="G384" s="14">
        <f t="shared" si="70"/>
        <v>0</v>
      </c>
      <c r="H384" s="14">
        <f t="shared" si="71"/>
        <v>0</v>
      </c>
      <c r="I384" s="14">
        <f t="shared" si="72"/>
        <v>0</v>
      </c>
      <c r="J384" s="14">
        <f t="shared" si="73"/>
        <v>0</v>
      </c>
      <c r="K384" s="14">
        <f t="shared" si="74"/>
        <v>0</v>
      </c>
      <c r="L384" s="14">
        <f t="shared" si="75"/>
        <v>0</v>
      </c>
      <c r="M384" s="14">
        <f t="shared" ca="1" si="80"/>
        <v>-1.8432078686033124E-2</v>
      </c>
      <c r="N384" s="14">
        <f t="shared" ca="1" si="76"/>
        <v>0</v>
      </c>
      <c r="O384" s="21">
        <f t="shared" ca="1" si="77"/>
        <v>0</v>
      </c>
      <c r="P384" s="14">
        <f t="shared" ca="1" si="78"/>
        <v>0</v>
      </c>
      <c r="Q384" s="14">
        <f t="shared" ca="1" si="79"/>
        <v>0</v>
      </c>
      <c r="R384" s="8">
        <f t="shared" ca="1" si="81"/>
        <v>1.8432078686033124E-2</v>
      </c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</row>
    <row r="385" spans="1:35" x14ac:dyDescent="0.2">
      <c r="A385" s="8"/>
      <c r="B385" s="8"/>
      <c r="C385" s="54"/>
      <c r="D385" s="56">
        <f t="shared" si="69"/>
        <v>0</v>
      </c>
      <c r="E385" s="56">
        <f t="shared" si="69"/>
        <v>0</v>
      </c>
      <c r="F385" s="14">
        <f t="shared" si="70"/>
        <v>0</v>
      </c>
      <c r="G385" s="14">
        <f t="shared" si="70"/>
        <v>0</v>
      </c>
      <c r="H385" s="14">
        <f t="shared" si="71"/>
        <v>0</v>
      </c>
      <c r="I385" s="14">
        <f t="shared" si="72"/>
        <v>0</v>
      </c>
      <c r="J385" s="14">
        <f t="shared" si="73"/>
        <v>0</v>
      </c>
      <c r="K385" s="14">
        <f t="shared" si="74"/>
        <v>0</v>
      </c>
      <c r="L385" s="14">
        <f t="shared" si="75"/>
        <v>0</v>
      </c>
      <c r="M385" s="14">
        <f t="shared" ca="1" si="80"/>
        <v>-1.8432078686033124E-2</v>
      </c>
      <c r="N385" s="14">
        <f t="shared" ca="1" si="76"/>
        <v>0</v>
      </c>
      <c r="O385" s="21">
        <f t="shared" ca="1" si="77"/>
        <v>0</v>
      </c>
      <c r="P385" s="14">
        <f t="shared" ca="1" si="78"/>
        <v>0</v>
      </c>
      <c r="Q385" s="14">
        <f t="shared" ca="1" si="79"/>
        <v>0</v>
      </c>
      <c r="R385" s="8">
        <f t="shared" ca="1" si="81"/>
        <v>1.8432078686033124E-2</v>
      </c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</row>
    <row r="386" spans="1:35" x14ac:dyDescent="0.2">
      <c r="A386" s="8"/>
      <c r="B386" s="8"/>
      <c r="C386" s="54"/>
      <c r="D386" s="56">
        <f t="shared" si="69"/>
        <v>0</v>
      </c>
      <c r="E386" s="56">
        <f t="shared" si="69"/>
        <v>0</v>
      </c>
      <c r="F386" s="14">
        <f t="shared" si="70"/>
        <v>0</v>
      </c>
      <c r="G386" s="14">
        <f t="shared" si="70"/>
        <v>0</v>
      </c>
      <c r="H386" s="14">
        <f t="shared" si="71"/>
        <v>0</v>
      </c>
      <c r="I386" s="14">
        <f t="shared" si="72"/>
        <v>0</v>
      </c>
      <c r="J386" s="14">
        <f t="shared" si="73"/>
        <v>0</v>
      </c>
      <c r="K386" s="14">
        <f t="shared" si="74"/>
        <v>0</v>
      </c>
      <c r="L386" s="14">
        <f t="shared" si="75"/>
        <v>0</v>
      </c>
      <c r="M386" s="14">
        <f t="shared" ca="1" si="80"/>
        <v>-1.8432078686033124E-2</v>
      </c>
      <c r="N386" s="14">
        <f t="shared" ca="1" si="76"/>
        <v>0</v>
      </c>
      <c r="O386" s="21">
        <f t="shared" ca="1" si="77"/>
        <v>0</v>
      </c>
      <c r="P386" s="14">
        <f t="shared" ca="1" si="78"/>
        <v>0</v>
      </c>
      <c r="Q386" s="14">
        <f t="shared" ca="1" si="79"/>
        <v>0</v>
      </c>
      <c r="R386" s="8">
        <f t="shared" ca="1" si="81"/>
        <v>1.8432078686033124E-2</v>
      </c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</row>
    <row r="387" spans="1:35" x14ac:dyDescent="0.2">
      <c r="A387" s="8"/>
      <c r="B387" s="8"/>
      <c r="C387" s="54"/>
      <c r="D387" s="56">
        <f t="shared" si="69"/>
        <v>0</v>
      </c>
      <c r="E387" s="56">
        <f t="shared" si="69"/>
        <v>0</v>
      </c>
      <c r="F387" s="14">
        <f t="shared" si="70"/>
        <v>0</v>
      </c>
      <c r="G387" s="14">
        <f t="shared" si="70"/>
        <v>0</v>
      </c>
      <c r="H387" s="14">
        <f t="shared" si="71"/>
        <v>0</v>
      </c>
      <c r="I387" s="14">
        <f t="shared" si="72"/>
        <v>0</v>
      </c>
      <c r="J387" s="14">
        <f t="shared" si="73"/>
        <v>0</v>
      </c>
      <c r="K387" s="14">
        <f t="shared" si="74"/>
        <v>0</v>
      </c>
      <c r="L387" s="14">
        <f t="shared" si="75"/>
        <v>0</v>
      </c>
      <c r="M387" s="14">
        <f t="shared" ca="1" si="80"/>
        <v>-1.8432078686033124E-2</v>
      </c>
      <c r="N387" s="14">
        <f t="shared" ca="1" si="76"/>
        <v>0</v>
      </c>
      <c r="O387" s="21">
        <f t="shared" ca="1" si="77"/>
        <v>0</v>
      </c>
      <c r="P387" s="14">
        <f t="shared" ca="1" si="78"/>
        <v>0</v>
      </c>
      <c r="Q387" s="14">
        <f t="shared" ca="1" si="79"/>
        <v>0</v>
      </c>
      <c r="R387" s="8">
        <f t="shared" ca="1" si="81"/>
        <v>1.8432078686033124E-2</v>
      </c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</row>
    <row r="388" spans="1:35" x14ac:dyDescent="0.2">
      <c r="A388" s="8"/>
      <c r="B388" s="8"/>
      <c r="C388" s="54"/>
      <c r="D388" s="56">
        <f t="shared" si="69"/>
        <v>0</v>
      </c>
      <c r="E388" s="56">
        <f t="shared" si="69"/>
        <v>0</v>
      </c>
      <c r="F388" s="14">
        <f t="shared" si="70"/>
        <v>0</v>
      </c>
      <c r="G388" s="14">
        <f t="shared" si="70"/>
        <v>0</v>
      </c>
      <c r="H388" s="14">
        <f t="shared" si="71"/>
        <v>0</v>
      </c>
      <c r="I388" s="14">
        <f t="shared" si="72"/>
        <v>0</v>
      </c>
      <c r="J388" s="14">
        <f t="shared" si="73"/>
        <v>0</v>
      </c>
      <c r="K388" s="14">
        <f t="shared" si="74"/>
        <v>0</v>
      </c>
      <c r="L388" s="14">
        <f t="shared" si="75"/>
        <v>0</v>
      </c>
      <c r="M388" s="14">
        <f t="shared" ca="1" si="80"/>
        <v>-1.8432078686033124E-2</v>
      </c>
      <c r="N388" s="14">
        <f t="shared" ca="1" si="76"/>
        <v>0</v>
      </c>
      <c r="O388" s="21">
        <f t="shared" ca="1" si="77"/>
        <v>0</v>
      </c>
      <c r="P388" s="14">
        <f t="shared" ca="1" si="78"/>
        <v>0</v>
      </c>
      <c r="Q388" s="14">
        <f t="shared" ca="1" si="79"/>
        <v>0</v>
      </c>
      <c r="R388" s="8">
        <f t="shared" ca="1" si="81"/>
        <v>1.8432078686033124E-2</v>
      </c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</row>
    <row r="389" spans="1:35" x14ac:dyDescent="0.2">
      <c r="A389" s="8"/>
      <c r="B389" s="8"/>
      <c r="C389" s="54"/>
      <c r="D389" s="56">
        <f t="shared" si="69"/>
        <v>0</v>
      </c>
      <c r="E389" s="56">
        <f t="shared" si="69"/>
        <v>0</v>
      </c>
      <c r="F389" s="14">
        <f t="shared" si="70"/>
        <v>0</v>
      </c>
      <c r="G389" s="14">
        <f t="shared" si="70"/>
        <v>0</v>
      </c>
      <c r="H389" s="14">
        <f t="shared" si="71"/>
        <v>0</v>
      </c>
      <c r="I389" s="14">
        <f t="shared" si="72"/>
        <v>0</v>
      </c>
      <c r="J389" s="14">
        <f t="shared" si="73"/>
        <v>0</v>
      </c>
      <c r="K389" s="14">
        <f t="shared" si="74"/>
        <v>0</v>
      </c>
      <c r="L389" s="14">
        <f t="shared" si="75"/>
        <v>0</v>
      </c>
      <c r="M389" s="14">
        <f t="shared" ca="1" si="80"/>
        <v>-1.8432078686033124E-2</v>
      </c>
      <c r="N389" s="14">
        <f t="shared" ca="1" si="76"/>
        <v>0</v>
      </c>
      <c r="O389" s="21">
        <f t="shared" ca="1" si="77"/>
        <v>0</v>
      </c>
      <c r="P389" s="14">
        <f t="shared" ca="1" si="78"/>
        <v>0</v>
      </c>
      <c r="Q389" s="14">
        <f t="shared" ca="1" si="79"/>
        <v>0</v>
      </c>
      <c r="R389" s="8">
        <f t="shared" ca="1" si="81"/>
        <v>1.8432078686033124E-2</v>
      </c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 spans="1:35" x14ac:dyDescent="0.2">
      <c r="A390" s="8"/>
      <c r="B390" s="8"/>
      <c r="C390" s="54"/>
      <c r="D390" s="56">
        <f t="shared" si="69"/>
        <v>0</v>
      </c>
      <c r="E390" s="56">
        <f t="shared" si="69"/>
        <v>0</v>
      </c>
      <c r="F390" s="14">
        <f t="shared" si="70"/>
        <v>0</v>
      </c>
      <c r="G390" s="14">
        <f t="shared" si="70"/>
        <v>0</v>
      </c>
      <c r="H390" s="14">
        <f t="shared" si="71"/>
        <v>0</v>
      </c>
      <c r="I390" s="14">
        <f t="shared" si="72"/>
        <v>0</v>
      </c>
      <c r="J390" s="14">
        <f t="shared" si="73"/>
        <v>0</v>
      </c>
      <c r="K390" s="14">
        <f t="shared" si="74"/>
        <v>0</v>
      </c>
      <c r="L390" s="14">
        <f t="shared" si="75"/>
        <v>0</v>
      </c>
      <c r="M390" s="14">
        <f t="shared" ca="1" si="80"/>
        <v>-1.8432078686033124E-2</v>
      </c>
      <c r="N390" s="14">
        <f t="shared" ca="1" si="76"/>
        <v>0</v>
      </c>
      <c r="O390" s="21">
        <f t="shared" ca="1" si="77"/>
        <v>0</v>
      </c>
      <c r="P390" s="14">
        <f t="shared" ca="1" si="78"/>
        <v>0</v>
      </c>
      <c r="Q390" s="14">
        <f t="shared" ca="1" si="79"/>
        <v>0</v>
      </c>
      <c r="R390" s="8">
        <f t="shared" ca="1" si="81"/>
        <v>1.8432078686033124E-2</v>
      </c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</row>
    <row r="391" spans="1:35" x14ac:dyDescent="0.2">
      <c r="A391" s="8"/>
      <c r="B391" s="8"/>
      <c r="C391" s="54"/>
      <c r="D391" s="56">
        <f t="shared" si="69"/>
        <v>0</v>
      </c>
      <c r="E391" s="56">
        <f t="shared" si="69"/>
        <v>0</v>
      </c>
      <c r="F391" s="14">
        <f t="shared" si="70"/>
        <v>0</v>
      </c>
      <c r="G391" s="14">
        <f t="shared" si="70"/>
        <v>0</v>
      </c>
      <c r="H391" s="14">
        <f t="shared" si="71"/>
        <v>0</v>
      </c>
      <c r="I391" s="14">
        <f t="shared" si="72"/>
        <v>0</v>
      </c>
      <c r="J391" s="14">
        <f t="shared" si="73"/>
        <v>0</v>
      </c>
      <c r="K391" s="14">
        <f t="shared" si="74"/>
        <v>0</v>
      </c>
      <c r="L391" s="14">
        <f t="shared" si="75"/>
        <v>0</v>
      </c>
      <c r="M391" s="14">
        <f t="shared" ca="1" si="80"/>
        <v>-1.8432078686033124E-2</v>
      </c>
      <c r="N391" s="14">
        <f t="shared" ca="1" si="76"/>
        <v>0</v>
      </c>
      <c r="O391" s="21">
        <f t="shared" ca="1" si="77"/>
        <v>0</v>
      </c>
      <c r="P391" s="14">
        <f t="shared" ca="1" si="78"/>
        <v>0</v>
      </c>
      <c r="Q391" s="14">
        <f t="shared" ca="1" si="79"/>
        <v>0</v>
      </c>
      <c r="R391" s="8">
        <f t="shared" ca="1" si="81"/>
        <v>1.8432078686033124E-2</v>
      </c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</row>
    <row r="392" spans="1:35" x14ac:dyDescent="0.2">
      <c r="A392" s="8"/>
      <c r="B392" s="8"/>
      <c r="C392" s="54"/>
      <c r="D392" s="56">
        <f t="shared" si="69"/>
        <v>0</v>
      </c>
      <c r="E392" s="56">
        <f t="shared" si="69"/>
        <v>0</v>
      </c>
      <c r="F392" s="14">
        <f t="shared" si="70"/>
        <v>0</v>
      </c>
      <c r="G392" s="14">
        <f t="shared" si="70"/>
        <v>0</v>
      </c>
      <c r="H392" s="14">
        <f t="shared" si="71"/>
        <v>0</v>
      </c>
      <c r="I392" s="14">
        <f t="shared" si="72"/>
        <v>0</v>
      </c>
      <c r="J392" s="14">
        <f t="shared" si="73"/>
        <v>0</v>
      </c>
      <c r="K392" s="14">
        <f t="shared" si="74"/>
        <v>0</v>
      </c>
      <c r="L392" s="14">
        <f t="shared" si="75"/>
        <v>0</v>
      </c>
      <c r="M392" s="14">
        <f t="shared" ca="1" si="80"/>
        <v>-1.8432078686033124E-2</v>
      </c>
      <c r="N392" s="14">
        <f t="shared" ca="1" si="76"/>
        <v>0</v>
      </c>
      <c r="O392" s="21">
        <f t="shared" ca="1" si="77"/>
        <v>0</v>
      </c>
      <c r="P392" s="14">
        <f t="shared" ca="1" si="78"/>
        <v>0</v>
      </c>
      <c r="Q392" s="14">
        <f t="shared" ca="1" si="79"/>
        <v>0</v>
      </c>
      <c r="R392" s="8">
        <f t="shared" ca="1" si="81"/>
        <v>1.8432078686033124E-2</v>
      </c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</row>
    <row r="393" spans="1:35" x14ac:dyDescent="0.2">
      <c r="A393" s="8"/>
      <c r="B393" s="8"/>
      <c r="C393" s="54"/>
      <c r="D393" s="56">
        <f t="shared" si="69"/>
        <v>0</v>
      </c>
      <c r="E393" s="56">
        <f t="shared" si="69"/>
        <v>0</v>
      </c>
      <c r="F393" s="14">
        <f t="shared" si="70"/>
        <v>0</v>
      </c>
      <c r="G393" s="14">
        <f t="shared" si="70"/>
        <v>0</v>
      </c>
      <c r="H393" s="14">
        <f t="shared" si="71"/>
        <v>0</v>
      </c>
      <c r="I393" s="14">
        <f t="shared" si="72"/>
        <v>0</v>
      </c>
      <c r="J393" s="14">
        <f t="shared" si="73"/>
        <v>0</v>
      </c>
      <c r="K393" s="14">
        <f t="shared" si="74"/>
        <v>0</v>
      </c>
      <c r="L393" s="14">
        <f t="shared" si="75"/>
        <v>0</v>
      </c>
      <c r="M393" s="14">
        <f t="shared" ca="1" si="80"/>
        <v>-1.8432078686033124E-2</v>
      </c>
      <c r="N393" s="14">
        <f t="shared" ca="1" si="76"/>
        <v>0</v>
      </c>
      <c r="O393" s="21">
        <f t="shared" ca="1" si="77"/>
        <v>0</v>
      </c>
      <c r="P393" s="14">
        <f t="shared" ca="1" si="78"/>
        <v>0</v>
      </c>
      <c r="Q393" s="14">
        <f t="shared" ca="1" si="79"/>
        <v>0</v>
      </c>
      <c r="R393" s="8">
        <f t="shared" ca="1" si="81"/>
        <v>1.8432078686033124E-2</v>
      </c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</row>
    <row r="394" spans="1:35" x14ac:dyDescent="0.2">
      <c r="A394" s="8"/>
      <c r="B394" s="8"/>
      <c r="C394" s="54"/>
      <c r="D394" s="56">
        <f t="shared" si="69"/>
        <v>0</v>
      </c>
      <c r="E394" s="56">
        <f t="shared" si="69"/>
        <v>0</v>
      </c>
      <c r="F394" s="14">
        <f t="shared" si="70"/>
        <v>0</v>
      </c>
      <c r="G394" s="14">
        <f t="shared" si="70"/>
        <v>0</v>
      </c>
      <c r="H394" s="14">
        <f t="shared" si="71"/>
        <v>0</v>
      </c>
      <c r="I394" s="14">
        <f t="shared" si="72"/>
        <v>0</v>
      </c>
      <c r="J394" s="14">
        <f t="shared" si="73"/>
        <v>0</v>
      </c>
      <c r="K394" s="14">
        <f t="shared" si="74"/>
        <v>0</v>
      </c>
      <c r="L394" s="14">
        <f t="shared" si="75"/>
        <v>0</v>
      </c>
      <c r="M394" s="14">
        <f t="shared" ca="1" si="80"/>
        <v>-1.8432078686033124E-2</v>
      </c>
      <c r="N394" s="14">
        <f t="shared" ca="1" si="76"/>
        <v>0</v>
      </c>
      <c r="O394" s="21">
        <f t="shared" ca="1" si="77"/>
        <v>0</v>
      </c>
      <c r="P394" s="14">
        <f t="shared" ca="1" si="78"/>
        <v>0</v>
      </c>
      <c r="Q394" s="14">
        <f t="shared" ca="1" si="79"/>
        <v>0</v>
      </c>
      <c r="R394" s="8">
        <f t="shared" ca="1" si="81"/>
        <v>1.8432078686033124E-2</v>
      </c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</row>
    <row r="395" spans="1:35" x14ac:dyDescent="0.2">
      <c r="A395" s="8"/>
      <c r="B395" s="8"/>
      <c r="C395" s="54"/>
      <c r="D395" s="56">
        <f t="shared" si="69"/>
        <v>0</v>
      </c>
      <c r="E395" s="56">
        <f t="shared" si="69"/>
        <v>0</v>
      </c>
      <c r="F395" s="14">
        <f t="shared" si="70"/>
        <v>0</v>
      </c>
      <c r="G395" s="14">
        <f t="shared" si="70"/>
        <v>0</v>
      </c>
      <c r="H395" s="14">
        <f t="shared" si="71"/>
        <v>0</v>
      </c>
      <c r="I395" s="14">
        <f t="shared" si="72"/>
        <v>0</v>
      </c>
      <c r="J395" s="14">
        <f t="shared" si="73"/>
        <v>0</v>
      </c>
      <c r="K395" s="14">
        <f t="shared" si="74"/>
        <v>0</v>
      </c>
      <c r="L395" s="14">
        <f t="shared" si="75"/>
        <v>0</v>
      </c>
      <c r="M395" s="14">
        <f t="shared" ca="1" si="80"/>
        <v>-1.8432078686033124E-2</v>
      </c>
      <c r="N395" s="14">
        <f t="shared" ca="1" si="76"/>
        <v>0</v>
      </c>
      <c r="O395" s="21">
        <f t="shared" ca="1" si="77"/>
        <v>0</v>
      </c>
      <c r="P395" s="14">
        <f t="shared" ca="1" si="78"/>
        <v>0</v>
      </c>
      <c r="Q395" s="14">
        <f t="shared" ca="1" si="79"/>
        <v>0</v>
      </c>
      <c r="R395" s="8">
        <f t="shared" ca="1" si="81"/>
        <v>1.8432078686033124E-2</v>
      </c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</row>
    <row r="396" spans="1:35" x14ac:dyDescent="0.2">
      <c r="A396" s="8"/>
      <c r="B396" s="8"/>
      <c r="C396" s="54"/>
      <c r="D396" s="56">
        <f t="shared" si="69"/>
        <v>0</v>
      </c>
      <c r="E396" s="56">
        <f t="shared" si="69"/>
        <v>0</v>
      </c>
      <c r="F396" s="14">
        <f t="shared" si="70"/>
        <v>0</v>
      </c>
      <c r="G396" s="14">
        <f t="shared" si="70"/>
        <v>0</v>
      </c>
      <c r="H396" s="14">
        <f t="shared" si="71"/>
        <v>0</v>
      </c>
      <c r="I396" s="14">
        <f t="shared" si="72"/>
        <v>0</v>
      </c>
      <c r="J396" s="14">
        <f t="shared" si="73"/>
        <v>0</v>
      </c>
      <c r="K396" s="14">
        <f t="shared" si="74"/>
        <v>0</v>
      </c>
      <c r="L396" s="14">
        <f t="shared" si="75"/>
        <v>0</v>
      </c>
      <c r="M396" s="14">
        <f t="shared" ca="1" si="80"/>
        <v>-1.8432078686033124E-2</v>
      </c>
      <c r="N396" s="14">
        <f t="shared" ca="1" si="76"/>
        <v>0</v>
      </c>
      <c r="O396" s="21">
        <f t="shared" ca="1" si="77"/>
        <v>0</v>
      </c>
      <c r="P396" s="14">
        <f t="shared" ca="1" si="78"/>
        <v>0</v>
      </c>
      <c r="Q396" s="14">
        <f t="shared" ca="1" si="79"/>
        <v>0</v>
      </c>
      <c r="R396" s="8">
        <f t="shared" ca="1" si="81"/>
        <v>1.8432078686033124E-2</v>
      </c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</row>
    <row r="397" spans="1:35" x14ac:dyDescent="0.2">
      <c r="A397" s="8"/>
      <c r="B397" s="8"/>
      <c r="C397" s="54"/>
      <c r="D397" s="56">
        <f t="shared" si="69"/>
        <v>0</v>
      </c>
      <c r="E397" s="56">
        <f t="shared" si="69"/>
        <v>0</v>
      </c>
      <c r="F397" s="14">
        <f t="shared" si="70"/>
        <v>0</v>
      </c>
      <c r="G397" s="14">
        <f t="shared" si="70"/>
        <v>0</v>
      </c>
      <c r="H397" s="14">
        <f t="shared" si="71"/>
        <v>0</v>
      </c>
      <c r="I397" s="14">
        <f t="shared" si="72"/>
        <v>0</v>
      </c>
      <c r="J397" s="14">
        <f t="shared" si="73"/>
        <v>0</v>
      </c>
      <c r="K397" s="14">
        <f t="shared" si="74"/>
        <v>0</v>
      </c>
      <c r="L397" s="14">
        <f t="shared" si="75"/>
        <v>0</v>
      </c>
      <c r="M397" s="14">
        <f t="shared" ca="1" si="80"/>
        <v>-1.8432078686033124E-2</v>
      </c>
      <c r="N397" s="14">
        <f t="shared" ca="1" si="76"/>
        <v>0</v>
      </c>
      <c r="O397" s="21">
        <f t="shared" ca="1" si="77"/>
        <v>0</v>
      </c>
      <c r="P397" s="14">
        <f t="shared" ca="1" si="78"/>
        <v>0</v>
      </c>
      <c r="Q397" s="14">
        <f t="shared" ca="1" si="79"/>
        <v>0</v>
      </c>
      <c r="R397" s="8">
        <f t="shared" ca="1" si="81"/>
        <v>1.8432078686033124E-2</v>
      </c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</row>
    <row r="398" spans="1:35" x14ac:dyDescent="0.2">
      <c r="A398" s="8"/>
      <c r="B398" s="8"/>
      <c r="C398" s="54"/>
      <c r="D398" s="56">
        <f t="shared" si="69"/>
        <v>0</v>
      </c>
      <c r="E398" s="56">
        <f t="shared" si="69"/>
        <v>0</v>
      </c>
      <c r="F398" s="14">
        <f t="shared" si="70"/>
        <v>0</v>
      </c>
      <c r="G398" s="14">
        <f t="shared" si="70"/>
        <v>0</v>
      </c>
      <c r="H398" s="14">
        <f t="shared" si="71"/>
        <v>0</v>
      </c>
      <c r="I398" s="14">
        <f t="shared" si="72"/>
        <v>0</v>
      </c>
      <c r="J398" s="14">
        <f t="shared" si="73"/>
        <v>0</v>
      </c>
      <c r="K398" s="14">
        <f t="shared" si="74"/>
        <v>0</v>
      </c>
      <c r="L398" s="14">
        <f t="shared" si="75"/>
        <v>0</v>
      </c>
      <c r="M398" s="14">
        <f t="shared" ca="1" si="80"/>
        <v>-1.8432078686033124E-2</v>
      </c>
      <c r="N398" s="14">
        <f t="shared" ca="1" si="76"/>
        <v>0</v>
      </c>
      <c r="O398" s="21">
        <f t="shared" ca="1" si="77"/>
        <v>0</v>
      </c>
      <c r="P398" s="14">
        <f t="shared" ca="1" si="78"/>
        <v>0</v>
      </c>
      <c r="Q398" s="14">
        <f t="shared" ca="1" si="79"/>
        <v>0</v>
      </c>
      <c r="R398" s="8">
        <f t="shared" ca="1" si="81"/>
        <v>1.8432078686033124E-2</v>
      </c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</row>
    <row r="399" spans="1:35" x14ac:dyDescent="0.2">
      <c r="A399" s="8"/>
      <c r="B399" s="8"/>
      <c r="C399" s="54"/>
      <c r="D399" s="56">
        <f t="shared" ref="D399:E461" si="82">A399/A$18</f>
        <v>0</v>
      </c>
      <c r="E399" s="56">
        <f t="shared" si="82"/>
        <v>0</v>
      </c>
      <c r="F399" s="14">
        <f t="shared" ref="F399:G461" si="83">$C399*D399</f>
        <v>0</v>
      </c>
      <c r="G399" s="14">
        <f t="shared" si="83"/>
        <v>0</v>
      </c>
      <c r="H399" s="14">
        <f t="shared" ref="H399:H462" si="84">C399*D399*D399</f>
        <v>0</v>
      </c>
      <c r="I399" s="14">
        <f t="shared" ref="I399:I462" si="85">C399*D399*D399*D399</f>
        <v>0</v>
      </c>
      <c r="J399" s="14">
        <f t="shared" ref="J399:J462" si="86">C399*D399*D399*D399*D399</f>
        <v>0</v>
      </c>
      <c r="K399" s="14">
        <f t="shared" ref="K399:K462" si="87">C399*E399*D399</f>
        <v>0</v>
      </c>
      <c r="L399" s="14">
        <f t="shared" ref="L399:L462" si="88">C399*E399*D399*D399</f>
        <v>0</v>
      </c>
      <c r="M399" s="14">
        <f t="shared" ca="1" si="80"/>
        <v>-1.8432078686033124E-2</v>
      </c>
      <c r="N399" s="14">
        <f t="shared" ref="N399:N462" ca="1" si="89">C399*(M399-E399)^2</f>
        <v>0</v>
      </c>
      <c r="O399" s="21">
        <f t="shared" ref="O399:O462" ca="1" si="90">(C399*O$1-O$2*F399+O$3*H399)^2</f>
        <v>0</v>
      </c>
      <c r="P399" s="14">
        <f t="shared" ref="P399:P462" ca="1" si="91">(-C399*O$2+O$4*F399-O$5*H399)^2</f>
        <v>0</v>
      </c>
      <c r="Q399" s="14">
        <f t="shared" ref="Q399:Q462" ca="1" si="92">+(C399*O$3-F399*O$5+H399*O$6)^2</f>
        <v>0</v>
      </c>
      <c r="R399" s="8">
        <f t="shared" ca="1" si="81"/>
        <v>1.8432078686033124E-2</v>
      </c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</row>
    <row r="400" spans="1:35" x14ac:dyDescent="0.2">
      <c r="A400" s="8"/>
      <c r="B400" s="8"/>
      <c r="C400" s="54"/>
      <c r="D400" s="56">
        <f t="shared" si="82"/>
        <v>0</v>
      </c>
      <c r="E400" s="56">
        <f t="shared" si="82"/>
        <v>0</v>
      </c>
      <c r="F400" s="14">
        <f t="shared" si="83"/>
        <v>0</v>
      </c>
      <c r="G400" s="14">
        <f t="shared" si="83"/>
        <v>0</v>
      </c>
      <c r="H400" s="14">
        <f t="shared" si="84"/>
        <v>0</v>
      </c>
      <c r="I400" s="14">
        <f t="shared" si="85"/>
        <v>0</v>
      </c>
      <c r="J400" s="14">
        <f t="shared" si="86"/>
        <v>0</v>
      </c>
      <c r="K400" s="14">
        <f t="shared" si="87"/>
        <v>0</v>
      </c>
      <c r="L400" s="14">
        <f t="shared" si="88"/>
        <v>0</v>
      </c>
      <c r="M400" s="14">
        <f t="shared" ca="1" si="80"/>
        <v>-1.8432078686033124E-2</v>
      </c>
      <c r="N400" s="14">
        <f t="shared" ca="1" si="89"/>
        <v>0</v>
      </c>
      <c r="O400" s="21">
        <f t="shared" ca="1" si="90"/>
        <v>0</v>
      </c>
      <c r="P400" s="14">
        <f t="shared" ca="1" si="91"/>
        <v>0</v>
      </c>
      <c r="Q400" s="14">
        <f t="shared" ca="1" si="92"/>
        <v>0</v>
      </c>
      <c r="R400" s="8">
        <f t="shared" ca="1" si="81"/>
        <v>1.8432078686033124E-2</v>
      </c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</row>
    <row r="401" spans="1:35" x14ac:dyDescent="0.2">
      <c r="A401" s="8"/>
      <c r="B401" s="8"/>
      <c r="C401" s="54"/>
      <c r="D401" s="56">
        <f t="shared" si="82"/>
        <v>0</v>
      </c>
      <c r="E401" s="56">
        <f t="shared" si="82"/>
        <v>0</v>
      </c>
      <c r="F401" s="14">
        <f t="shared" si="83"/>
        <v>0</v>
      </c>
      <c r="G401" s="14">
        <f t="shared" si="83"/>
        <v>0</v>
      </c>
      <c r="H401" s="14">
        <f t="shared" si="84"/>
        <v>0</v>
      </c>
      <c r="I401" s="14">
        <f t="shared" si="85"/>
        <v>0</v>
      </c>
      <c r="J401" s="14">
        <f t="shared" si="86"/>
        <v>0</v>
      </c>
      <c r="K401" s="14">
        <f t="shared" si="87"/>
        <v>0</v>
      </c>
      <c r="L401" s="14">
        <f t="shared" si="88"/>
        <v>0</v>
      </c>
      <c r="M401" s="14">
        <f t="shared" ca="1" si="80"/>
        <v>-1.8432078686033124E-2</v>
      </c>
      <c r="N401" s="14">
        <f t="shared" ca="1" si="89"/>
        <v>0</v>
      </c>
      <c r="O401" s="21">
        <f t="shared" ca="1" si="90"/>
        <v>0</v>
      </c>
      <c r="P401" s="14">
        <f t="shared" ca="1" si="91"/>
        <v>0</v>
      </c>
      <c r="Q401" s="14">
        <f t="shared" ca="1" si="92"/>
        <v>0</v>
      </c>
      <c r="R401" s="8">
        <f t="shared" ca="1" si="81"/>
        <v>1.8432078686033124E-2</v>
      </c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</row>
    <row r="402" spans="1:35" x14ac:dyDescent="0.2">
      <c r="A402" s="8"/>
      <c r="B402" s="8"/>
      <c r="C402" s="54"/>
      <c r="D402" s="56">
        <f t="shared" si="82"/>
        <v>0</v>
      </c>
      <c r="E402" s="56">
        <f t="shared" si="82"/>
        <v>0</v>
      </c>
      <c r="F402" s="14">
        <f t="shared" si="83"/>
        <v>0</v>
      </c>
      <c r="G402" s="14">
        <f t="shared" si="83"/>
        <v>0</v>
      </c>
      <c r="H402" s="14">
        <f t="shared" si="84"/>
        <v>0</v>
      </c>
      <c r="I402" s="14">
        <f t="shared" si="85"/>
        <v>0</v>
      </c>
      <c r="J402" s="14">
        <f t="shared" si="86"/>
        <v>0</v>
      </c>
      <c r="K402" s="14">
        <f t="shared" si="87"/>
        <v>0</v>
      </c>
      <c r="L402" s="14">
        <f t="shared" si="88"/>
        <v>0</v>
      </c>
      <c r="M402" s="14">
        <f t="shared" ca="1" si="80"/>
        <v>-1.8432078686033124E-2</v>
      </c>
      <c r="N402" s="14">
        <f t="shared" ca="1" si="89"/>
        <v>0</v>
      </c>
      <c r="O402" s="21">
        <f t="shared" ca="1" si="90"/>
        <v>0</v>
      </c>
      <c r="P402" s="14">
        <f t="shared" ca="1" si="91"/>
        <v>0</v>
      </c>
      <c r="Q402" s="14">
        <f t="shared" ca="1" si="92"/>
        <v>0</v>
      </c>
      <c r="R402" s="8">
        <f t="shared" ca="1" si="81"/>
        <v>1.8432078686033124E-2</v>
      </c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</row>
    <row r="403" spans="1:35" x14ac:dyDescent="0.2">
      <c r="A403" s="8"/>
      <c r="B403" s="8"/>
      <c r="C403" s="54"/>
      <c r="D403" s="56">
        <f t="shared" si="82"/>
        <v>0</v>
      </c>
      <c r="E403" s="56">
        <f t="shared" si="82"/>
        <v>0</v>
      </c>
      <c r="F403" s="14">
        <f t="shared" si="83"/>
        <v>0</v>
      </c>
      <c r="G403" s="14">
        <f t="shared" si="83"/>
        <v>0</v>
      </c>
      <c r="H403" s="14">
        <f t="shared" si="84"/>
        <v>0</v>
      </c>
      <c r="I403" s="14">
        <f t="shared" si="85"/>
        <v>0</v>
      </c>
      <c r="J403" s="14">
        <f t="shared" si="86"/>
        <v>0</v>
      </c>
      <c r="K403" s="14">
        <f t="shared" si="87"/>
        <v>0</v>
      </c>
      <c r="L403" s="14">
        <f t="shared" si="88"/>
        <v>0</v>
      </c>
      <c r="M403" s="14">
        <f t="shared" ca="1" si="80"/>
        <v>-1.8432078686033124E-2</v>
      </c>
      <c r="N403" s="14">
        <f t="shared" ca="1" si="89"/>
        <v>0</v>
      </c>
      <c r="O403" s="21">
        <f t="shared" ca="1" si="90"/>
        <v>0</v>
      </c>
      <c r="P403" s="14">
        <f t="shared" ca="1" si="91"/>
        <v>0</v>
      </c>
      <c r="Q403" s="14">
        <f t="shared" ca="1" si="92"/>
        <v>0</v>
      </c>
      <c r="R403" s="8">
        <f t="shared" ca="1" si="81"/>
        <v>1.8432078686033124E-2</v>
      </c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</row>
    <row r="404" spans="1:35" x14ac:dyDescent="0.2">
      <c r="A404" s="8"/>
      <c r="B404" s="8"/>
      <c r="C404" s="54"/>
      <c r="D404" s="56">
        <f t="shared" si="82"/>
        <v>0</v>
      </c>
      <c r="E404" s="56">
        <f t="shared" si="82"/>
        <v>0</v>
      </c>
      <c r="F404" s="14">
        <f t="shared" si="83"/>
        <v>0</v>
      </c>
      <c r="G404" s="14">
        <f t="shared" si="83"/>
        <v>0</v>
      </c>
      <c r="H404" s="14">
        <f t="shared" si="84"/>
        <v>0</v>
      </c>
      <c r="I404" s="14">
        <f t="shared" si="85"/>
        <v>0</v>
      </c>
      <c r="J404" s="14">
        <f t="shared" si="86"/>
        <v>0</v>
      </c>
      <c r="K404" s="14">
        <f t="shared" si="87"/>
        <v>0</v>
      </c>
      <c r="L404" s="14">
        <f t="shared" si="88"/>
        <v>0</v>
      </c>
      <c r="M404" s="14">
        <f t="shared" ref="M404:M467" ca="1" si="93">+E$4+E$5*D404+E$6*D404^2</f>
        <v>-1.8432078686033124E-2</v>
      </c>
      <c r="N404" s="14">
        <f t="shared" ca="1" si="89"/>
        <v>0</v>
      </c>
      <c r="O404" s="21">
        <f t="shared" ca="1" si="90"/>
        <v>0</v>
      </c>
      <c r="P404" s="14">
        <f t="shared" ca="1" si="91"/>
        <v>0</v>
      </c>
      <c r="Q404" s="14">
        <f t="shared" ca="1" si="92"/>
        <v>0</v>
      </c>
      <c r="R404" s="8">
        <f t="shared" ref="R404:R467" ca="1" si="94">+E404-M404</f>
        <v>1.8432078686033124E-2</v>
      </c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 spans="1:35" x14ac:dyDescent="0.2">
      <c r="A405" s="8"/>
      <c r="B405" s="8"/>
      <c r="C405" s="54"/>
      <c r="D405" s="56">
        <f t="shared" si="82"/>
        <v>0</v>
      </c>
      <c r="E405" s="56">
        <f t="shared" si="82"/>
        <v>0</v>
      </c>
      <c r="F405" s="14">
        <f t="shared" si="83"/>
        <v>0</v>
      </c>
      <c r="G405" s="14">
        <f t="shared" si="83"/>
        <v>0</v>
      </c>
      <c r="H405" s="14">
        <f t="shared" si="84"/>
        <v>0</v>
      </c>
      <c r="I405" s="14">
        <f t="shared" si="85"/>
        <v>0</v>
      </c>
      <c r="J405" s="14">
        <f t="shared" si="86"/>
        <v>0</v>
      </c>
      <c r="K405" s="14">
        <f t="shared" si="87"/>
        <v>0</v>
      </c>
      <c r="L405" s="14">
        <f t="shared" si="88"/>
        <v>0</v>
      </c>
      <c r="M405" s="14">
        <f t="shared" ca="1" si="93"/>
        <v>-1.8432078686033124E-2</v>
      </c>
      <c r="N405" s="14">
        <f t="shared" ca="1" si="89"/>
        <v>0</v>
      </c>
      <c r="O405" s="21">
        <f t="shared" ca="1" si="90"/>
        <v>0</v>
      </c>
      <c r="P405" s="14">
        <f t="shared" ca="1" si="91"/>
        <v>0</v>
      </c>
      <c r="Q405" s="14">
        <f t="shared" ca="1" si="92"/>
        <v>0</v>
      </c>
      <c r="R405" s="8">
        <f t="shared" ca="1" si="94"/>
        <v>1.8432078686033124E-2</v>
      </c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</row>
    <row r="406" spans="1:35" x14ac:dyDescent="0.2">
      <c r="A406" s="8"/>
      <c r="B406" s="8"/>
      <c r="C406" s="54"/>
      <c r="D406" s="56">
        <f t="shared" si="82"/>
        <v>0</v>
      </c>
      <c r="E406" s="56">
        <f t="shared" si="82"/>
        <v>0</v>
      </c>
      <c r="F406" s="14">
        <f t="shared" si="83"/>
        <v>0</v>
      </c>
      <c r="G406" s="14">
        <f t="shared" si="83"/>
        <v>0</v>
      </c>
      <c r="H406" s="14">
        <f t="shared" si="84"/>
        <v>0</v>
      </c>
      <c r="I406" s="14">
        <f t="shared" si="85"/>
        <v>0</v>
      </c>
      <c r="J406" s="14">
        <f t="shared" si="86"/>
        <v>0</v>
      </c>
      <c r="K406" s="14">
        <f t="shared" si="87"/>
        <v>0</v>
      </c>
      <c r="L406" s="14">
        <f t="shared" si="88"/>
        <v>0</v>
      </c>
      <c r="M406" s="14">
        <f t="shared" ca="1" si="93"/>
        <v>-1.8432078686033124E-2</v>
      </c>
      <c r="N406" s="14">
        <f t="shared" ca="1" si="89"/>
        <v>0</v>
      </c>
      <c r="O406" s="21">
        <f t="shared" ca="1" si="90"/>
        <v>0</v>
      </c>
      <c r="P406" s="14">
        <f t="shared" ca="1" si="91"/>
        <v>0</v>
      </c>
      <c r="Q406" s="14">
        <f t="shared" ca="1" si="92"/>
        <v>0</v>
      </c>
      <c r="R406" s="8">
        <f t="shared" ca="1" si="94"/>
        <v>1.8432078686033124E-2</v>
      </c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</row>
    <row r="407" spans="1:35" x14ac:dyDescent="0.2">
      <c r="A407" s="8"/>
      <c r="B407" s="8"/>
      <c r="C407" s="54"/>
      <c r="D407" s="56">
        <f t="shared" si="82"/>
        <v>0</v>
      </c>
      <c r="E407" s="56">
        <f t="shared" si="82"/>
        <v>0</v>
      </c>
      <c r="F407" s="14">
        <f t="shared" si="83"/>
        <v>0</v>
      </c>
      <c r="G407" s="14">
        <f t="shared" si="83"/>
        <v>0</v>
      </c>
      <c r="H407" s="14">
        <f t="shared" si="84"/>
        <v>0</v>
      </c>
      <c r="I407" s="14">
        <f t="shared" si="85"/>
        <v>0</v>
      </c>
      <c r="J407" s="14">
        <f t="shared" si="86"/>
        <v>0</v>
      </c>
      <c r="K407" s="14">
        <f t="shared" si="87"/>
        <v>0</v>
      </c>
      <c r="L407" s="14">
        <f t="shared" si="88"/>
        <v>0</v>
      </c>
      <c r="M407" s="14">
        <f t="shared" ca="1" si="93"/>
        <v>-1.8432078686033124E-2</v>
      </c>
      <c r="N407" s="14">
        <f t="shared" ca="1" si="89"/>
        <v>0</v>
      </c>
      <c r="O407" s="21">
        <f t="shared" ca="1" si="90"/>
        <v>0</v>
      </c>
      <c r="P407" s="14">
        <f t="shared" ca="1" si="91"/>
        <v>0</v>
      </c>
      <c r="Q407" s="14">
        <f t="shared" ca="1" si="92"/>
        <v>0</v>
      </c>
      <c r="R407" s="8">
        <f t="shared" ca="1" si="94"/>
        <v>1.8432078686033124E-2</v>
      </c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</row>
    <row r="408" spans="1:35" x14ac:dyDescent="0.2">
      <c r="A408" s="8"/>
      <c r="B408" s="8"/>
      <c r="C408" s="54"/>
      <c r="D408" s="56">
        <f t="shared" si="82"/>
        <v>0</v>
      </c>
      <c r="E408" s="56">
        <f t="shared" si="82"/>
        <v>0</v>
      </c>
      <c r="F408" s="14">
        <f t="shared" si="83"/>
        <v>0</v>
      </c>
      <c r="G408" s="14">
        <f t="shared" si="83"/>
        <v>0</v>
      </c>
      <c r="H408" s="14">
        <f t="shared" si="84"/>
        <v>0</v>
      </c>
      <c r="I408" s="14">
        <f t="shared" si="85"/>
        <v>0</v>
      </c>
      <c r="J408" s="14">
        <f t="shared" si="86"/>
        <v>0</v>
      </c>
      <c r="K408" s="14">
        <f t="shared" si="87"/>
        <v>0</v>
      </c>
      <c r="L408" s="14">
        <f t="shared" si="88"/>
        <v>0</v>
      </c>
      <c r="M408" s="14">
        <f t="shared" ca="1" si="93"/>
        <v>-1.8432078686033124E-2</v>
      </c>
      <c r="N408" s="14">
        <f t="shared" ca="1" si="89"/>
        <v>0</v>
      </c>
      <c r="O408" s="21">
        <f t="shared" ca="1" si="90"/>
        <v>0</v>
      </c>
      <c r="P408" s="14">
        <f t="shared" ca="1" si="91"/>
        <v>0</v>
      </c>
      <c r="Q408" s="14">
        <f t="shared" ca="1" si="92"/>
        <v>0</v>
      </c>
      <c r="R408" s="8">
        <f t="shared" ca="1" si="94"/>
        <v>1.8432078686033124E-2</v>
      </c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</row>
    <row r="409" spans="1:35" x14ac:dyDescent="0.2">
      <c r="A409" s="8"/>
      <c r="B409" s="8"/>
      <c r="C409" s="54"/>
      <c r="D409" s="56">
        <f t="shared" si="82"/>
        <v>0</v>
      </c>
      <c r="E409" s="56">
        <f t="shared" si="82"/>
        <v>0</v>
      </c>
      <c r="F409" s="14">
        <f t="shared" si="83"/>
        <v>0</v>
      </c>
      <c r="G409" s="14">
        <f t="shared" si="83"/>
        <v>0</v>
      </c>
      <c r="H409" s="14">
        <f t="shared" si="84"/>
        <v>0</v>
      </c>
      <c r="I409" s="14">
        <f t="shared" si="85"/>
        <v>0</v>
      </c>
      <c r="J409" s="14">
        <f t="shared" si="86"/>
        <v>0</v>
      </c>
      <c r="K409" s="14">
        <f t="shared" si="87"/>
        <v>0</v>
      </c>
      <c r="L409" s="14">
        <f t="shared" si="88"/>
        <v>0</v>
      </c>
      <c r="M409" s="14">
        <f t="shared" ca="1" si="93"/>
        <v>-1.8432078686033124E-2</v>
      </c>
      <c r="N409" s="14">
        <f t="shared" ca="1" si="89"/>
        <v>0</v>
      </c>
      <c r="O409" s="21">
        <f t="shared" ca="1" si="90"/>
        <v>0</v>
      </c>
      <c r="P409" s="14">
        <f t="shared" ca="1" si="91"/>
        <v>0</v>
      </c>
      <c r="Q409" s="14">
        <f t="shared" ca="1" si="92"/>
        <v>0</v>
      </c>
      <c r="R409" s="8">
        <f t="shared" ca="1" si="94"/>
        <v>1.8432078686033124E-2</v>
      </c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</row>
    <row r="410" spans="1:35" x14ac:dyDescent="0.2">
      <c r="A410" s="8"/>
      <c r="B410" s="8"/>
      <c r="C410" s="54"/>
      <c r="D410" s="56">
        <f t="shared" si="82"/>
        <v>0</v>
      </c>
      <c r="E410" s="56">
        <f t="shared" si="82"/>
        <v>0</v>
      </c>
      <c r="F410" s="14">
        <f t="shared" si="83"/>
        <v>0</v>
      </c>
      <c r="G410" s="14">
        <f t="shared" si="83"/>
        <v>0</v>
      </c>
      <c r="H410" s="14">
        <f t="shared" si="84"/>
        <v>0</v>
      </c>
      <c r="I410" s="14">
        <f t="shared" si="85"/>
        <v>0</v>
      </c>
      <c r="J410" s="14">
        <f t="shared" si="86"/>
        <v>0</v>
      </c>
      <c r="K410" s="14">
        <f t="shared" si="87"/>
        <v>0</v>
      </c>
      <c r="L410" s="14">
        <f t="shared" si="88"/>
        <v>0</v>
      </c>
      <c r="M410" s="14">
        <f t="shared" ca="1" si="93"/>
        <v>-1.8432078686033124E-2</v>
      </c>
      <c r="N410" s="14">
        <f t="shared" ca="1" si="89"/>
        <v>0</v>
      </c>
      <c r="O410" s="21">
        <f t="shared" ca="1" si="90"/>
        <v>0</v>
      </c>
      <c r="P410" s="14">
        <f t="shared" ca="1" si="91"/>
        <v>0</v>
      </c>
      <c r="Q410" s="14">
        <f t="shared" ca="1" si="92"/>
        <v>0</v>
      </c>
      <c r="R410" s="8">
        <f t="shared" ca="1" si="94"/>
        <v>1.8432078686033124E-2</v>
      </c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</row>
    <row r="411" spans="1:35" x14ac:dyDescent="0.2">
      <c r="A411" s="8"/>
      <c r="B411" s="8"/>
      <c r="C411" s="54"/>
      <c r="D411" s="56">
        <f t="shared" si="82"/>
        <v>0</v>
      </c>
      <c r="E411" s="56">
        <f t="shared" si="82"/>
        <v>0</v>
      </c>
      <c r="F411" s="14">
        <f t="shared" si="83"/>
        <v>0</v>
      </c>
      <c r="G411" s="14">
        <f t="shared" si="83"/>
        <v>0</v>
      </c>
      <c r="H411" s="14">
        <f t="shared" si="84"/>
        <v>0</v>
      </c>
      <c r="I411" s="14">
        <f t="shared" si="85"/>
        <v>0</v>
      </c>
      <c r="J411" s="14">
        <f t="shared" si="86"/>
        <v>0</v>
      </c>
      <c r="K411" s="14">
        <f t="shared" si="87"/>
        <v>0</v>
      </c>
      <c r="L411" s="14">
        <f t="shared" si="88"/>
        <v>0</v>
      </c>
      <c r="M411" s="14">
        <f t="shared" ca="1" si="93"/>
        <v>-1.8432078686033124E-2</v>
      </c>
      <c r="N411" s="14">
        <f t="shared" ca="1" si="89"/>
        <v>0</v>
      </c>
      <c r="O411" s="21">
        <f t="shared" ca="1" si="90"/>
        <v>0</v>
      </c>
      <c r="P411" s="14">
        <f t="shared" ca="1" si="91"/>
        <v>0</v>
      </c>
      <c r="Q411" s="14">
        <f t="shared" ca="1" si="92"/>
        <v>0</v>
      </c>
      <c r="R411" s="8">
        <f t="shared" ca="1" si="94"/>
        <v>1.8432078686033124E-2</v>
      </c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</row>
    <row r="412" spans="1:35" x14ac:dyDescent="0.2">
      <c r="A412" s="8"/>
      <c r="B412" s="8"/>
      <c r="C412" s="54"/>
      <c r="D412" s="56">
        <f t="shared" si="82"/>
        <v>0</v>
      </c>
      <c r="E412" s="56">
        <f t="shared" si="82"/>
        <v>0</v>
      </c>
      <c r="F412" s="14">
        <f t="shared" si="83"/>
        <v>0</v>
      </c>
      <c r="G412" s="14">
        <f t="shared" si="83"/>
        <v>0</v>
      </c>
      <c r="H412" s="14">
        <f t="shared" si="84"/>
        <v>0</v>
      </c>
      <c r="I412" s="14">
        <f t="shared" si="85"/>
        <v>0</v>
      </c>
      <c r="J412" s="14">
        <f t="shared" si="86"/>
        <v>0</v>
      </c>
      <c r="K412" s="14">
        <f t="shared" si="87"/>
        <v>0</v>
      </c>
      <c r="L412" s="14">
        <f t="shared" si="88"/>
        <v>0</v>
      </c>
      <c r="M412" s="14">
        <f t="shared" ca="1" si="93"/>
        <v>-1.8432078686033124E-2</v>
      </c>
      <c r="N412" s="14">
        <f t="shared" ca="1" si="89"/>
        <v>0</v>
      </c>
      <c r="O412" s="21">
        <f t="shared" ca="1" si="90"/>
        <v>0</v>
      </c>
      <c r="P412" s="14">
        <f t="shared" ca="1" si="91"/>
        <v>0</v>
      </c>
      <c r="Q412" s="14">
        <f t="shared" ca="1" si="92"/>
        <v>0</v>
      </c>
      <c r="R412" s="8">
        <f t="shared" ca="1" si="94"/>
        <v>1.8432078686033124E-2</v>
      </c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</row>
    <row r="413" spans="1:35" x14ac:dyDescent="0.2">
      <c r="A413" s="8"/>
      <c r="B413" s="8"/>
      <c r="C413" s="54"/>
      <c r="D413" s="56">
        <f t="shared" si="82"/>
        <v>0</v>
      </c>
      <c r="E413" s="56">
        <f t="shared" si="82"/>
        <v>0</v>
      </c>
      <c r="F413" s="14">
        <f t="shared" si="83"/>
        <v>0</v>
      </c>
      <c r="G413" s="14">
        <f t="shared" si="83"/>
        <v>0</v>
      </c>
      <c r="H413" s="14">
        <f t="shared" si="84"/>
        <v>0</v>
      </c>
      <c r="I413" s="14">
        <f t="shared" si="85"/>
        <v>0</v>
      </c>
      <c r="J413" s="14">
        <f t="shared" si="86"/>
        <v>0</v>
      </c>
      <c r="K413" s="14">
        <f t="shared" si="87"/>
        <v>0</v>
      </c>
      <c r="L413" s="14">
        <f t="shared" si="88"/>
        <v>0</v>
      </c>
      <c r="M413" s="14">
        <f t="shared" ca="1" si="93"/>
        <v>-1.8432078686033124E-2</v>
      </c>
      <c r="N413" s="14">
        <f t="shared" ca="1" si="89"/>
        <v>0</v>
      </c>
      <c r="O413" s="21">
        <f t="shared" ca="1" si="90"/>
        <v>0</v>
      </c>
      <c r="P413" s="14">
        <f t="shared" ca="1" si="91"/>
        <v>0</v>
      </c>
      <c r="Q413" s="14">
        <f t="shared" ca="1" si="92"/>
        <v>0</v>
      </c>
      <c r="R413" s="8">
        <f t="shared" ca="1" si="94"/>
        <v>1.8432078686033124E-2</v>
      </c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</row>
    <row r="414" spans="1:35" x14ac:dyDescent="0.2">
      <c r="A414" s="8"/>
      <c r="B414" s="8"/>
      <c r="C414" s="54"/>
      <c r="D414" s="56">
        <f t="shared" si="82"/>
        <v>0</v>
      </c>
      <c r="E414" s="56">
        <f t="shared" si="82"/>
        <v>0</v>
      </c>
      <c r="F414" s="14">
        <f t="shared" si="83"/>
        <v>0</v>
      </c>
      <c r="G414" s="14">
        <f t="shared" si="83"/>
        <v>0</v>
      </c>
      <c r="H414" s="14">
        <f t="shared" si="84"/>
        <v>0</v>
      </c>
      <c r="I414" s="14">
        <f t="shared" si="85"/>
        <v>0</v>
      </c>
      <c r="J414" s="14">
        <f t="shared" si="86"/>
        <v>0</v>
      </c>
      <c r="K414" s="14">
        <f t="shared" si="87"/>
        <v>0</v>
      </c>
      <c r="L414" s="14">
        <f t="shared" si="88"/>
        <v>0</v>
      </c>
      <c r="M414" s="14">
        <f t="shared" ca="1" si="93"/>
        <v>-1.8432078686033124E-2</v>
      </c>
      <c r="N414" s="14">
        <f t="shared" ca="1" si="89"/>
        <v>0</v>
      </c>
      <c r="O414" s="21">
        <f t="shared" ca="1" si="90"/>
        <v>0</v>
      </c>
      <c r="P414" s="14">
        <f t="shared" ca="1" si="91"/>
        <v>0</v>
      </c>
      <c r="Q414" s="14">
        <f t="shared" ca="1" si="92"/>
        <v>0</v>
      </c>
      <c r="R414" s="8">
        <f t="shared" ca="1" si="94"/>
        <v>1.8432078686033124E-2</v>
      </c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</row>
    <row r="415" spans="1:35" x14ac:dyDescent="0.2">
      <c r="A415" s="8"/>
      <c r="B415" s="8"/>
      <c r="C415" s="54"/>
      <c r="D415" s="56">
        <f t="shared" si="82"/>
        <v>0</v>
      </c>
      <c r="E415" s="56">
        <f t="shared" si="82"/>
        <v>0</v>
      </c>
      <c r="F415" s="14">
        <f t="shared" si="83"/>
        <v>0</v>
      </c>
      <c r="G415" s="14">
        <f t="shared" si="83"/>
        <v>0</v>
      </c>
      <c r="H415" s="14">
        <f t="shared" si="84"/>
        <v>0</v>
      </c>
      <c r="I415" s="14">
        <f t="shared" si="85"/>
        <v>0</v>
      </c>
      <c r="J415" s="14">
        <f t="shared" si="86"/>
        <v>0</v>
      </c>
      <c r="K415" s="14">
        <f t="shared" si="87"/>
        <v>0</v>
      </c>
      <c r="L415" s="14">
        <f t="shared" si="88"/>
        <v>0</v>
      </c>
      <c r="M415" s="14">
        <f t="shared" ca="1" si="93"/>
        <v>-1.8432078686033124E-2</v>
      </c>
      <c r="N415" s="14">
        <f t="shared" ca="1" si="89"/>
        <v>0</v>
      </c>
      <c r="O415" s="21">
        <f t="shared" ca="1" si="90"/>
        <v>0</v>
      </c>
      <c r="P415" s="14">
        <f t="shared" ca="1" si="91"/>
        <v>0</v>
      </c>
      <c r="Q415" s="14">
        <f t="shared" ca="1" si="92"/>
        <v>0</v>
      </c>
      <c r="R415" s="8">
        <f t="shared" ca="1" si="94"/>
        <v>1.8432078686033124E-2</v>
      </c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</row>
    <row r="416" spans="1:35" x14ac:dyDescent="0.2">
      <c r="A416" s="8"/>
      <c r="B416" s="8"/>
      <c r="C416" s="54"/>
      <c r="D416" s="56">
        <f t="shared" si="82"/>
        <v>0</v>
      </c>
      <c r="E416" s="56">
        <f t="shared" si="82"/>
        <v>0</v>
      </c>
      <c r="F416" s="14">
        <f t="shared" si="83"/>
        <v>0</v>
      </c>
      <c r="G416" s="14">
        <f t="shared" si="83"/>
        <v>0</v>
      </c>
      <c r="H416" s="14">
        <f t="shared" si="84"/>
        <v>0</v>
      </c>
      <c r="I416" s="14">
        <f t="shared" si="85"/>
        <v>0</v>
      </c>
      <c r="J416" s="14">
        <f t="shared" si="86"/>
        <v>0</v>
      </c>
      <c r="K416" s="14">
        <f t="shared" si="87"/>
        <v>0</v>
      </c>
      <c r="L416" s="14">
        <f t="shared" si="88"/>
        <v>0</v>
      </c>
      <c r="M416" s="14">
        <f t="shared" ca="1" si="93"/>
        <v>-1.8432078686033124E-2</v>
      </c>
      <c r="N416" s="14">
        <f t="shared" ca="1" si="89"/>
        <v>0</v>
      </c>
      <c r="O416" s="21">
        <f t="shared" ca="1" si="90"/>
        <v>0</v>
      </c>
      <c r="P416" s="14">
        <f t="shared" ca="1" si="91"/>
        <v>0</v>
      </c>
      <c r="Q416" s="14">
        <f t="shared" ca="1" si="92"/>
        <v>0</v>
      </c>
      <c r="R416" s="8">
        <f t="shared" ca="1" si="94"/>
        <v>1.8432078686033124E-2</v>
      </c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</row>
    <row r="417" spans="1:35" x14ac:dyDescent="0.2">
      <c r="A417" s="8"/>
      <c r="B417" s="8"/>
      <c r="C417" s="54"/>
      <c r="D417" s="56">
        <f t="shared" si="82"/>
        <v>0</v>
      </c>
      <c r="E417" s="56">
        <f t="shared" si="82"/>
        <v>0</v>
      </c>
      <c r="F417" s="14">
        <f t="shared" si="83"/>
        <v>0</v>
      </c>
      <c r="G417" s="14">
        <f t="shared" si="83"/>
        <v>0</v>
      </c>
      <c r="H417" s="14">
        <f t="shared" si="84"/>
        <v>0</v>
      </c>
      <c r="I417" s="14">
        <f t="shared" si="85"/>
        <v>0</v>
      </c>
      <c r="J417" s="14">
        <f t="shared" si="86"/>
        <v>0</v>
      </c>
      <c r="K417" s="14">
        <f t="shared" si="87"/>
        <v>0</v>
      </c>
      <c r="L417" s="14">
        <f t="shared" si="88"/>
        <v>0</v>
      </c>
      <c r="M417" s="14">
        <f t="shared" ca="1" si="93"/>
        <v>-1.8432078686033124E-2</v>
      </c>
      <c r="N417" s="14">
        <f t="shared" ca="1" si="89"/>
        <v>0</v>
      </c>
      <c r="O417" s="21">
        <f t="shared" ca="1" si="90"/>
        <v>0</v>
      </c>
      <c r="P417" s="14">
        <f t="shared" ca="1" si="91"/>
        <v>0</v>
      </c>
      <c r="Q417" s="14">
        <f t="shared" ca="1" si="92"/>
        <v>0</v>
      </c>
      <c r="R417" s="8">
        <f t="shared" ca="1" si="94"/>
        <v>1.8432078686033124E-2</v>
      </c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</row>
    <row r="418" spans="1:35" x14ac:dyDescent="0.2">
      <c r="A418" s="8"/>
      <c r="B418" s="8"/>
      <c r="C418" s="54"/>
      <c r="D418" s="56">
        <f t="shared" si="82"/>
        <v>0</v>
      </c>
      <c r="E418" s="56">
        <f t="shared" si="82"/>
        <v>0</v>
      </c>
      <c r="F418" s="14">
        <f t="shared" si="83"/>
        <v>0</v>
      </c>
      <c r="G418" s="14">
        <f t="shared" si="83"/>
        <v>0</v>
      </c>
      <c r="H418" s="14">
        <f t="shared" si="84"/>
        <v>0</v>
      </c>
      <c r="I418" s="14">
        <f t="shared" si="85"/>
        <v>0</v>
      </c>
      <c r="J418" s="14">
        <f t="shared" si="86"/>
        <v>0</v>
      </c>
      <c r="K418" s="14">
        <f t="shared" si="87"/>
        <v>0</v>
      </c>
      <c r="L418" s="14">
        <f t="shared" si="88"/>
        <v>0</v>
      </c>
      <c r="M418" s="14">
        <f t="shared" ca="1" si="93"/>
        <v>-1.8432078686033124E-2</v>
      </c>
      <c r="N418" s="14">
        <f t="shared" ca="1" si="89"/>
        <v>0</v>
      </c>
      <c r="O418" s="21">
        <f t="shared" ca="1" si="90"/>
        <v>0</v>
      </c>
      <c r="P418" s="14">
        <f t="shared" ca="1" si="91"/>
        <v>0</v>
      </c>
      <c r="Q418" s="14">
        <f t="shared" ca="1" si="92"/>
        <v>0</v>
      </c>
      <c r="R418" s="8">
        <f t="shared" ca="1" si="94"/>
        <v>1.8432078686033124E-2</v>
      </c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</row>
    <row r="419" spans="1:35" x14ac:dyDescent="0.2">
      <c r="A419" s="8"/>
      <c r="B419" s="8"/>
      <c r="C419" s="54"/>
      <c r="D419" s="56">
        <f t="shared" si="82"/>
        <v>0</v>
      </c>
      <c r="E419" s="56">
        <f t="shared" si="82"/>
        <v>0</v>
      </c>
      <c r="F419" s="14">
        <f t="shared" si="83"/>
        <v>0</v>
      </c>
      <c r="G419" s="14">
        <f t="shared" si="83"/>
        <v>0</v>
      </c>
      <c r="H419" s="14">
        <f t="shared" si="84"/>
        <v>0</v>
      </c>
      <c r="I419" s="14">
        <f t="shared" si="85"/>
        <v>0</v>
      </c>
      <c r="J419" s="14">
        <f t="shared" si="86"/>
        <v>0</v>
      </c>
      <c r="K419" s="14">
        <f t="shared" si="87"/>
        <v>0</v>
      </c>
      <c r="L419" s="14">
        <f t="shared" si="88"/>
        <v>0</v>
      </c>
      <c r="M419" s="14">
        <f t="shared" ca="1" si="93"/>
        <v>-1.8432078686033124E-2</v>
      </c>
      <c r="N419" s="14">
        <f t="shared" ca="1" si="89"/>
        <v>0</v>
      </c>
      <c r="O419" s="21">
        <f t="shared" ca="1" si="90"/>
        <v>0</v>
      </c>
      <c r="P419" s="14">
        <f t="shared" ca="1" si="91"/>
        <v>0</v>
      </c>
      <c r="Q419" s="14">
        <f t="shared" ca="1" si="92"/>
        <v>0</v>
      </c>
      <c r="R419" s="8">
        <f t="shared" ca="1" si="94"/>
        <v>1.8432078686033124E-2</v>
      </c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 spans="1:35" x14ac:dyDescent="0.2">
      <c r="A420" s="8"/>
      <c r="B420" s="8"/>
      <c r="C420" s="54"/>
      <c r="D420" s="56">
        <f t="shared" si="82"/>
        <v>0</v>
      </c>
      <c r="E420" s="56">
        <f t="shared" si="82"/>
        <v>0</v>
      </c>
      <c r="F420" s="14">
        <f t="shared" si="83"/>
        <v>0</v>
      </c>
      <c r="G420" s="14">
        <f t="shared" si="83"/>
        <v>0</v>
      </c>
      <c r="H420" s="14">
        <f t="shared" si="84"/>
        <v>0</v>
      </c>
      <c r="I420" s="14">
        <f t="shared" si="85"/>
        <v>0</v>
      </c>
      <c r="J420" s="14">
        <f t="shared" si="86"/>
        <v>0</v>
      </c>
      <c r="K420" s="14">
        <f t="shared" si="87"/>
        <v>0</v>
      </c>
      <c r="L420" s="14">
        <f t="shared" si="88"/>
        <v>0</v>
      </c>
      <c r="M420" s="14">
        <f t="shared" ca="1" si="93"/>
        <v>-1.8432078686033124E-2</v>
      </c>
      <c r="N420" s="14">
        <f t="shared" ca="1" si="89"/>
        <v>0</v>
      </c>
      <c r="O420" s="21">
        <f t="shared" ca="1" si="90"/>
        <v>0</v>
      </c>
      <c r="P420" s="14">
        <f t="shared" ca="1" si="91"/>
        <v>0</v>
      </c>
      <c r="Q420" s="14">
        <f t="shared" ca="1" si="92"/>
        <v>0</v>
      </c>
      <c r="R420" s="8">
        <f t="shared" ca="1" si="94"/>
        <v>1.8432078686033124E-2</v>
      </c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</row>
    <row r="421" spans="1:35" x14ac:dyDescent="0.2">
      <c r="A421" s="8"/>
      <c r="B421" s="8"/>
      <c r="C421" s="54"/>
      <c r="D421" s="56">
        <f t="shared" si="82"/>
        <v>0</v>
      </c>
      <c r="E421" s="56">
        <f t="shared" si="82"/>
        <v>0</v>
      </c>
      <c r="F421" s="14">
        <f t="shared" si="83"/>
        <v>0</v>
      </c>
      <c r="G421" s="14">
        <f t="shared" si="83"/>
        <v>0</v>
      </c>
      <c r="H421" s="14">
        <f t="shared" si="84"/>
        <v>0</v>
      </c>
      <c r="I421" s="14">
        <f t="shared" si="85"/>
        <v>0</v>
      </c>
      <c r="J421" s="14">
        <f t="shared" si="86"/>
        <v>0</v>
      </c>
      <c r="K421" s="14">
        <f t="shared" si="87"/>
        <v>0</v>
      </c>
      <c r="L421" s="14">
        <f t="shared" si="88"/>
        <v>0</v>
      </c>
      <c r="M421" s="14">
        <f t="shared" ca="1" si="93"/>
        <v>-1.8432078686033124E-2</v>
      </c>
      <c r="N421" s="14">
        <f t="shared" ca="1" si="89"/>
        <v>0</v>
      </c>
      <c r="O421" s="21">
        <f t="shared" ca="1" si="90"/>
        <v>0</v>
      </c>
      <c r="P421" s="14">
        <f t="shared" ca="1" si="91"/>
        <v>0</v>
      </c>
      <c r="Q421" s="14">
        <f t="shared" ca="1" si="92"/>
        <v>0</v>
      </c>
      <c r="R421" s="8">
        <f t="shared" ca="1" si="94"/>
        <v>1.8432078686033124E-2</v>
      </c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</row>
    <row r="422" spans="1:35" x14ac:dyDescent="0.2">
      <c r="A422" s="8"/>
      <c r="B422" s="8"/>
      <c r="C422" s="54"/>
      <c r="D422" s="56">
        <f t="shared" si="82"/>
        <v>0</v>
      </c>
      <c r="E422" s="56">
        <f t="shared" si="82"/>
        <v>0</v>
      </c>
      <c r="F422" s="14">
        <f t="shared" si="83"/>
        <v>0</v>
      </c>
      <c r="G422" s="14">
        <f t="shared" si="83"/>
        <v>0</v>
      </c>
      <c r="H422" s="14">
        <f t="shared" si="84"/>
        <v>0</v>
      </c>
      <c r="I422" s="14">
        <f t="shared" si="85"/>
        <v>0</v>
      </c>
      <c r="J422" s="14">
        <f t="shared" si="86"/>
        <v>0</v>
      </c>
      <c r="K422" s="14">
        <f t="shared" si="87"/>
        <v>0</v>
      </c>
      <c r="L422" s="14">
        <f t="shared" si="88"/>
        <v>0</v>
      </c>
      <c r="M422" s="14">
        <f t="shared" ca="1" si="93"/>
        <v>-1.8432078686033124E-2</v>
      </c>
      <c r="N422" s="14">
        <f t="shared" ca="1" si="89"/>
        <v>0</v>
      </c>
      <c r="O422" s="21">
        <f t="shared" ca="1" si="90"/>
        <v>0</v>
      </c>
      <c r="P422" s="14">
        <f t="shared" ca="1" si="91"/>
        <v>0</v>
      </c>
      <c r="Q422" s="14">
        <f t="shared" ca="1" si="92"/>
        <v>0</v>
      </c>
      <c r="R422" s="8">
        <f t="shared" ca="1" si="94"/>
        <v>1.8432078686033124E-2</v>
      </c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</row>
    <row r="423" spans="1:35" x14ac:dyDescent="0.2">
      <c r="A423" s="8"/>
      <c r="B423" s="8"/>
      <c r="C423" s="54"/>
      <c r="D423" s="56">
        <f t="shared" si="82"/>
        <v>0</v>
      </c>
      <c r="E423" s="56">
        <f t="shared" si="82"/>
        <v>0</v>
      </c>
      <c r="F423" s="14">
        <f t="shared" si="83"/>
        <v>0</v>
      </c>
      <c r="G423" s="14">
        <f t="shared" si="83"/>
        <v>0</v>
      </c>
      <c r="H423" s="14">
        <f t="shared" si="84"/>
        <v>0</v>
      </c>
      <c r="I423" s="14">
        <f t="shared" si="85"/>
        <v>0</v>
      </c>
      <c r="J423" s="14">
        <f t="shared" si="86"/>
        <v>0</v>
      </c>
      <c r="K423" s="14">
        <f t="shared" si="87"/>
        <v>0</v>
      </c>
      <c r="L423" s="14">
        <f t="shared" si="88"/>
        <v>0</v>
      </c>
      <c r="M423" s="14">
        <f t="shared" ca="1" si="93"/>
        <v>-1.8432078686033124E-2</v>
      </c>
      <c r="N423" s="14">
        <f t="shared" ca="1" si="89"/>
        <v>0</v>
      </c>
      <c r="O423" s="21">
        <f t="shared" ca="1" si="90"/>
        <v>0</v>
      </c>
      <c r="P423" s="14">
        <f t="shared" ca="1" si="91"/>
        <v>0</v>
      </c>
      <c r="Q423" s="14">
        <f t="shared" ca="1" si="92"/>
        <v>0</v>
      </c>
      <c r="R423" s="8">
        <f t="shared" ca="1" si="94"/>
        <v>1.8432078686033124E-2</v>
      </c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</row>
    <row r="424" spans="1:35" x14ac:dyDescent="0.2">
      <c r="A424" s="8"/>
      <c r="B424" s="8"/>
      <c r="C424" s="54"/>
      <c r="D424" s="56">
        <f t="shared" si="82"/>
        <v>0</v>
      </c>
      <c r="E424" s="56">
        <f t="shared" si="82"/>
        <v>0</v>
      </c>
      <c r="F424" s="14">
        <f t="shared" si="83"/>
        <v>0</v>
      </c>
      <c r="G424" s="14">
        <f t="shared" si="83"/>
        <v>0</v>
      </c>
      <c r="H424" s="14">
        <f t="shared" si="84"/>
        <v>0</v>
      </c>
      <c r="I424" s="14">
        <f t="shared" si="85"/>
        <v>0</v>
      </c>
      <c r="J424" s="14">
        <f t="shared" si="86"/>
        <v>0</v>
      </c>
      <c r="K424" s="14">
        <f t="shared" si="87"/>
        <v>0</v>
      </c>
      <c r="L424" s="14">
        <f t="shared" si="88"/>
        <v>0</v>
      </c>
      <c r="M424" s="14">
        <f t="shared" ca="1" si="93"/>
        <v>-1.8432078686033124E-2</v>
      </c>
      <c r="N424" s="14">
        <f t="shared" ca="1" si="89"/>
        <v>0</v>
      </c>
      <c r="O424" s="21">
        <f t="shared" ca="1" si="90"/>
        <v>0</v>
      </c>
      <c r="P424" s="14">
        <f t="shared" ca="1" si="91"/>
        <v>0</v>
      </c>
      <c r="Q424" s="14">
        <f t="shared" ca="1" si="92"/>
        <v>0</v>
      </c>
      <c r="R424" s="8">
        <f t="shared" ca="1" si="94"/>
        <v>1.8432078686033124E-2</v>
      </c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</row>
    <row r="425" spans="1:35" x14ac:dyDescent="0.2">
      <c r="A425" s="8"/>
      <c r="B425" s="8"/>
      <c r="C425" s="54"/>
      <c r="D425" s="56">
        <f t="shared" si="82"/>
        <v>0</v>
      </c>
      <c r="E425" s="56">
        <f t="shared" si="82"/>
        <v>0</v>
      </c>
      <c r="F425" s="14">
        <f t="shared" si="83"/>
        <v>0</v>
      </c>
      <c r="G425" s="14">
        <f t="shared" si="83"/>
        <v>0</v>
      </c>
      <c r="H425" s="14">
        <f t="shared" si="84"/>
        <v>0</v>
      </c>
      <c r="I425" s="14">
        <f t="shared" si="85"/>
        <v>0</v>
      </c>
      <c r="J425" s="14">
        <f t="shared" si="86"/>
        <v>0</v>
      </c>
      <c r="K425" s="14">
        <f t="shared" si="87"/>
        <v>0</v>
      </c>
      <c r="L425" s="14">
        <f t="shared" si="88"/>
        <v>0</v>
      </c>
      <c r="M425" s="14">
        <f t="shared" ca="1" si="93"/>
        <v>-1.8432078686033124E-2</v>
      </c>
      <c r="N425" s="14">
        <f t="shared" ca="1" si="89"/>
        <v>0</v>
      </c>
      <c r="O425" s="21">
        <f t="shared" ca="1" si="90"/>
        <v>0</v>
      </c>
      <c r="P425" s="14">
        <f t="shared" ca="1" si="91"/>
        <v>0</v>
      </c>
      <c r="Q425" s="14">
        <f t="shared" ca="1" si="92"/>
        <v>0</v>
      </c>
      <c r="R425" s="8">
        <f t="shared" ca="1" si="94"/>
        <v>1.8432078686033124E-2</v>
      </c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</row>
    <row r="426" spans="1:35" x14ac:dyDescent="0.2">
      <c r="A426" s="8"/>
      <c r="B426" s="8"/>
      <c r="C426" s="54"/>
      <c r="D426" s="56">
        <f t="shared" si="82"/>
        <v>0</v>
      </c>
      <c r="E426" s="56">
        <f t="shared" si="82"/>
        <v>0</v>
      </c>
      <c r="F426" s="14">
        <f t="shared" si="83"/>
        <v>0</v>
      </c>
      <c r="G426" s="14">
        <f t="shared" si="83"/>
        <v>0</v>
      </c>
      <c r="H426" s="14">
        <f t="shared" si="84"/>
        <v>0</v>
      </c>
      <c r="I426" s="14">
        <f t="shared" si="85"/>
        <v>0</v>
      </c>
      <c r="J426" s="14">
        <f t="shared" si="86"/>
        <v>0</v>
      </c>
      <c r="K426" s="14">
        <f t="shared" si="87"/>
        <v>0</v>
      </c>
      <c r="L426" s="14">
        <f t="shared" si="88"/>
        <v>0</v>
      </c>
      <c r="M426" s="14">
        <f t="shared" ca="1" si="93"/>
        <v>-1.8432078686033124E-2</v>
      </c>
      <c r="N426" s="14">
        <f t="shared" ca="1" si="89"/>
        <v>0</v>
      </c>
      <c r="O426" s="21">
        <f t="shared" ca="1" si="90"/>
        <v>0</v>
      </c>
      <c r="P426" s="14">
        <f t="shared" ca="1" si="91"/>
        <v>0</v>
      </c>
      <c r="Q426" s="14">
        <f t="shared" ca="1" si="92"/>
        <v>0</v>
      </c>
      <c r="R426" s="8">
        <f t="shared" ca="1" si="94"/>
        <v>1.8432078686033124E-2</v>
      </c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</row>
    <row r="427" spans="1:35" x14ac:dyDescent="0.2">
      <c r="A427" s="8"/>
      <c r="B427" s="8"/>
      <c r="C427" s="54"/>
      <c r="D427" s="56">
        <f t="shared" si="82"/>
        <v>0</v>
      </c>
      <c r="E427" s="56">
        <f t="shared" si="82"/>
        <v>0</v>
      </c>
      <c r="F427" s="14">
        <f t="shared" si="83"/>
        <v>0</v>
      </c>
      <c r="G427" s="14">
        <f t="shared" si="83"/>
        <v>0</v>
      </c>
      <c r="H427" s="14">
        <f t="shared" si="84"/>
        <v>0</v>
      </c>
      <c r="I427" s="14">
        <f t="shared" si="85"/>
        <v>0</v>
      </c>
      <c r="J427" s="14">
        <f t="shared" si="86"/>
        <v>0</v>
      </c>
      <c r="K427" s="14">
        <f t="shared" si="87"/>
        <v>0</v>
      </c>
      <c r="L427" s="14">
        <f t="shared" si="88"/>
        <v>0</v>
      </c>
      <c r="M427" s="14">
        <f t="shared" ca="1" si="93"/>
        <v>-1.8432078686033124E-2</v>
      </c>
      <c r="N427" s="14">
        <f t="shared" ca="1" si="89"/>
        <v>0</v>
      </c>
      <c r="O427" s="21">
        <f t="shared" ca="1" si="90"/>
        <v>0</v>
      </c>
      <c r="P427" s="14">
        <f t="shared" ca="1" si="91"/>
        <v>0</v>
      </c>
      <c r="Q427" s="14">
        <f t="shared" ca="1" si="92"/>
        <v>0</v>
      </c>
      <c r="R427" s="8">
        <f t="shared" ca="1" si="94"/>
        <v>1.8432078686033124E-2</v>
      </c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</row>
    <row r="428" spans="1:35" x14ac:dyDescent="0.2">
      <c r="A428" s="8"/>
      <c r="B428" s="8"/>
      <c r="C428" s="54"/>
      <c r="D428" s="56">
        <f t="shared" si="82"/>
        <v>0</v>
      </c>
      <c r="E428" s="56">
        <f t="shared" si="82"/>
        <v>0</v>
      </c>
      <c r="F428" s="14">
        <f t="shared" si="83"/>
        <v>0</v>
      </c>
      <c r="G428" s="14">
        <f t="shared" si="83"/>
        <v>0</v>
      </c>
      <c r="H428" s="14">
        <f t="shared" si="84"/>
        <v>0</v>
      </c>
      <c r="I428" s="14">
        <f t="shared" si="85"/>
        <v>0</v>
      </c>
      <c r="J428" s="14">
        <f t="shared" si="86"/>
        <v>0</v>
      </c>
      <c r="K428" s="14">
        <f t="shared" si="87"/>
        <v>0</v>
      </c>
      <c r="L428" s="14">
        <f t="shared" si="88"/>
        <v>0</v>
      </c>
      <c r="M428" s="14">
        <f t="shared" ca="1" si="93"/>
        <v>-1.8432078686033124E-2</v>
      </c>
      <c r="N428" s="14">
        <f t="shared" ca="1" si="89"/>
        <v>0</v>
      </c>
      <c r="O428" s="21">
        <f t="shared" ca="1" si="90"/>
        <v>0</v>
      </c>
      <c r="P428" s="14">
        <f t="shared" ca="1" si="91"/>
        <v>0</v>
      </c>
      <c r="Q428" s="14">
        <f t="shared" ca="1" si="92"/>
        <v>0</v>
      </c>
      <c r="R428" s="8">
        <f t="shared" ca="1" si="94"/>
        <v>1.8432078686033124E-2</v>
      </c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</row>
    <row r="429" spans="1:35" x14ac:dyDescent="0.2">
      <c r="A429" s="8"/>
      <c r="B429" s="8"/>
      <c r="C429" s="54"/>
      <c r="D429" s="56">
        <f t="shared" si="82"/>
        <v>0</v>
      </c>
      <c r="E429" s="56">
        <f t="shared" si="82"/>
        <v>0</v>
      </c>
      <c r="F429" s="14">
        <f t="shared" si="83"/>
        <v>0</v>
      </c>
      <c r="G429" s="14">
        <f t="shared" si="83"/>
        <v>0</v>
      </c>
      <c r="H429" s="14">
        <f t="shared" si="84"/>
        <v>0</v>
      </c>
      <c r="I429" s="14">
        <f t="shared" si="85"/>
        <v>0</v>
      </c>
      <c r="J429" s="14">
        <f t="shared" si="86"/>
        <v>0</v>
      </c>
      <c r="K429" s="14">
        <f t="shared" si="87"/>
        <v>0</v>
      </c>
      <c r="L429" s="14">
        <f t="shared" si="88"/>
        <v>0</v>
      </c>
      <c r="M429" s="14">
        <f t="shared" ca="1" si="93"/>
        <v>-1.8432078686033124E-2</v>
      </c>
      <c r="N429" s="14">
        <f t="shared" ca="1" si="89"/>
        <v>0</v>
      </c>
      <c r="O429" s="21">
        <f t="shared" ca="1" si="90"/>
        <v>0</v>
      </c>
      <c r="P429" s="14">
        <f t="shared" ca="1" si="91"/>
        <v>0</v>
      </c>
      <c r="Q429" s="14">
        <f t="shared" ca="1" si="92"/>
        <v>0</v>
      </c>
      <c r="R429" s="8">
        <f t="shared" ca="1" si="94"/>
        <v>1.8432078686033124E-2</v>
      </c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</row>
    <row r="430" spans="1:35" x14ac:dyDescent="0.2">
      <c r="A430" s="8"/>
      <c r="B430" s="8"/>
      <c r="C430" s="54"/>
      <c r="D430" s="56">
        <f t="shared" si="82"/>
        <v>0</v>
      </c>
      <c r="E430" s="56">
        <f t="shared" si="82"/>
        <v>0</v>
      </c>
      <c r="F430" s="14">
        <f t="shared" si="83"/>
        <v>0</v>
      </c>
      <c r="G430" s="14">
        <f t="shared" si="83"/>
        <v>0</v>
      </c>
      <c r="H430" s="14">
        <f t="shared" si="84"/>
        <v>0</v>
      </c>
      <c r="I430" s="14">
        <f t="shared" si="85"/>
        <v>0</v>
      </c>
      <c r="J430" s="14">
        <f t="shared" si="86"/>
        <v>0</v>
      </c>
      <c r="K430" s="14">
        <f t="shared" si="87"/>
        <v>0</v>
      </c>
      <c r="L430" s="14">
        <f t="shared" si="88"/>
        <v>0</v>
      </c>
      <c r="M430" s="14">
        <f t="shared" ca="1" si="93"/>
        <v>-1.8432078686033124E-2</v>
      </c>
      <c r="N430" s="14">
        <f t="shared" ca="1" si="89"/>
        <v>0</v>
      </c>
      <c r="O430" s="21">
        <f t="shared" ca="1" si="90"/>
        <v>0</v>
      </c>
      <c r="P430" s="14">
        <f t="shared" ca="1" si="91"/>
        <v>0</v>
      </c>
      <c r="Q430" s="14">
        <f t="shared" ca="1" si="92"/>
        <v>0</v>
      </c>
      <c r="R430" s="8">
        <f t="shared" ca="1" si="94"/>
        <v>1.8432078686033124E-2</v>
      </c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</row>
    <row r="431" spans="1:35" x14ac:dyDescent="0.2">
      <c r="A431" s="8"/>
      <c r="B431" s="8"/>
      <c r="C431" s="54"/>
      <c r="D431" s="56">
        <f t="shared" si="82"/>
        <v>0</v>
      </c>
      <c r="E431" s="56">
        <f t="shared" si="82"/>
        <v>0</v>
      </c>
      <c r="F431" s="14">
        <f t="shared" si="83"/>
        <v>0</v>
      </c>
      <c r="G431" s="14">
        <f t="shared" si="83"/>
        <v>0</v>
      </c>
      <c r="H431" s="14">
        <f t="shared" si="84"/>
        <v>0</v>
      </c>
      <c r="I431" s="14">
        <f t="shared" si="85"/>
        <v>0</v>
      </c>
      <c r="J431" s="14">
        <f t="shared" si="86"/>
        <v>0</v>
      </c>
      <c r="K431" s="14">
        <f t="shared" si="87"/>
        <v>0</v>
      </c>
      <c r="L431" s="14">
        <f t="shared" si="88"/>
        <v>0</v>
      </c>
      <c r="M431" s="14">
        <f t="shared" ca="1" si="93"/>
        <v>-1.8432078686033124E-2</v>
      </c>
      <c r="N431" s="14">
        <f t="shared" ca="1" si="89"/>
        <v>0</v>
      </c>
      <c r="O431" s="21">
        <f t="shared" ca="1" si="90"/>
        <v>0</v>
      </c>
      <c r="P431" s="14">
        <f t="shared" ca="1" si="91"/>
        <v>0</v>
      </c>
      <c r="Q431" s="14">
        <f t="shared" ca="1" si="92"/>
        <v>0</v>
      </c>
      <c r="R431" s="8">
        <f t="shared" ca="1" si="94"/>
        <v>1.8432078686033124E-2</v>
      </c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</row>
    <row r="432" spans="1:35" x14ac:dyDescent="0.2">
      <c r="A432" s="8"/>
      <c r="B432" s="8"/>
      <c r="C432" s="54"/>
      <c r="D432" s="56">
        <f t="shared" si="82"/>
        <v>0</v>
      </c>
      <c r="E432" s="56">
        <f t="shared" si="82"/>
        <v>0</v>
      </c>
      <c r="F432" s="14">
        <f t="shared" si="83"/>
        <v>0</v>
      </c>
      <c r="G432" s="14">
        <f t="shared" si="83"/>
        <v>0</v>
      </c>
      <c r="H432" s="14">
        <f t="shared" si="84"/>
        <v>0</v>
      </c>
      <c r="I432" s="14">
        <f t="shared" si="85"/>
        <v>0</v>
      </c>
      <c r="J432" s="14">
        <f t="shared" si="86"/>
        <v>0</v>
      </c>
      <c r="K432" s="14">
        <f t="shared" si="87"/>
        <v>0</v>
      </c>
      <c r="L432" s="14">
        <f t="shared" si="88"/>
        <v>0</v>
      </c>
      <c r="M432" s="14">
        <f t="shared" ca="1" si="93"/>
        <v>-1.8432078686033124E-2</v>
      </c>
      <c r="N432" s="14">
        <f t="shared" ca="1" si="89"/>
        <v>0</v>
      </c>
      <c r="O432" s="21">
        <f t="shared" ca="1" si="90"/>
        <v>0</v>
      </c>
      <c r="P432" s="14">
        <f t="shared" ca="1" si="91"/>
        <v>0</v>
      </c>
      <c r="Q432" s="14">
        <f t="shared" ca="1" si="92"/>
        <v>0</v>
      </c>
      <c r="R432" s="8">
        <f t="shared" ca="1" si="94"/>
        <v>1.8432078686033124E-2</v>
      </c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</row>
    <row r="433" spans="1:35" x14ac:dyDescent="0.2">
      <c r="A433" s="8"/>
      <c r="B433" s="8"/>
      <c r="C433" s="54"/>
      <c r="D433" s="56">
        <f t="shared" si="82"/>
        <v>0</v>
      </c>
      <c r="E433" s="56">
        <f t="shared" si="82"/>
        <v>0</v>
      </c>
      <c r="F433" s="14">
        <f t="shared" si="83"/>
        <v>0</v>
      </c>
      <c r="G433" s="14">
        <f t="shared" si="83"/>
        <v>0</v>
      </c>
      <c r="H433" s="14">
        <f t="shared" si="84"/>
        <v>0</v>
      </c>
      <c r="I433" s="14">
        <f t="shared" si="85"/>
        <v>0</v>
      </c>
      <c r="J433" s="14">
        <f t="shared" si="86"/>
        <v>0</v>
      </c>
      <c r="K433" s="14">
        <f t="shared" si="87"/>
        <v>0</v>
      </c>
      <c r="L433" s="14">
        <f t="shared" si="88"/>
        <v>0</v>
      </c>
      <c r="M433" s="14">
        <f t="shared" ca="1" si="93"/>
        <v>-1.8432078686033124E-2</v>
      </c>
      <c r="N433" s="14">
        <f t="shared" ca="1" si="89"/>
        <v>0</v>
      </c>
      <c r="O433" s="21">
        <f t="shared" ca="1" si="90"/>
        <v>0</v>
      </c>
      <c r="P433" s="14">
        <f t="shared" ca="1" si="91"/>
        <v>0</v>
      </c>
      <c r="Q433" s="14">
        <f t="shared" ca="1" si="92"/>
        <v>0</v>
      </c>
      <c r="R433" s="8">
        <f t="shared" ca="1" si="94"/>
        <v>1.8432078686033124E-2</v>
      </c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</row>
    <row r="434" spans="1:35" x14ac:dyDescent="0.2">
      <c r="A434" s="8"/>
      <c r="B434" s="8"/>
      <c r="C434" s="54"/>
      <c r="D434" s="56">
        <f t="shared" si="82"/>
        <v>0</v>
      </c>
      <c r="E434" s="56">
        <f t="shared" si="82"/>
        <v>0</v>
      </c>
      <c r="F434" s="14">
        <f t="shared" si="83"/>
        <v>0</v>
      </c>
      <c r="G434" s="14">
        <f t="shared" si="83"/>
        <v>0</v>
      </c>
      <c r="H434" s="14">
        <f t="shared" si="84"/>
        <v>0</v>
      </c>
      <c r="I434" s="14">
        <f t="shared" si="85"/>
        <v>0</v>
      </c>
      <c r="J434" s="14">
        <f t="shared" si="86"/>
        <v>0</v>
      </c>
      <c r="K434" s="14">
        <f t="shared" si="87"/>
        <v>0</v>
      </c>
      <c r="L434" s="14">
        <f t="shared" si="88"/>
        <v>0</v>
      </c>
      <c r="M434" s="14">
        <f t="shared" ca="1" si="93"/>
        <v>-1.8432078686033124E-2</v>
      </c>
      <c r="N434" s="14">
        <f t="shared" ca="1" si="89"/>
        <v>0</v>
      </c>
      <c r="O434" s="21">
        <f t="shared" ca="1" si="90"/>
        <v>0</v>
      </c>
      <c r="P434" s="14">
        <f t="shared" ca="1" si="91"/>
        <v>0</v>
      </c>
      <c r="Q434" s="14">
        <f t="shared" ca="1" si="92"/>
        <v>0</v>
      </c>
      <c r="R434" s="8">
        <f t="shared" ca="1" si="94"/>
        <v>1.8432078686033124E-2</v>
      </c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 spans="1:35" x14ac:dyDescent="0.2">
      <c r="A435" s="8"/>
      <c r="B435" s="8"/>
      <c r="C435" s="54"/>
      <c r="D435" s="56">
        <f t="shared" si="82"/>
        <v>0</v>
      </c>
      <c r="E435" s="56">
        <f t="shared" si="82"/>
        <v>0</v>
      </c>
      <c r="F435" s="14">
        <f t="shared" si="83"/>
        <v>0</v>
      </c>
      <c r="G435" s="14">
        <f t="shared" si="83"/>
        <v>0</v>
      </c>
      <c r="H435" s="14">
        <f t="shared" si="84"/>
        <v>0</v>
      </c>
      <c r="I435" s="14">
        <f t="shared" si="85"/>
        <v>0</v>
      </c>
      <c r="J435" s="14">
        <f t="shared" si="86"/>
        <v>0</v>
      </c>
      <c r="K435" s="14">
        <f t="shared" si="87"/>
        <v>0</v>
      </c>
      <c r="L435" s="14">
        <f t="shared" si="88"/>
        <v>0</v>
      </c>
      <c r="M435" s="14">
        <f t="shared" ca="1" si="93"/>
        <v>-1.8432078686033124E-2</v>
      </c>
      <c r="N435" s="14">
        <f t="shared" ca="1" si="89"/>
        <v>0</v>
      </c>
      <c r="O435" s="21">
        <f t="shared" ca="1" si="90"/>
        <v>0</v>
      </c>
      <c r="P435" s="14">
        <f t="shared" ca="1" si="91"/>
        <v>0</v>
      </c>
      <c r="Q435" s="14">
        <f t="shared" ca="1" si="92"/>
        <v>0</v>
      </c>
      <c r="R435" s="8">
        <f t="shared" ca="1" si="94"/>
        <v>1.8432078686033124E-2</v>
      </c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</row>
    <row r="436" spans="1:35" x14ac:dyDescent="0.2">
      <c r="A436" s="8"/>
      <c r="B436" s="8"/>
      <c r="C436" s="54"/>
      <c r="D436" s="56">
        <f t="shared" si="82"/>
        <v>0</v>
      </c>
      <c r="E436" s="56">
        <f t="shared" si="82"/>
        <v>0</v>
      </c>
      <c r="F436" s="14">
        <f t="shared" si="83"/>
        <v>0</v>
      </c>
      <c r="G436" s="14">
        <f t="shared" si="83"/>
        <v>0</v>
      </c>
      <c r="H436" s="14">
        <f t="shared" si="84"/>
        <v>0</v>
      </c>
      <c r="I436" s="14">
        <f t="shared" si="85"/>
        <v>0</v>
      </c>
      <c r="J436" s="14">
        <f t="shared" si="86"/>
        <v>0</v>
      </c>
      <c r="K436" s="14">
        <f t="shared" si="87"/>
        <v>0</v>
      </c>
      <c r="L436" s="14">
        <f t="shared" si="88"/>
        <v>0</v>
      </c>
      <c r="M436" s="14">
        <f t="shared" ca="1" si="93"/>
        <v>-1.8432078686033124E-2</v>
      </c>
      <c r="N436" s="14">
        <f t="shared" ca="1" si="89"/>
        <v>0</v>
      </c>
      <c r="O436" s="21">
        <f t="shared" ca="1" si="90"/>
        <v>0</v>
      </c>
      <c r="P436" s="14">
        <f t="shared" ca="1" si="91"/>
        <v>0</v>
      </c>
      <c r="Q436" s="14">
        <f t="shared" ca="1" si="92"/>
        <v>0</v>
      </c>
      <c r="R436" s="8">
        <f t="shared" ca="1" si="94"/>
        <v>1.8432078686033124E-2</v>
      </c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</row>
    <row r="437" spans="1:35" x14ac:dyDescent="0.2">
      <c r="A437" s="8"/>
      <c r="B437" s="8"/>
      <c r="C437" s="54"/>
      <c r="D437" s="56">
        <f t="shared" si="82"/>
        <v>0</v>
      </c>
      <c r="E437" s="56">
        <f t="shared" si="82"/>
        <v>0</v>
      </c>
      <c r="F437" s="14">
        <f t="shared" si="83"/>
        <v>0</v>
      </c>
      <c r="G437" s="14">
        <f t="shared" si="83"/>
        <v>0</v>
      </c>
      <c r="H437" s="14">
        <f t="shared" si="84"/>
        <v>0</v>
      </c>
      <c r="I437" s="14">
        <f t="shared" si="85"/>
        <v>0</v>
      </c>
      <c r="J437" s="14">
        <f t="shared" si="86"/>
        <v>0</v>
      </c>
      <c r="K437" s="14">
        <f t="shared" si="87"/>
        <v>0</v>
      </c>
      <c r="L437" s="14">
        <f t="shared" si="88"/>
        <v>0</v>
      </c>
      <c r="M437" s="14">
        <f t="shared" ca="1" si="93"/>
        <v>-1.8432078686033124E-2</v>
      </c>
      <c r="N437" s="14">
        <f t="shared" ca="1" si="89"/>
        <v>0</v>
      </c>
      <c r="O437" s="21">
        <f t="shared" ca="1" si="90"/>
        <v>0</v>
      </c>
      <c r="P437" s="14">
        <f t="shared" ca="1" si="91"/>
        <v>0</v>
      </c>
      <c r="Q437" s="14">
        <f t="shared" ca="1" si="92"/>
        <v>0</v>
      </c>
      <c r="R437" s="8">
        <f t="shared" ca="1" si="94"/>
        <v>1.8432078686033124E-2</v>
      </c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</row>
    <row r="438" spans="1:35" x14ac:dyDescent="0.2">
      <c r="A438" s="8"/>
      <c r="B438" s="8"/>
      <c r="C438" s="54"/>
      <c r="D438" s="56">
        <f t="shared" si="82"/>
        <v>0</v>
      </c>
      <c r="E438" s="56">
        <f t="shared" si="82"/>
        <v>0</v>
      </c>
      <c r="F438" s="14">
        <f t="shared" si="83"/>
        <v>0</v>
      </c>
      <c r="G438" s="14">
        <f t="shared" si="83"/>
        <v>0</v>
      </c>
      <c r="H438" s="14">
        <f t="shared" si="84"/>
        <v>0</v>
      </c>
      <c r="I438" s="14">
        <f t="shared" si="85"/>
        <v>0</v>
      </c>
      <c r="J438" s="14">
        <f t="shared" si="86"/>
        <v>0</v>
      </c>
      <c r="K438" s="14">
        <f t="shared" si="87"/>
        <v>0</v>
      </c>
      <c r="L438" s="14">
        <f t="shared" si="88"/>
        <v>0</v>
      </c>
      <c r="M438" s="14">
        <f t="shared" ca="1" si="93"/>
        <v>-1.8432078686033124E-2</v>
      </c>
      <c r="N438" s="14">
        <f t="shared" ca="1" si="89"/>
        <v>0</v>
      </c>
      <c r="O438" s="21">
        <f t="shared" ca="1" si="90"/>
        <v>0</v>
      </c>
      <c r="P438" s="14">
        <f t="shared" ca="1" si="91"/>
        <v>0</v>
      </c>
      <c r="Q438" s="14">
        <f t="shared" ca="1" si="92"/>
        <v>0</v>
      </c>
      <c r="R438" s="8">
        <f t="shared" ca="1" si="94"/>
        <v>1.8432078686033124E-2</v>
      </c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</row>
    <row r="439" spans="1:35" x14ac:dyDescent="0.2">
      <c r="A439" s="8"/>
      <c r="B439" s="8"/>
      <c r="C439" s="54"/>
      <c r="D439" s="56">
        <f t="shared" si="82"/>
        <v>0</v>
      </c>
      <c r="E439" s="56">
        <f t="shared" si="82"/>
        <v>0</v>
      </c>
      <c r="F439" s="14">
        <f t="shared" si="83"/>
        <v>0</v>
      </c>
      <c r="G439" s="14">
        <f t="shared" si="83"/>
        <v>0</v>
      </c>
      <c r="H439" s="14">
        <f t="shared" si="84"/>
        <v>0</v>
      </c>
      <c r="I439" s="14">
        <f t="shared" si="85"/>
        <v>0</v>
      </c>
      <c r="J439" s="14">
        <f t="shared" si="86"/>
        <v>0</v>
      </c>
      <c r="K439" s="14">
        <f t="shared" si="87"/>
        <v>0</v>
      </c>
      <c r="L439" s="14">
        <f t="shared" si="88"/>
        <v>0</v>
      </c>
      <c r="M439" s="14">
        <f t="shared" ca="1" si="93"/>
        <v>-1.8432078686033124E-2</v>
      </c>
      <c r="N439" s="14">
        <f t="shared" ca="1" si="89"/>
        <v>0</v>
      </c>
      <c r="O439" s="21">
        <f t="shared" ca="1" si="90"/>
        <v>0</v>
      </c>
      <c r="P439" s="14">
        <f t="shared" ca="1" si="91"/>
        <v>0</v>
      </c>
      <c r="Q439" s="14">
        <f t="shared" ca="1" si="92"/>
        <v>0</v>
      </c>
      <c r="R439" s="8">
        <f t="shared" ca="1" si="94"/>
        <v>1.8432078686033124E-2</v>
      </c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</row>
    <row r="440" spans="1:35" x14ac:dyDescent="0.2">
      <c r="A440" s="8"/>
      <c r="B440" s="8"/>
      <c r="C440" s="54"/>
      <c r="D440" s="56">
        <f t="shared" si="82"/>
        <v>0</v>
      </c>
      <c r="E440" s="56">
        <f t="shared" si="82"/>
        <v>0</v>
      </c>
      <c r="F440" s="14">
        <f t="shared" si="83"/>
        <v>0</v>
      </c>
      <c r="G440" s="14">
        <f t="shared" si="83"/>
        <v>0</v>
      </c>
      <c r="H440" s="14">
        <f t="shared" si="84"/>
        <v>0</v>
      </c>
      <c r="I440" s="14">
        <f t="shared" si="85"/>
        <v>0</v>
      </c>
      <c r="J440" s="14">
        <f t="shared" si="86"/>
        <v>0</v>
      </c>
      <c r="K440" s="14">
        <f t="shared" si="87"/>
        <v>0</v>
      </c>
      <c r="L440" s="14">
        <f t="shared" si="88"/>
        <v>0</v>
      </c>
      <c r="M440" s="14">
        <f t="shared" ca="1" si="93"/>
        <v>-1.8432078686033124E-2</v>
      </c>
      <c r="N440" s="14">
        <f t="shared" ca="1" si="89"/>
        <v>0</v>
      </c>
      <c r="O440" s="21">
        <f t="shared" ca="1" si="90"/>
        <v>0</v>
      </c>
      <c r="P440" s="14">
        <f t="shared" ca="1" si="91"/>
        <v>0</v>
      </c>
      <c r="Q440" s="14">
        <f t="shared" ca="1" si="92"/>
        <v>0</v>
      </c>
      <c r="R440" s="8">
        <f t="shared" ca="1" si="94"/>
        <v>1.8432078686033124E-2</v>
      </c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</row>
    <row r="441" spans="1:35" x14ac:dyDescent="0.2">
      <c r="A441" s="8"/>
      <c r="B441" s="8"/>
      <c r="C441" s="54"/>
      <c r="D441" s="56">
        <f t="shared" si="82"/>
        <v>0</v>
      </c>
      <c r="E441" s="56">
        <f t="shared" si="82"/>
        <v>0</v>
      </c>
      <c r="F441" s="14">
        <f t="shared" si="83"/>
        <v>0</v>
      </c>
      <c r="G441" s="14">
        <f t="shared" si="83"/>
        <v>0</v>
      </c>
      <c r="H441" s="14">
        <f t="shared" si="84"/>
        <v>0</v>
      </c>
      <c r="I441" s="14">
        <f t="shared" si="85"/>
        <v>0</v>
      </c>
      <c r="J441" s="14">
        <f t="shared" si="86"/>
        <v>0</v>
      </c>
      <c r="K441" s="14">
        <f t="shared" si="87"/>
        <v>0</v>
      </c>
      <c r="L441" s="14">
        <f t="shared" si="88"/>
        <v>0</v>
      </c>
      <c r="M441" s="14">
        <f t="shared" ca="1" si="93"/>
        <v>-1.8432078686033124E-2</v>
      </c>
      <c r="N441" s="14">
        <f t="shared" ca="1" si="89"/>
        <v>0</v>
      </c>
      <c r="O441" s="21">
        <f t="shared" ca="1" si="90"/>
        <v>0</v>
      </c>
      <c r="P441" s="14">
        <f t="shared" ca="1" si="91"/>
        <v>0</v>
      </c>
      <c r="Q441" s="14">
        <f t="shared" ca="1" si="92"/>
        <v>0</v>
      </c>
      <c r="R441" s="8">
        <f t="shared" ca="1" si="94"/>
        <v>1.8432078686033124E-2</v>
      </c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</row>
    <row r="442" spans="1:35" x14ac:dyDescent="0.2">
      <c r="A442" s="8"/>
      <c r="B442" s="8"/>
      <c r="C442" s="54"/>
      <c r="D442" s="56">
        <f t="shared" si="82"/>
        <v>0</v>
      </c>
      <c r="E442" s="56">
        <f t="shared" si="82"/>
        <v>0</v>
      </c>
      <c r="F442" s="14">
        <f t="shared" si="83"/>
        <v>0</v>
      </c>
      <c r="G442" s="14">
        <f t="shared" si="83"/>
        <v>0</v>
      </c>
      <c r="H442" s="14">
        <f t="shared" si="84"/>
        <v>0</v>
      </c>
      <c r="I442" s="14">
        <f t="shared" si="85"/>
        <v>0</v>
      </c>
      <c r="J442" s="14">
        <f t="shared" si="86"/>
        <v>0</v>
      </c>
      <c r="K442" s="14">
        <f t="shared" si="87"/>
        <v>0</v>
      </c>
      <c r="L442" s="14">
        <f t="shared" si="88"/>
        <v>0</v>
      </c>
      <c r="M442" s="14">
        <f t="shared" ca="1" si="93"/>
        <v>-1.8432078686033124E-2</v>
      </c>
      <c r="N442" s="14">
        <f t="shared" ca="1" si="89"/>
        <v>0</v>
      </c>
      <c r="O442" s="21">
        <f t="shared" ca="1" si="90"/>
        <v>0</v>
      </c>
      <c r="P442" s="14">
        <f t="shared" ca="1" si="91"/>
        <v>0</v>
      </c>
      <c r="Q442" s="14">
        <f t="shared" ca="1" si="92"/>
        <v>0</v>
      </c>
      <c r="R442" s="8">
        <f t="shared" ca="1" si="94"/>
        <v>1.8432078686033124E-2</v>
      </c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</row>
    <row r="443" spans="1:35" x14ac:dyDescent="0.2">
      <c r="A443" s="8"/>
      <c r="B443" s="8"/>
      <c r="C443" s="54"/>
      <c r="D443" s="56">
        <f t="shared" si="82"/>
        <v>0</v>
      </c>
      <c r="E443" s="56">
        <f t="shared" si="82"/>
        <v>0</v>
      </c>
      <c r="F443" s="14">
        <f t="shared" si="83"/>
        <v>0</v>
      </c>
      <c r="G443" s="14">
        <f t="shared" si="83"/>
        <v>0</v>
      </c>
      <c r="H443" s="14">
        <f t="shared" si="84"/>
        <v>0</v>
      </c>
      <c r="I443" s="14">
        <f t="shared" si="85"/>
        <v>0</v>
      </c>
      <c r="J443" s="14">
        <f t="shared" si="86"/>
        <v>0</v>
      </c>
      <c r="K443" s="14">
        <f t="shared" si="87"/>
        <v>0</v>
      </c>
      <c r="L443" s="14">
        <f t="shared" si="88"/>
        <v>0</v>
      </c>
      <c r="M443" s="14">
        <f t="shared" ca="1" si="93"/>
        <v>-1.8432078686033124E-2</v>
      </c>
      <c r="N443" s="14">
        <f t="shared" ca="1" si="89"/>
        <v>0</v>
      </c>
      <c r="O443" s="21">
        <f t="shared" ca="1" si="90"/>
        <v>0</v>
      </c>
      <c r="P443" s="14">
        <f t="shared" ca="1" si="91"/>
        <v>0</v>
      </c>
      <c r="Q443" s="14">
        <f t="shared" ca="1" si="92"/>
        <v>0</v>
      </c>
      <c r="R443" s="8">
        <f t="shared" ca="1" si="94"/>
        <v>1.8432078686033124E-2</v>
      </c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</row>
    <row r="444" spans="1:35" x14ac:dyDescent="0.2">
      <c r="A444" s="8"/>
      <c r="B444" s="8"/>
      <c r="C444" s="54"/>
      <c r="D444" s="56">
        <f t="shared" si="82"/>
        <v>0</v>
      </c>
      <c r="E444" s="56">
        <f t="shared" si="82"/>
        <v>0</v>
      </c>
      <c r="F444" s="14">
        <f t="shared" si="83"/>
        <v>0</v>
      </c>
      <c r="G444" s="14">
        <f t="shared" si="83"/>
        <v>0</v>
      </c>
      <c r="H444" s="14">
        <f t="shared" si="84"/>
        <v>0</v>
      </c>
      <c r="I444" s="14">
        <f t="shared" si="85"/>
        <v>0</v>
      </c>
      <c r="J444" s="14">
        <f t="shared" si="86"/>
        <v>0</v>
      </c>
      <c r="K444" s="14">
        <f t="shared" si="87"/>
        <v>0</v>
      </c>
      <c r="L444" s="14">
        <f t="shared" si="88"/>
        <v>0</v>
      </c>
      <c r="M444" s="14">
        <f t="shared" ca="1" si="93"/>
        <v>-1.8432078686033124E-2</v>
      </c>
      <c r="N444" s="14">
        <f t="shared" ca="1" si="89"/>
        <v>0</v>
      </c>
      <c r="O444" s="21">
        <f t="shared" ca="1" si="90"/>
        <v>0</v>
      </c>
      <c r="P444" s="14">
        <f t="shared" ca="1" si="91"/>
        <v>0</v>
      </c>
      <c r="Q444" s="14">
        <f t="shared" ca="1" si="92"/>
        <v>0</v>
      </c>
      <c r="R444" s="8">
        <f t="shared" ca="1" si="94"/>
        <v>1.8432078686033124E-2</v>
      </c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</row>
    <row r="445" spans="1:35" x14ac:dyDescent="0.2">
      <c r="A445" s="8"/>
      <c r="B445" s="8"/>
      <c r="C445" s="54"/>
      <c r="D445" s="56">
        <f t="shared" si="82"/>
        <v>0</v>
      </c>
      <c r="E445" s="56">
        <f t="shared" si="82"/>
        <v>0</v>
      </c>
      <c r="F445" s="14">
        <f t="shared" si="83"/>
        <v>0</v>
      </c>
      <c r="G445" s="14">
        <f t="shared" si="83"/>
        <v>0</v>
      </c>
      <c r="H445" s="14">
        <f t="shared" si="84"/>
        <v>0</v>
      </c>
      <c r="I445" s="14">
        <f t="shared" si="85"/>
        <v>0</v>
      </c>
      <c r="J445" s="14">
        <f t="shared" si="86"/>
        <v>0</v>
      </c>
      <c r="K445" s="14">
        <f t="shared" si="87"/>
        <v>0</v>
      </c>
      <c r="L445" s="14">
        <f t="shared" si="88"/>
        <v>0</v>
      </c>
      <c r="M445" s="14">
        <f t="shared" ca="1" si="93"/>
        <v>-1.8432078686033124E-2</v>
      </c>
      <c r="N445" s="14">
        <f t="shared" ca="1" si="89"/>
        <v>0</v>
      </c>
      <c r="O445" s="21">
        <f t="shared" ca="1" si="90"/>
        <v>0</v>
      </c>
      <c r="P445" s="14">
        <f t="shared" ca="1" si="91"/>
        <v>0</v>
      </c>
      <c r="Q445" s="14">
        <f t="shared" ca="1" si="92"/>
        <v>0</v>
      </c>
      <c r="R445" s="8">
        <f t="shared" ca="1" si="94"/>
        <v>1.8432078686033124E-2</v>
      </c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</row>
    <row r="446" spans="1:35" x14ac:dyDescent="0.2">
      <c r="A446" s="8"/>
      <c r="B446" s="8"/>
      <c r="C446" s="54"/>
      <c r="D446" s="56">
        <f t="shared" si="82"/>
        <v>0</v>
      </c>
      <c r="E446" s="56">
        <f t="shared" si="82"/>
        <v>0</v>
      </c>
      <c r="F446" s="14">
        <f t="shared" si="83"/>
        <v>0</v>
      </c>
      <c r="G446" s="14">
        <f t="shared" si="83"/>
        <v>0</v>
      </c>
      <c r="H446" s="14">
        <f t="shared" si="84"/>
        <v>0</v>
      </c>
      <c r="I446" s="14">
        <f t="shared" si="85"/>
        <v>0</v>
      </c>
      <c r="J446" s="14">
        <f t="shared" si="86"/>
        <v>0</v>
      </c>
      <c r="K446" s="14">
        <f t="shared" si="87"/>
        <v>0</v>
      </c>
      <c r="L446" s="14">
        <f t="shared" si="88"/>
        <v>0</v>
      </c>
      <c r="M446" s="14">
        <f t="shared" ca="1" si="93"/>
        <v>-1.8432078686033124E-2</v>
      </c>
      <c r="N446" s="14">
        <f t="shared" ca="1" si="89"/>
        <v>0</v>
      </c>
      <c r="O446" s="21">
        <f t="shared" ca="1" si="90"/>
        <v>0</v>
      </c>
      <c r="P446" s="14">
        <f t="shared" ca="1" si="91"/>
        <v>0</v>
      </c>
      <c r="Q446" s="14">
        <f t="shared" ca="1" si="92"/>
        <v>0</v>
      </c>
      <c r="R446" s="8">
        <f t="shared" ca="1" si="94"/>
        <v>1.8432078686033124E-2</v>
      </c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</row>
    <row r="447" spans="1:35" x14ac:dyDescent="0.2">
      <c r="A447" s="8"/>
      <c r="B447" s="8"/>
      <c r="C447" s="54"/>
      <c r="D447" s="56">
        <f t="shared" si="82"/>
        <v>0</v>
      </c>
      <c r="E447" s="56">
        <f t="shared" si="82"/>
        <v>0</v>
      </c>
      <c r="F447" s="14">
        <f t="shared" si="83"/>
        <v>0</v>
      </c>
      <c r="G447" s="14">
        <f t="shared" si="83"/>
        <v>0</v>
      </c>
      <c r="H447" s="14">
        <f t="shared" si="84"/>
        <v>0</v>
      </c>
      <c r="I447" s="14">
        <f t="shared" si="85"/>
        <v>0</v>
      </c>
      <c r="J447" s="14">
        <f t="shared" si="86"/>
        <v>0</v>
      </c>
      <c r="K447" s="14">
        <f t="shared" si="87"/>
        <v>0</v>
      </c>
      <c r="L447" s="14">
        <f t="shared" si="88"/>
        <v>0</v>
      </c>
      <c r="M447" s="14">
        <f t="shared" ca="1" si="93"/>
        <v>-1.8432078686033124E-2</v>
      </c>
      <c r="N447" s="14">
        <f t="shared" ca="1" si="89"/>
        <v>0</v>
      </c>
      <c r="O447" s="21">
        <f t="shared" ca="1" si="90"/>
        <v>0</v>
      </c>
      <c r="P447" s="14">
        <f t="shared" ca="1" si="91"/>
        <v>0</v>
      </c>
      <c r="Q447" s="14">
        <f t="shared" ca="1" si="92"/>
        <v>0</v>
      </c>
      <c r="R447" s="8">
        <f t="shared" ca="1" si="94"/>
        <v>1.8432078686033124E-2</v>
      </c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</row>
    <row r="448" spans="1:35" x14ac:dyDescent="0.2">
      <c r="A448" s="8"/>
      <c r="B448" s="8"/>
      <c r="C448" s="54"/>
      <c r="D448" s="56">
        <f t="shared" si="82"/>
        <v>0</v>
      </c>
      <c r="E448" s="56">
        <f t="shared" si="82"/>
        <v>0</v>
      </c>
      <c r="F448" s="14">
        <f t="shared" si="83"/>
        <v>0</v>
      </c>
      <c r="G448" s="14">
        <f t="shared" si="83"/>
        <v>0</v>
      </c>
      <c r="H448" s="14">
        <f t="shared" si="84"/>
        <v>0</v>
      </c>
      <c r="I448" s="14">
        <f t="shared" si="85"/>
        <v>0</v>
      </c>
      <c r="J448" s="14">
        <f t="shared" si="86"/>
        <v>0</v>
      </c>
      <c r="K448" s="14">
        <f t="shared" si="87"/>
        <v>0</v>
      </c>
      <c r="L448" s="14">
        <f t="shared" si="88"/>
        <v>0</v>
      </c>
      <c r="M448" s="14">
        <f t="shared" ca="1" si="93"/>
        <v>-1.8432078686033124E-2</v>
      </c>
      <c r="N448" s="14">
        <f t="shared" ca="1" si="89"/>
        <v>0</v>
      </c>
      <c r="O448" s="21">
        <f t="shared" ca="1" si="90"/>
        <v>0</v>
      </c>
      <c r="P448" s="14">
        <f t="shared" ca="1" si="91"/>
        <v>0</v>
      </c>
      <c r="Q448" s="14">
        <f t="shared" ca="1" si="92"/>
        <v>0</v>
      </c>
      <c r="R448" s="8">
        <f t="shared" ca="1" si="94"/>
        <v>1.8432078686033124E-2</v>
      </c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</row>
    <row r="449" spans="1:35" x14ac:dyDescent="0.2">
      <c r="A449" s="8"/>
      <c r="B449" s="8"/>
      <c r="C449" s="54"/>
      <c r="D449" s="56">
        <f t="shared" si="82"/>
        <v>0</v>
      </c>
      <c r="E449" s="56">
        <f t="shared" si="82"/>
        <v>0</v>
      </c>
      <c r="F449" s="14">
        <f t="shared" si="83"/>
        <v>0</v>
      </c>
      <c r="G449" s="14">
        <f t="shared" si="83"/>
        <v>0</v>
      </c>
      <c r="H449" s="14">
        <f t="shared" si="84"/>
        <v>0</v>
      </c>
      <c r="I449" s="14">
        <f t="shared" si="85"/>
        <v>0</v>
      </c>
      <c r="J449" s="14">
        <f t="shared" si="86"/>
        <v>0</v>
      </c>
      <c r="K449" s="14">
        <f t="shared" si="87"/>
        <v>0</v>
      </c>
      <c r="L449" s="14">
        <f t="shared" si="88"/>
        <v>0</v>
      </c>
      <c r="M449" s="14">
        <f t="shared" ca="1" si="93"/>
        <v>-1.8432078686033124E-2</v>
      </c>
      <c r="N449" s="14">
        <f t="shared" ca="1" si="89"/>
        <v>0</v>
      </c>
      <c r="O449" s="21">
        <f t="shared" ca="1" si="90"/>
        <v>0</v>
      </c>
      <c r="P449" s="14">
        <f t="shared" ca="1" si="91"/>
        <v>0</v>
      </c>
      <c r="Q449" s="14">
        <f t="shared" ca="1" si="92"/>
        <v>0</v>
      </c>
      <c r="R449" s="8">
        <f t="shared" ca="1" si="94"/>
        <v>1.8432078686033124E-2</v>
      </c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 spans="1:35" x14ac:dyDescent="0.2">
      <c r="A450" s="8"/>
      <c r="B450" s="8"/>
      <c r="C450" s="54"/>
      <c r="D450" s="56">
        <f t="shared" si="82"/>
        <v>0</v>
      </c>
      <c r="E450" s="56">
        <f t="shared" si="82"/>
        <v>0</v>
      </c>
      <c r="F450" s="14">
        <f t="shared" si="83"/>
        <v>0</v>
      </c>
      <c r="G450" s="14">
        <f t="shared" si="83"/>
        <v>0</v>
      </c>
      <c r="H450" s="14">
        <f t="shared" si="84"/>
        <v>0</v>
      </c>
      <c r="I450" s="14">
        <f t="shared" si="85"/>
        <v>0</v>
      </c>
      <c r="J450" s="14">
        <f t="shared" si="86"/>
        <v>0</v>
      </c>
      <c r="K450" s="14">
        <f t="shared" si="87"/>
        <v>0</v>
      </c>
      <c r="L450" s="14">
        <f t="shared" si="88"/>
        <v>0</v>
      </c>
      <c r="M450" s="14">
        <f t="shared" ca="1" si="93"/>
        <v>-1.8432078686033124E-2</v>
      </c>
      <c r="N450" s="14">
        <f t="shared" ca="1" si="89"/>
        <v>0</v>
      </c>
      <c r="O450" s="21">
        <f t="shared" ca="1" si="90"/>
        <v>0</v>
      </c>
      <c r="P450" s="14">
        <f t="shared" ca="1" si="91"/>
        <v>0</v>
      </c>
      <c r="Q450" s="14">
        <f t="shared" ca="1" si="92"/>
        <v>0</v>
      </c>
      <c r="R450" s="8">
        <f t="shared" ca="1" si="94"/>
        <v>1.8432078686033124E-2</v>
      </c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</row>
    <row r="451" spans="1:35" x14ac:dyDescent="0.2">
      <c r="A451" s="8"/>
      <c r="B451" s="8"/>
      <c r="C451" s="54"/>
      <c r="D451" s="56">
        <f t="shared" si="82"/>
        <v>0</v>
      </c>
      <c r="E451" s="56">
        <f t="shared" si="82"/>
        <v>0</v>
      </c>
      <c r="F451" s="14">
        <f t="shared" si="83"/>
        <v>0</v>
      </c>
      <c r="G451" s="14">
        <f t="shared" si="83"/>
        <v>0</v>
      </c>
      <c r="H451" s="14">
        <f t="shared" si="84"/>
        <v>0</v>
      </c>
      <c r="I451" s="14">
        <f t="shared" si="85"/>
        <v>0</v>
      </c>
      <c r="J451" s="14">
        <f t="shared" si="86"/>
        <v>0</v>
      </c>
      <c r="K451" s="14">
        <f t="shared" si="87"/>
        <v>0</v>
      </c>
      <c r="L451" s="14">
        <f t="shared" si="88"/>
        <v>0</v>
      </c>
      <c r="M451" s="14">
        <f t="shared" ca="1" si="93"/>
        <v>-1.8432078686033124E-2</v>
      </c>
      <c r="N451" s="14">
        <f t="shared" ca="1" si="89"/>
        <v>0</v>
      </c>
      <c r="O451" s="21">
        <f t="shared" ca="1" si="90"/>
        <v>0</v>
      </c>
      <c r="P451" s="14">
        <f t="shared" ca="1" si="91"/>
        <v>0</v>
      </c>
      <c r="Q451" s="14">
        <f t="shared" ca="1" si="92"/>
        <v>0</v>
      </c>
      <c r="R451" s="8">
        <f t="shared" ca="1" si="94"/>
        <v>1.8432078686033124E-2</v>
      </c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</row>
    <row r="452" spans="1:35" x14ac:dyDescent="0.2">
      <c r="A452" s="8"/>
      <c r="B452" s="8"/>
      <c r="C452" s="54"/>
      <c r="D452" s="56">
        <f t="shared" si="82"/>
        <v>0</v>
      </c>
      <c r="E452" s="56">
        <f t="shared" si="82"/>
        <v>0</v>
      </c>
      <c r="F452" s="14">
        <f t="shared" si="83"/>
        <v>0</v>
      </c>
      <c r="G452" s="14">
        <f t="shared" si="83"/>
        <v>0</v>
      </c>
      <c r="H452" s="14">
        <f t="shared" si="84"/>
        <v>0</v>
      </c>
      <c r="I452" s="14">
        <f t="shared" si="85"/>
        <v>0</v>
      </c>
      <c r="J452" s="14">
        <f t="shared" si="86"/>
        <v>0</v>
      </c>
      <c r="K452" s="14">
        <f t="shared" si="87"/>
        <v>0</v>
      </c>
      <c r="L452" s="14">
        <f t="shared" si="88"/>
        <v>0</v>
      </c>
      <c r="M452" s="14">
        <f t="shared" ca="1" si="93"/>
        <v>-1.8432078686033124E-2</v>
      </c>
      <c r="N452" s="14">
        <f t="shared" ca="1" si="89"/>
        <v>0</v>
      </c>
      <c r="O452" s="21">
        <f t="shared" ca="1" si="90"/>
        <v>0</v>
      </c>
      <c r="P452" s="14">
        <f t="shared" ca="1" si="91"/>
        <v>0</v>
      </c>
      <c r="Q452" s="14">
        <f t="shared" ca="1" si="92"/>
        <v>0</v>
      </c>
      <c r="R452" s="8">
        <f t="shared" ca="1" si="94"/>
        <v>1.8432078686033124E-2</v>
      </c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</row>
    <row r="453" spans="1:35" x14ac:dyDescent="0.2">
      <c r="A453" s="8"/>
      <c r="B453" s="8"/>
      <c r="C453" s="54"/>
      <c r="D453" s="56">
        <f t="shared" si="82"/>
        <v>0</v>
      </c>
      <c r="E453" s="56">
        <f t="shared" si="82"/>
        <v>0</v>
      </c>
      <c r="F453" s="14">
        <f t="shared" si="83"/>
        <v>0</v>
      </c>
      <c r="G453" s="14">
        <f t="shared" si="83"/>
        <v>0</v>
      </c>
      <c r="H453" s="14">
        <f t="shared" si="84"/>
        <v>0</v>
      </c>
      <c r="I453" s="14">
        <f t="shared" si="85"/>
        <v>0</v>
      </c>
      <c r="J453" s="14">
        <f t="shared" si="86"/>
        <v>0</v>
      </c>
      <c r="K453" s="14">
        <f t="shared" si="87"/>
        <v>0</v>
      </c>
      <c r="L453" s="14">
        <f t="shared" si="88"/>
        <v>0</v>
      </c>
      <c r="M453" s="14">
        <f t="shared" ca="1" si="93"/>
        <v>-1.8432078686033124E-2</v>
      </c>
      <c r="N453" s="14">
        <f t="shared" ca="1" si="89"/>
        <v>0</v>
      </c>
      <c r="O453" s="21">
        <f t="shared" ca="1" si="90"/>
        <v>0</v>
      </c>
      <c r="P453" s="14">
        <f t="shared" ca="1" si="91"/>
        <v>0</v>
      </c>
      <c r="Q453" s="14">
        <f t="shared" ca="1" si="92"/>
        <v>0</v>
      </c>
      <c r="R453" s="8">
        <f t="shared" ca="1" si="94"/>
        <v>1.8432078686033124E-2</v>
      </c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</row>
    <row r="454" spans="1:35" x14ac:dyDescent="0.2">
      <c r="A454" s="8"/>
      <c r="B454" s="8"/>
      <c r="C454" s="54"/>
      <c r="D454" s="56">
        <f t="shared" si="82"/>
        <v>0</v>
      </c>
      <c r="E454" s="56">
        <f t="shared" si="82"/>
        <v>0</v>
      </c>
      <c r="F454" s="14">
        <f t="shared" si="83"/>
        <v>0</v>
      </c>
      <c r="G454" s="14">
        <f t="shared" si="83"/>
        <v>0</v>
      </c>
      <c r="H454" s="14">
        <f t="shared" si="84"/>
        <v>0</v>
      </c>
      <c r="I454" s="14">
        <f t="shared" si="85"/>
        <v>0</v>
      </c>
      <c r="J454" s="14">
        <f t="shared" si="86"/>
        <v>0</v>
      </c>
      <c r="K454" s="14">
        <f t="shared" si="87"/>
        <v>0</v>
      </c>
      <c r="L454" s="14">
        <f t="shared" si="88"/>
        <v>0</v>
      </c>
      <c r="M454" s="14">
        <f t="shared" ca="1" si="93"/>
        <v>-1.8432078686033124E-2</v>
      </c>
      <c r="N454" s="14">
        <f t="shared" ca="1" si="89"/>
        <v>0</v>
      </c>
      <c r="O454" s="21">
        <f t="shared" ca="1" si="90"/>
        <v>0</v>
      </c>
      <c r="P454" s="14">
        <f t="shared" ca="1" si="91"/>
        <v>0</v>
      </c>
      <c r="Q454" s="14">
        <f t="shared" ca="1" si="92"/>
        <v>0</v>
      </c>
      <c r="R454" s="8">
        <f t="shared" ca="1" si="94"/>
        <v>1.8432078686033124E-2</v>
      </c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</row>
    <row r="455" spans="1:35" x14ac:dyDescent="0.2">
      <c r="A455" s="8"/>
      <c r="B455" s="8"/>
      <c r="C455" s="54"/>
      <c r="D455" s="56">
        <f t="shared" si="82"/>
        <v>0</v>
      </c>
      <c r="E455" s="56">
        <f t="shared" si="82"/>
        <v>0</v>
      </c>
      <c r="F455" s="14">
        <f t="shared" si="83"/>
        <v>0</v>
      </c>
      <c r="G455" s="14">
        <f t="shared" si="83"/>
        <v>0</v>
      </c>
      <c r="H455" s="14">
        <f t="shared" si="84"/>
        <v>0</v>
      </c>
      <c r="I455" s="14">
        <f t="shared" si="85"/>
        <v>0</v>
      </c>
      <c r="J455" s="14">
        <f t="shared" si="86"/>
        <v>0</v>
      </c>
      <c r="K455" s="14">
        <f t="shared" si="87"/>
        <v>0</v>
      </c>
      <c r="L455" s="14">
        <f t="shared" si="88"/>
        <v>0</v>
      </c>
      <c r="M455" s="14">
        <f t="shared" ca="1" si="93"/>
        <v>-1.8432078686033124E-2</v>
      </c>
      <c r="N455" s="14">
        <f t="shared" ca="1" si="89"/>
        <v>0</v>
      </c>
      <c r="O455" s="21">
        <f t="shared" ca="1" si="90"/>
        <v>0</v>
      </c>
      <c r="P455" s="14">
        <f t="shared" ca="1" si="91"/>
        <v>0</v>
      </c>
      <c r="Q455" s="14">
        <f t="shared" ca="1" si="92"/>
        <v>0</v>
      </c>
      <c r="R455" s="8">
        <f t="shared" ca="1" si="94"/>
        <v>1.8432078686033124E-2</v>
      </c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</row>
    <row r="456" spans="1:35" x14ac:dyDescent="0.2">
      <c r="A456" s="8"/>
      <c r="B456" s="8"/>
      <c r="C456" s="54"/>
      <c r="D456" s="56">
        <f t="shared" si="82"/>
        <v>0</v>
      </c>
      <c r="E456" s="56">
        <f t="shared" si="82"/>
        <v>0</v>
      </c>
      <c r="F456" s="14">
        <f t="shared" si="83"/>
        <v>0</v>
      </c>
      <c r="G456" s="14">
        <f t="shared" si="83"/>
        <v>0</v>
      </c>
      <c r="H456" s="14">
        <f t="shared" si="84"/>
        <v>0</v>
      </c>
      <c r="I456" s="14">
        <f t="shared" si="85"/>
        <v>0</v>
      </c>
      <c r="J456" s="14">
        <f t="shared" si="86"/>
        <v>0</v>
      </c>
      <c r="K456" s="14">
        <f t="shared" si="87"/>
        <v>0</v>
      </c>
      <c r="L456" s="14">
        <f t="shared" si="88"/>
        <v>0</v>
      </c>
      <c r="M456" s="14">
        <f t="shared" ca="1" si="93"/>
        <v>-1.8432078686033124E-2</v>
      </c>
      <c r="N456" s="14">
        <f t="shared" ca="1" si="89"/>
        <v>0</v>
      </c>
      <c r="O456" s="21">
        <f t="shared" ca="1" si="90"/>
        <v>0</v>
      </c>
      <c r="P456" s="14">
        <f t="shared" ca="1" si="91"/>
        <v>0</v>
      </c>
      <c r="Q456" s="14">
        <f t="shared" ca="1" si="92"/>
        <v>0</v>
      </c>
      <c r="R456" s="8">
        <f t="shared" ca="1" si="94"/>
        <v>1.8432078686033124E-2</v>
      </c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 spans="1:35" x14ac:dyDescent="0.2">
      <c r="A457" s="8"/>
      <c r="B457" s="8"/>
      <c r="C457" s="54"/>
      <c r="D457" s="56">
        <f t="shared" si="82"/>
        <v>0</v>
      </c>
      <c r="E457" s="56">
        <f t="shared" si="82"/>
        <v>0</v>
      </c>
      <c r="F457" s="14">
        <f t="shared" si="83"/>
        <v>0</v>
      </c>
      <c r="G457" s="14">
        <f t="shared" si="83"/>
        <v>0</v>
      </c>
      <c r="H457" s="14">
        <f t="shared" si="84"/>
        <v>0</v>
      </c>
      <c r="I457" s="14">
        <f t="shared" si="85"/>
        <v>0</v>
      </c>
      <c r="J457" s="14">
        <f t="shared" si="86"/>
        <v>0</v>
      </c>
      <c r="K457" s="14">
        <f t="shared" si="87"/>
        <v>0</v>
      </c>
      <c r="L457" s="14">
        <f t="shared" si="88"/>
        <v>0</v>
      </c>
      <c r="M457" s="14">
        <f t="shared" ca="1" si="93"/>
        <v>-1.8432078686033124E-2</v>
      </c>
      <c r="N457" s="14">
        <f t="shared" ca="1" si="89"/>
        <v>0</v>
      </c>
      <c r="O457" s="21">
        <f t="shared" ca="1" si="90"/>
        <v>0</v>
      </c>
      <c r="P457" s="14">
        <f t="shared" ca="1" si="91"/>
        <v>0</v>
      </c>
      <c r="Q457" s="14">
        <f t="shared" ca="1" si="92"/>
        <v>0</v>
      </c>
      <c r="R457" s="8">
        <f t="shared" ca="1" si="94"/>
        <v>1.8432078686033124E-2</v>
      </c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</row>
    <row r="458" spans="1:35" x14ac:dyDescent="0.2">
      <c r="A458" s="8"/>
      <c r="B458" s="8"/>
      <c r="C458" s="54"/>
      <c r="D458" s="56">
        <f t="shared" si="82"/>
        <v>0</v>
      </c>
      <c r="E458" s="56">
        <f t="shared" si="82"/>
        <v>0</v>
      </c>
      <c r="F458" s="14">
        <f t="shared" si="83"/>
        <v>0</v>
      </c>
      <c r="G458" s="14">
        <f t="shared" si="83"/>
        <v>0</v>
      </c>
      <c r="H458" s="14">
        <f t="shared" si="84"/>
        <v>0</v>
      </c>
      <c r="I458" s="14">
        <f t="shared" si="85"/>
        <v>0</v>
      </c>
      <c r="J458" s="14">
        <f t="shared" si="86"/>
        <v>0</v>
      </c>
      <c r="K458" s="14">
        <f t="shared" si="87"/>
        <v>0</v>
      </c>
      <c r="L458" s="14">
        <f t="shared" si="88"/>
        <v>0</v>
      </c>
      <c r="M458" s="14">
        <f t="shared" ca="1" si="93"/>
        <v>-1.8432078686033124E-2</v>
      </c>
      <c r="N458" s="14">
        <f t="shared" ca="1" si="89"/>
        <v>0</v>
      </c>
      <c r="O458" s="21">
        <f t="shared" ca="1" si="90"/>
        <v>0</v>
      </c>
      <c r="P458" s="14">
        <f t="shared" ca="1" si="91"/>
        <v>0</v>
      </c>
      <c r="Q458" s="14">
        <f t="shared" ca="1" si="92"/>
        <v>0</v>
      </c>
      <c r="R458" s="8">
        <f t="shared" ca="1" si="94"/>
        <v>1.8432078686033124E-2</v>
      </c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 spans="1:35" x14ac:dyDescent="0.2">
      <c r="A459" s="8"/>
      <c r="B459" s="8"/>
      <c r="C459" s="54"/>
      <c r="D459" s="56">
        <f t="shared" si="82"/>
        <v>0</v>
      </c>
      <c r="E459" s="56">
        <f t="shared" si="82"/>
        <v>0</v>
      </c>
      <c r="F459" s="14">
        <f t="shared" si="83"/>
        <v>0</v>
      </c>
      <c r="G459" s="14">
        <f t="shared" si="83"/>
        <v>0</v>
      </c>
      <c r="H459" s="14">
        <f t="shared" si="84"/>
        <v>0</v>
      </c>
      <c r="I459" s="14">
        <f t="shared" si="85"/>
        <v>0</v>
      </c>
      <c r="J459" s="14">
        <f t="shared" si="86"/>
        <v>0</v>
      </c>
      <c r="K459" s="14">
        <f t="shared" si="87"/>
        <v>0</v>
      </c>
      <c r="L459" s="14">
        <f t="shared" si="88"/>
        <v>0</v>
      </c>
      <c r="M459" s="14">
        <f t="shared" ca="1" si="93"/>
        <v>-1.8432078686033124E-2</v>
      </c>
      <c r="N459" s="14">
        <f t="shared" ca="1" si="89"/>
        <v>0</v>
      </c>
      <c r="O459" s="21">
        <f t="shared" ca="1" si="90"/>
        <v>0</v>
      </c>
      <c r="P459" s="14">
        <f t="shared" ca="1" si="91"/>
        <v>0</v>
      </c>
      <c r="Q459" s="14">
        <f t="shared" ca="1" si="92"/>
        <v>0</v>
      </c>
      <c r="R459" s="8">
        <f t="shared" ca="1" si="94"/>
        <v>1.8432078686033124E-2</v>
      </c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 spans="1:35" x14ac:dyDescent="0.2">
      <c r="A460" s="8"/>
      <c r="B460" s="8"/>
      <c r="C460" s="54"/>
      <c r="D460" s="56">
        <f t="shared" si="82"/>
        <v>0</v>
      </c>
      <c r="E460" s="56">
        <f t="shared" si="82"/>
        <v>0</v>
      </c>
      <c r="F460" s="14">
        <f t="shared" si="83"/>
        <v>0</v>
      </c>
      <c r="G460" s="14">
        <f t="shared" si="83"/>
        <v>0</v>
      </c>
      <c r="H460" s="14">
        <f t="shared" si="84"/>
        <v>0</v>
      </c>
      <c r="I460" s="14">
        <f t="shared" si="85"/>
        <v>0</v>
      </c>
      <c r="J460" s="14">
        <f t="shared" si="86"/>
        <v>0</v>
      </c>
      <c r="K460" s="14">
        <f t="shared" si="87"/>
        <v>0</v>
      </c>
      <c r="L460" s="14">
        <f t="shared" si="88"/>
        <v>0</v>
      </c>
      <c r="M460" s="14">
        <f t="shared" ca="1" si="93"/>
        <v>-1.8432078686033124E-2</v>
      </c>
      <c r="N460" s="14">
        <f t="shared" ca="1" si="89"/>
        <v>0</v>
      </c>
      <c r="O460" s="21">
        <f t="shared" ca="1" si="90"/>
        <v>0</v>
      </c>
      <c r="P460" s="14">
        <f t="shared" ca="1" si="91"/>
        <v>0</v>
      </c>
      <c r="Q460" s="14">
        <f t="shared" ca="1" si="92"/>
        <v>0</v>
      </c>
      <c r="R460" s="8">
        <f t="shared" ca="1" si="94"/>
        <v>1.8432078686033124E-2</v>
      </c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 spans="1:35" x14ac:dyDescent="0.2">
      <c r="A461" s="8"/>
      <c r="B461" s="8"/>
      <c r="C461" s="54"/>
      <c r="D461" s="56">
        <f t="shared" si="82"/>
        <v>0</v>
      </c>
      <c r="E461" s="56">
        <f t="shared" si="82"/>
        <v>0</v>
      </c>
      <c r="F461" s="14">
        <f t="shared" si="83"/>
        <v>0</v>
      </c>
      <c r="G461" s="14">
        <f t="shared" si="83"/>
        <v>0</v>
      </c>
      <c r="H461" s="14">
        <f t="shared" si="84"/>
        <v>0</v>
      </c>
      <c r="I461" s="14">
        <f t="shared" si="85"/>
        <v>0</v>
      </c>
      <c r="J461" s="14">
        <f t="shared" si="86"/>
        <v>0</v>
      </c>
      <c r="K461" s="14">
        <f t="shared" si="87"/>
        <v>0</v>
      </c>
      <c r="L461" s="14">
        <f t="shared" si="88"/>
        <v>0</v>
      </c>
      <c r="M461" s="14">
        <f t="shared" ca="1" si="93"/>
        <v>-1.8432078686033124E-2</v>
      </c>
      <c r="N461" s="14">
        <f t="shared" ca="1" si="89"/>
        <v>0</v>
      </c>
      <c r="O461" s="21">
        <f t="shared" ca="1" si="90"/>
        <v>0</v>
      </c>
      <c r="P461" s="14">
        <f t="shared" ca="1" si="91"/>
        <v>0</v>
      </c>
      <c r="Q461" s="14">
        <f t="shared" ca="1" si="92"/>
        <v>0</v>
      </c>
      <c r="R461" s="8">
        <f t="shared" ca="1" si="94"/>
        <v>1.8432078686033124E-2</v>
      </c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 spans="1:35" x14ac:dyDescent="0.2">
      <c r="A462" s="8"/>
      <c r="B462" s="8"/>
      <c r="C462" s="54"/>
      <c r="D462" s="56">
        <f t="shared" ref="D462:E525" si="95">A462/A$18</f>
        <v>0</v>
      </c>
      <c r="E462" s="56">
        <f t="shared" si="95"/>
        <v>0</v>
      </c>
      <c r="F462" s="14">
        <f t="shared" ref="F462:G525" si="96">$C462*D462</f>
        <v>0</v>
      </c>
      <c r="G462" s="14">
        <f t="shared" si="96"/>
        <v>0</v>
      </c>
      <c r="H462" s="14">
        <f t="shared" si="84"/>
        <v>0</v>
      </c>
      <c r="I462" s="14">
        <f t="shared" si="85"/>
        <v>0</v>
      </c>
      <c r="J462" s="14">
        <f t="shared" si="86"/>
        <v>0</v>
      </c>
      <c r="K462" s="14">
        <f t="shared" si="87"/>
        <v>0</v>
      </c>
      <c r="L462" s="14">
        <f t="shared" si="88"/>
        <v>0</v>
      </c>
      <c r="M462" s="14">
        <f t="shared" ca="1" si="93"/>
        <v>-1.8432078686033124E-2</v>
      </c>
      <c r="N462" s="14">
        <f t="shared" ca="1" si="89"/>
        <v>0</v>
      </c>
      <c r="O462" s="21">
        <f t="shared" ca="1" si="90"/>
        <v>0</v>
      </c>
      <c r="P462" s="14">
        <f t="shared" ca="1" si="91"/>
        <v>0</v>
      </c>
      <c r="Q462" s="14">
        <f t="shared" ca="1" si="92"/>
        <v>0</v>
      </c>
      <c r="R462" s="8">
        <f t="shared" ca="1" si="94"/>
        <v>1.8432078686033124E-2</v>
      </c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 spans="1:35" x14ac:dyDescent="0.2">
      <c r="A463" s="8"/>
      <c r="B463" s="8"/>
      <c r="C463" s="54"/>
      <c r="D463" s="56">
        <f t="shared" si="95"/>
        <v>0</v>
      </c>
      <c r="E463" s="56">
        <f t="shared" si="95"/>
        <v>0</v>
      </c>
      <c r="F463" s="14">
        <f t="shared" si="96"/>
        <v>0</v>
      </c>
      <c r="G463" s="14">
        <f t="shared" si="96"/>
        <v>0</v>
      </c>
      <c r="H463" s="14">
        <f t="shared" ref="H463:H526" si="97">C463*D463*D463</f>
        <v>0</v>
      </c>
      <c r="I463" s="14">
        <f t="shared" ref="I463:I526" si="98">C463*D463*D463*D463</f>
        <v>0</v>
      </c>
      <c r="J463" s="14">
        <f t="shared" ref="J463:J526" si="99">C463*D463*D463*D463*D463</f>
        <v>0</v>
      </c>
      <c r="K463" s="14">
        <f t="shared" ref="K463:K526" si="100">C463*E463*D463</f>
        <v>0</v>
      </c>
      <c r="L463" s="14">
        <f t="shared" ref="L463:L526" si="101">C463*E463*D463*D463</f>
        <v>0</v>
      </c>
      <c r="M463" s="14">
        <f t="shared" ca="1" si="93"/>
        <v>-1.8432078686033124E-2</v>
      </c>
      <c r="N463" s="14">
        <f t="shared" ref="N463:N526" ca="1" si="102">C463*(M463-E463)^2</f>
        <v>0</v>
      </c>
      <c r="O463" s="21">
        <f t="shared" ref="O463:O526" ca="1" si="103">(C463*O$1-O$2*F463+O$3*H463)^2</f>
        <v>0</v>
      </c>
      <c r="P463" s="14">
        <f t="shared" ref="P463:P526" ca="1" si="104">(-C463*O$2+O$4*F463-O$5*H463)^2</f>
        <v>0</v>
      </c>
      <c r="Q463" s="14">
        <f t="shared" ref="Q463:Q526" ca="1" si="105">+(C463*O$3-F463*O$5+H463*O$6)^2</f>
        <v>0</v>
      </c>
      <c r="R463" s="8">
        <f t="shared" ca="1" si="94"/>
        <v>1.8432078686033124E-2</v>
      </c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 spans="1:35" x14ac:dyDescent="0.2">
      <c r="A464" s="8"/>
      <c r="B464" s="8"/>
      <c r="C464" s="54"/>
      <c r="D464" s="56">
        <f t="shared" si="95"/>
        <v>0</v>
      </c>
      <c r="E464" s="56">
        <f t="shared" si="95"/>
        <v>0</v>
      </c>
      <c r="F464" s="14">
        <f t="shared" si="96"/>
        <v>0</v>
      </c>
      <c r="G464" s="14">
        <f t="shared" si="96"/>
        <v>0</v>
      </c>
      <c r="H464" s="14">
        <f t="shared" si="97"/>
        <v>0</v>
      </c>
      <c r="I464" s="14">
        <f t="shared" si="98"/>
        <v>0</v>
      </c>
      <c r="J464" s="14">
        <f t="shared" si="99"/>
        <v>0</v>
      </c>
      <c r="K464" s="14">
        <f t="shared" si="100"/>
        <v>0</v>
      </c>
      <c r="L464" s="14">
        <f t="shared" si="101"/>
        <v>0</v>
      </c>
      <c r="M464" s="14">
        <f t="shared" ca="1" si="93"/>
        <v>-1.8432078686033124E-2</v>
      </c>
      <c r="N464" s="14">
        <f t="shared" ca="1" si="102"/>
        <v>0</v>
      </c>
      <c r="O464" s="21">
        <f t="shared" ca="1" si="103"/>
        <v>0</v>
      </c>
      <c r="P464" s="14">
        <f t="shared" ca="1" si="104"/>
        <v>0</v>
      </c>
      <c r="Q464" s="14">
        <f t="shared" ca="1" si="105"/>
        <v>0</v>
      </c>
      <c r="R464" s="8">
        <f t="shared" ca="1" si="94"/>
        <v>1.8432078686033124E-2</v>
      </c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 spans="1:35" x14ac:dyDescent="0.2">
      <c r="A465" s="8"/>
      <c r="B465" s="8"/>
      <c r="C465" s="54"/>
      <c r="D465" s="56">
        <f t="shared" si="95"/>
        <v>0</v>
      </c>
      <c r="E465" s="56">
        <f t="shared" si="95"/>
        <v>0</v>
      </c>
      <c r="F465" s="14">
        <f t="shared" si="96"/>
        <v>0</v>
      </c>
      <c r="G465" s="14">
        <f t="shared" si="96"/>
        <v>0</v>
      </c>
      <c r="H465" s="14">
        <f t="shared" si="97"/>
        <v>0</v>
      </c>
      <c r="I465" s="14">
        <f t="shared" si="98"/>
        <v>0</v>
      </c>
      <c r="J465" s="14">
        <f t="shared" si="99"/>
        <v>0</v>
      </c>
      <c r="K465" s="14">
        <f t="shared" si="100"/>
        <v>0</v>
      </c>
      <c r="L465" s="14">
        <f t="shared" si="101"/>
        <v>0</v>
      </c>
      <c r="M465" s="14">
        <f t="shared" ca="1" si="93"/>
        <v>-1.8432078686033124E-2</v>
      </c>
      <c r="N465" s="14">
        <f t="shared" ca="1" si="102"/>
        <v>0</v>
      </c>
      <c r="O465" s="21">
        <f t="shared" ca="1" si="103"/>
        <v>0</v>
      </c>
      <c r="P465" s="14">
        <f t="shared" ca="1" si="104"/>
        <v>0</v>
      </c>
      <c r="Q465" s="14">
        <f t="shared" ca="1" si="105"/>
        <v>0</v>
      </c>
      <c r="R465" s="8">
        <f t="shared" ca="1" si="94"/>
        <v>1.8432078686033124E-2</v>
      </c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 spans="1:35" x14ac:dyDescent="0.2">
      <c r="A466" s="8"/>
      <c r="B466" s="8"/>
      <c r="C466" s="54"/>
      <c r="D466" s="56">
        <f t="shared" si="95"/>
        <v>0</v>
      </c>
      <c r="E466" s="56">
        <f t="shared" si="95"/>
        <v>0</v>
      </c>
      <c r="F466" s="14">
        <f t="shared" si="96"/>
        <v>0</v>
      </c>
      <c r="G466" s="14">
        <f t="shared" si="96"/>
        <v>0</v>
      </c>
      <c r="H466" s="14">
        <f t="shared" si="97"/>
        <v>0</v>
      </c>
      <c r="I466" s="14">
        <f t="shared" si="98"/>
        <v>0</v>
      </c>
      <c r="J466" s="14">
        <f t="shared" si="99"/>
        <v>0</v>
      </c>
      <c r="K466" s="14">
        <f t="shared" si="100"/>
        <v>0</v>
      </c>
      <c r="L466" s="14">
        <f t="shared" si="101"/>
        <v>0</v>
      </c>
      <c r="M466" s="14">
        <f t="shared" ca="1" si="93"/>
        <v>-1.8432078686033124E-2</v>
      </c>
      <c r="N466" s="14">
        <f t="shared" ca="1" si="102"/>
        <v>0</v>
      </c>
      <c r="O466" s="21">
        <f t="shared" ca="1" si="103"/>
        <v>0</v>
      </c>
      <c r="P466" s="14">
        <f t="shared" ca="1" si="104"/>
        <v>0</v>
      </c>
      <c r="Q466" s="14">
        <f t="shared" ca="1" si="105"/>
        <v>0</v>
      </c>
      <c r="R466" s="8">
        <f t="shared" ca="1" si="94"/>
        <v>1.8432078686033124E-2</v>
      </c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 spans="1:35" x14ac:dyDescent="0.2">
      <c r="A467" s="8"/>
      <c r="B467" s="8"/>
      <c r="C467" s="54"/>
      <c r="D467" s="56">
        <f t="shared" si="95"/>
        <v>0</v>
      </c>
      <c r="E467" s="56">
        <f t="shared" si="95"/>
        <v>0</v>
      </c>
      <c r="F467" s="14">
        <f t="shared" si="96"/>
        <v>0</v>
      </c>
      <c r="G467" s="14">
        <f t="shared" si="96"/>
        <v>0</v>
      </c>
      <c r="H467" s="14">
        <f t="shared" si="97"/>
        <v>0</v>
      </c>
      <c r="I467" s="14">
        <f t="shared" si="98"/>
        <v>0</v>
      </c>
      <c r="J467" s="14">
        <f t="shared" si="99"/>
        <v>0</v>
      </c>
      <c r="K467" s="14">
        <f t="shared" si="100"/>
        <v>0</v>
      </c>
      <c r="L467" s="14">
        <f t="shared" si="101"/>
        <v>0</v>
      </c>
      <c r="M467" s="14">
        <f t="shared" ca="1" si="93"/>
        <v>-1.8432078686033124E-2</v>
      </c>
      <c r="N467" s="14">
        <f t="shared" ca="1" si="102"/>
        <v>0</v>
      </c>
      <c r="O467" s="21">
        <f t="shared" ca="1" si="103"/>
        <v>0</v>
      </c>
      <c r="P467" s="14">
        <f t="shared" ca="1" si="104"/>
        <v>0</v>
      </c>
      <c r="Q467" s="14">
        <f t="shared" ca="1" si="105"/>
        <v>0</v>
      </c>
      <c r="R467" s="8">
        <f t="shared" ca="1" si="94"/>
        <v>1.8432078686033124E-2</v>
      </c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 spans="1:35" x14ac:dyDescent="0.2">
      <c r="A468" s="8"/>
      <c r="B468" s="8"/>
      <c r="C468" s="54"/>
      <c r="D468" s="56">
        <f t="shared" si="95"/>
        <v>0</v>
      </c>
      <c r="E468" s="56">
        <f t="shared" si="95"/>
        <v>0</v>
      </c>
      <c r="F468" s="14">
        <f t="shared" si="96"/>
        <v>0</v>
      </c>
      <c r="G468" s="14">
        <f t="shared" si="96"/>
        <v>0</v>
      </c>
      <c r="H468" s="14">
        <f t="shared" si="97"/>
        <v>0</v>
      </c>
      <c r="I468" s="14">
        <f t="shared" si="98"/>
        <v>0</v>
      </c>
      <c r="J468" s="14">
        <f t="shared" si="99"/>
        <v>0</v>
      </c>
      <c r="K468" s="14">
        <f t="shared" si="100"/>
        <v>0</v>
      </c>
      <c r="L468" s="14">
        <f t="shared" si="101"/>
        <v>0</v>
      </c>
      <c r="M468" s="14">
        <f t="shared" ref="M468:M531" ca="1" si="106">+E$4+E$5*D468+E$6*D468^2</f>
        <v>-1.8432078686033124E-2</v>
      </c>
      <c r="N468" s="14">
        <f t="shared" ca="1" si="102"/>
        <v>0</v>
      </c>
      <c r="O468" s="21">
        <f t="shared" ca="1" si="103"/>
        <v>0</v>
      </c>
      <c r="P468" s="14">
        <f t="shared" ca="1" si="104"/>
        <v>0</v>
      </c>
      <c r="Q468" s="14">
        <f t="shared" ca="1" si="105"/>
        <v>0</v>
      </c>
      <c r="R468" s="8">
        <f t="shared" ref="R468:R531" ca="1" si="107">+E468-M468</f>
        <v>1.8432078686033124E-2</v>
      </c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 spans="1:35" x14ac:dyDescent="0.2">
      <c r="A469" s="8"/>
      <c r="B469" s="8"/>
      <c r="C469" s="54"/>
      <c r="D469" s="56">
        <f t="shared" si="95"/>
        <v>0</v>
      </c>
      <c r="E469" s="56">
        <f t="shared" si="95"/>
        <v>0</v>
      </c>
      <c r="F469" s="14">
        <f t="shared" si="96"/>
        <v>0</v>
      </c>
      <c r="G469" s="14">
        <f t="shared" si="96"/>
        <v>0</v>
      </c>
      <c r="H469" s="14">
        <f t="shared" si="97"/>
        <v>0</v>
      </c>
      <c r="I469" s="14">
        <f t="shared" si="98"/>
        <v>0</v>
      </c>
      <c r="J469" s="14">
        <f t="shared" si="99"/>
        <v>0</v>
      </c>
      <c r="K469" s="14">
        <f t="shared" si="100"/>
        <v>0</v>
      </c>
      <c r="L469" s="14">
        <f t="shared" si="101"/>
        <v>0</v>
      </c>
      <c r="M469" s="14">
        <f t="shared" ca="1" si="106"/>
        <v>-1.8432078686033124E-2</v>
      </c>
      <c r="N469" s="14">
        <f t="shared" ca="1" si="102"/>
        <v>0</v>
      </c>
      <c r="O469" s="21">
        <f t="shared" ca="1" si="103"/>
        <v>0</v>
      </c>
      <c r="P469" s="14">
        <f t="shared" ca="1" si="104"/>
        <v>0</v>
      </c>
      <c r="Q469" s="14">
        <f t="shared" ca="1" si="105"/>
        <v>0</v>
      </c>
      <c r="R469" s="8">
        <f t="shared" ca="1" si="107"/>
        <v>1.8432078686033124E-2</v>
      </c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 spans="1:35" x14ac:dyDescent="0.2">
      <c r="A470" s="8"/>
      <c r="B470" s="8"/>
      <c r="C470" s="54"/>
      <c r="D470" s="56">
        <f t="shared" si="95"/>
        <v>0</v>
      </c>
      <c r="E470" s="56">
        <f t="shared" si="95"/>
        <v>0</v>
      </c>
      <c r="F470" s="14">
        <f t="shared" si="96"/>
        <v>0</v>
      </c>
      <c r="G470" s="14">
        <f t="shared" si="96"/>
        <v>0</v>
      </c>
      <c r="H470" s="14">
        <f t="shared" si="97"/>
        <v>0</v>
      </c>
      <c r="I470" s="14">
        <f t="shared" si="98"/>
        <v>0</v>
      </c>
      <c r="J470" s="14">
        <f t="shared" si="99"/>
        <v>0</v>
      </c>
      <c r="K470" s="14">
        <f t="shared" si="100"/>
        <v>0</v>
      </c>
      <c r="L470" s="14">
        <f t="shared" si="101"/>
        <v>0</v>
      </c>
      <c r="M470" s="14">
        <f t="shared" ca="1" si="106"/>
        <v>-1.8432078686033124E-2</v>
      </c>
      <c r="N470" s="14">
        <f t="shared" ca="1" si="102"/>
        <v>0</v>
      </c>
      <c r="O470" s="21">
        <f t="shared" ca="1" si="103"/>
        <v>0</v>
      </c>
      <c r="P470" s="14">
        <f t="shared" ca="1" si="104"/>
        <v>0</v>
      </c>
      <c r="Q470" s="14">
        <f t="shared" ca="1" si="105"/>
        <v>0</v>
      </c>
      <c r="R470" s="8">
        <f t="shared" ca="1" si="107"/>
        <v>1.8432078686033124E-2</v>
      </c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 spans="1:35" x14ac:dyDescent="0.2">
      <c r="A471" s="8"/>
      <c r="B471" s="8"/>
      <c r="C471" s="54"/>
      <c r="D471" s="56">
        <f t="shared" si="95"/>
        <v>0</v>
      </c>
      <c r="E471" s="56">
        <f t="shared" si="95"/>
        <v>0</v>
      </c>
      <c r="F471" s="14">
        <f t="shared" si="96"/>
        <v>0</v>
      </c>
      <c r="G471" s="14">
        <f t="shared" si="96"/>
        <v>0</v>
      </c>
      <c r="H471" s="14">
        <f t="shared" si="97"/>
        <v>0</v>
      </c>
      <c r="I471" s="14">
        <f t="shared" si="98"/>
        <v>0</v>
      </c>
      <c r="J471" s="14">
        <f t="shared" si="99"/>
        <v>0</v>
      </c>
      <c r="K471" s="14">
        <f t="shared" si="100"/>
        <v>0</v>
      </c>
      <c r="L471" s="14">
        <f t="shared" si="101"/>
        <v>0</v>
      </c>
      <c r="M471" s="14">
        <f t="shared" ca="1" si="106"/>
        <v>-1.8432078686033124E-2</v>
      </c>
      <c r="N471" s="14">
        <f t="shared" ca="1" si="102"/>
        <v>0</v>
      </c>
      <c r="O471" s="21">
        <f t="shared" ca="1" si="103"/>
        <v>0</v>
      </c>
      <c r="P471" s="14">
        <f t="shared" ca="1" si="104"/>
        <v>0</v>
      </c>
      <c r="Q471" s="14">
        <f t="shared" ca="1" si="105"/>
        <v>0</v>
      </c>
      <c r="R471" s="8">
        <f t="shared" ca="1" si="107"/>
        <v>1.8432078686033124E-2</v>
      </c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 spans="1:35" x14ac:dyDescent="0.2">
      <c r="A472" s="8"/>
      <c r="B472" s="8"/>
      <c r="C472" s="54"/>
      <c r="D472" s="56">
        <f t="shared" si="95"/>
        <v>0</v>
      </c>
      <c r="E472" s="56">
        <f t="shared" si="95"/>
        <v>0</v>
      </c>
      <c r="F472" s="14">
        <f t="shared" si="96"/>
        <v>0</v>
      </c>
      <c r="G472" s="14">
        <f t="shared" si="96"/>
        <v>0</v>
      </c>
      <c r="H472" s="14">
        <f t="shared" si="97"/>
        <v>0</v>
      </c>
      <c r="I472" s="14">
        <f t="shared" si="98"/>
        <v>0</v>
      </c>
      <c r="J472" s="14">
        <f t="shared" si="99"/>
        <v>0</v>
      </c>
      <c r="K472" s="14">
        <f t="shared" si="100"/>
        <v>0</v>
      </c>
      <c r="L472" s="14">
        <f t="shared" si="101"/>
        <v>0</v>
      </c>
      <c r="M472" s="14">
        <f t="shared" ca="1" si="106"/>
        <v>-1.8432078686033124E-2</v>
      </c>
      <c r="N472" s="14">
        <f t="shared" ca="1" si="102"/>
        <v>0</v>
      </c>
      <c r="O472" s="21">
        <f t="shared" ca="1" si="103"/>
        <v>0</v>
      </c>
      <c r="P472" s="14">
        <f t="shared" ca="1" si="104"/>
        <v>0</v>
      </c>
      <c r="Q472" s="14">
        <f t="shared" ca="1" si="105"/>
        <v>0</v>
      </c>
      <c r="R472" s="8">
        <f t="shared" ca="1" si="107"/>
        <v>1.8432078686033124E-2</v>
      </c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 spans="1:35" x14ac:dyDescent="0.2">
      <c r="A473" s="8"/>
      <c r="B473" s="8"/>
      <c r="C473" s="54"/>
      <c r="D473" s="56">
        <f t="shared" si="95"/>
        <v>0</v>
      </c>
      <c r="E473" s="56">
        <f t="shared" si="95"/>
        <v>0</v>
      </c>
      <c r="F473" s="14">
        <f t="shared" si="96"/>
        <v>0</v>
      </c>
      <c r="G473" s="14">
        <f t="shared" si="96"/>
        <v>0</v>
      </c>
      <c r="H473" s="14">
        <f t="shared" si="97"/>
        <v>0</v>
      </c>
      <c r="I473" s="14">
        <f t="shared" si="98"/>
        <v>0</v>
      </c>
      <c r="J473" s="14">
        <f t="shared" si="99"/>
        <v>0</v>
      </c>
      <c r="K473" s="14">
        <f t="shared" si="100"/>
        <v>0</v>
      </c>
      <c r="L473" s="14">
        <f t="shared" si="101"/>
        <v>0</v>
      </c>
      <c r="M473" s="14">
        <f t="shared" ca="1" si="106"/>
        <v>-1.8432078686033124E-2</v>
      </c>
      <c r="N473" s="14">
        <f t="shared" ca="1" si="102"/>
        <v>0</v>
      </c>
      <c r="O473" s="21">
        <f t="shared" ca="1" si="103"/>
        <v>0</v>
      </c>
      <c r="P473" s="14">
        <f t="shared" ca="1" si="104"/>
        <v>0</v>
      </c>
      <c r="Q473" s="14">
        <f t="shared" ca="1" si="105"/>
        <v>0</v>
      </c>
      <c r="R473" s="8">
        <f t="shared" ca="1" si="107"/>
        <v>1.8432078686033124E-2</v>
      </c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 spans="1:35" x14ac:dyDescent="0.2">
      <c r="A474" s="8"/>
      <c r="B474" s="8"/>
      <c r="C474" s="54"/>
      <c r="D474" s="56">
        <f t="shared" si="95"/>
        <v>0</v>
      </c>
      <c r="E474" s="56">
        <f t="shared" si="95"/>
        <v>0</v>
      </c>
      <c r="F474" s="14">
        <f t="shared" si="96"/>
        <v>0</v>
      </c>
      <c r="G474" s="14">
        <f t="shared" si="96"/>
        <v>0</v>
      </c>
      <c r="H474" s="14">
        <f t="shared" si="97"/>
        <v>0</v>
      </c>
      <c r="I474" s="14">
        <f t="shared" si="98"/>
        <v>0</v>
      </c>
      <c r="J474" s="14">
        <f t="shared" si="99"/>
        <v>0</v>
      </c>
      <c r="K474" s="14">
        <f t="shared" si="100"/>
        <v>0</v>
      </c>
      <c r="L474" s="14">
        <f t="shared" si="101"/>
        <v>0</v>
      </c>
      <c r="M474" s="14">
        <f t="shared" ca="1" si="106"/>
        <v>-1.8432078686033124E-2</v>
      </c>
      <c r="N474" s="14">
        <f t="shared" ca="1" si="102"/>
        <v>0</v>
      </c>
      <c r="O474" s="21">
        <f t="shared" ca="1" si="103"/>
        <v>0</v>
      </c>
      <c r="P474" s="14">
        <f t="shared" ca="1" si="104"/>
        <v>0</v>
      </c>
      <c r="Q474" s="14">
        <f t="shared" ca="1" si="105"/>
        <v>0</v>
      </c>
      <c r="R474" s="8">
        <f t="shared" ca="1" si="107"/>
        <v>1.8432078686033124E-2</v>
      </c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 spans="1:35" x14ac:dyDescent="0.2">
      <c r="A475" s="8"/>
      <c r="B475" s="8"/>
      <c r="C475" s="54"/>
      <c r="D475" s="56">
        <f t="shared" si="95"/>
        <v>0</v>
      </c>
      <c r="E475" s="56">
        <f t="shared" si="95"/>
        <v>0</v>
      </c>
      <c r="F475" s="14">
        <f t="shared" si="96"/>
        <v>0</v>
      </c>
      <c r="G475" s="14">
        <f t="shared" si="96"/>
        <v>0</v>
      </c>
      <c r="H475" s="14">
        <f t="shared" si="97"/>
        <v>0</v>
      </c>
      <c r="I475" s="14">
        <f t="shared" si="98"/>
        <v>0</v>
      </c>
      <c r="J475" s="14">
        <f t="shared" si="99"/>
        <v>0</v>
      </c>
      <c r="K475" s="14">
        <f t="shared" si="100"/>
        <v>0</v>
      </c>
      <c r="L475" s="14">
        <f t="shared" si="101"/>
        <v>0</v>
      </c>
      <c r="M475" s="14">
        <f t="shared" ca="1" si="106"/>
        <v>-1.8432078686033124E-2</v>
      </c>
      <c r="N475" s="14">
        <f t="shared" ca="1" si="102"/>
        <v>0</v>
      </c>
      <c r="O475" s="21">
        <f t="shared" ca="1" si="103"/>
        <v>0</v>
      </c>
      <c r="P475" s="14">
        <f t="shared" ca="1" si="104"/>
        <v>0</v>
      </c>
      <c r="Q475" s="14">
        <f t="shared" ca="1" si="105"/>
        <v>0</v>
      </c>
      <c r="R475" s="8">
        <f t="shared" ca="1" si="107"/>
        <v>1.8432078686033124E-2</v>
      </c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 spans="1:35" x14ac:dyDescent="0.2">
      <c r="A476" s="8"/>
      <c r="B476" s="8"/>
      <c r="C476" s="54"/>
      <c r="D476" s="56">
        <f t="shared" si="95"/>
        <v>0</v>
      </c>
      <c r="E476" s="56">
        <f t="shared" si="95"/>
        <v>0</v>
      </c>
      <c r="F476" s="14">
        <f t="shared" si="96"/>
        <v>0</v>
      </c>
      <c r="G476" s="14">
        <f t="shared" si="96"/>
        <v>0</v>
      </c>
      <c r="H476" s="14">
        <f t="shared" si="97"/>
        <v>0</v>
      </c>
      <c r="I476" s="14">
        <f t="shared" si="98"/>
        <v>0</v>
      </c>
      <c r="J476" s="14">
        <f t="shared" si="99"/>
        <v>0</v>
      </c>
      <c r="K476" s="14">
        <f t="shared" si="100"/>
        <v>0</v>
      </c>
      <c r="L476" s="14">
        <f t="shared" si="101"/>
        <v>0</v>
      </c>
      <c r="M476" s="14">
        <f t="shared" ca="1" si="106"/>
        <v>-1.8432078686033124E-2</v>
      </c>
      <c r="N476" s="14">
        <f t="shared" ca="1" si="102"/>
        <v>0</v>
      </c>
      <c r="O476" s="21">
        <f t="shared" ca="1" si="103"/>
        <v>0</v>
      </c>
      <c r="P476" s="14">
        <f t="shared" ca="1" si="104"/>
        <v>0</v>
      </c>
      <c r="Q476" s="14">
        <f t="shared" ca="1" si="105"/>
        <v>0</v>
      </c>
      <c r="R476" s="8">
        <f t="shared" ca="1" si="107"/>
        <v>1.8432078686033124E-2</v>
      </c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 spans="1:35" x14ac:dyDescent="0.2">
      <c r="A477" s="8"/>
      <c r="B477" s="8"/>
      <c r="C477" s="54"/>
      <c r="D477" s="56">
        <f t="shared" si="95"/>
        <v>0</v>
      </c>
      <c r="E477" s="56">
        <f t="shared" si="95"/>
        <v>0</v>
      </c>
      <c r="F477" s="14">
        <f t="shared" si="96"/>
        <v>0</v>
      </c>
      <c r="G477" s="14">
        <f t="shared" si="96"/>
        <v>0</v>
      </c>
      <c r="H477" s="14">
        <f t="shared" si="97"/>
        <v>0</v>
      </c>
      <c r="I477" s="14">
        <f t="shared" si="98"/>
        <v>0</v>
      </c>
      <c r="J477" s="14">
        <f t="shared" si="99"/>
        <v>0</v>
      </c>
      <c r="K477" s="14">
        <f t="shared" si="100"/>
        <v>0</v>
      </c>
      <c r="L477" s="14">
        <f t="shared" si="101"/>
        <v>0</v>
      </c>
      <c r="M477" s="14">
        <f t="shared" ca="1" si="106"/>
        <v>-1.8432078686033124E-2</v>
      </c>
      <c r="N477" s="14">
        <f t="shared" ca="1" si="102"/>
        <v>0</v>
      </c>
      <c r="O477" s="21">
        <f t="shared" ca="1" si="103"/>
        <v>0</v>
      </c>
      <c r="P477" s="14">
        <f t="shared" ca="1" si="104"/>
        <v>0</v>
      </c>
      <c r="Q477" s="14">
        <f t="shared" ca="1" si="105"/>
        <v>0</v>
      </c>
      <c r="R477" s="8">
        <f t="shared" ca="1" si="107"/>
        <v>1.8432078686033124E-2</v>
      </c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 spans="1:35" x14ac:dyDescent="0.2">
      <c r="A478" s="8"/>
      <c r="B478" s="8"/>
      <c r="C478" s="54"/>
      <c r="D478" s="56">
        <f t="shared" si="95"/>
        <v>0</v>
      </c>
      <c r="E478" s="56">
        <f t="shared" si="95"/>
        <v>0</v>
      </c>
      <c r="F478" s="14">
        <f t="shared" si="96"/>
        <v>0</v>
      </c>
      <c r="G478" s="14">
        <f t="shared" si="96"/>
        <v>0</v>
      </c>
      <c r="H478" s="14">
        <f t="shared" si="97"/>
        <v>0</v>
      </c>
      <c r="I478" s="14">
        <f t="shared" si="98"/>
        <v>0</v>
      </c>
      <c r="J478" s="14">
        <f t="shared" si="99"/>
        <v>0</v>
      </c>
      <c r="K478" s="14">
        <f t="shared" si="100"/>
        <v>0</v>
      </c>
      <c r="L478" s="14">
        <f t="shared" si="101"/>
        <v>0</v>
      </c>
      <c r="M478" s="14">
        <f t="shared" ca="1" si="106"/>
        <v>-1.8432078686033124E-2</v>
      </c>
      <c r="N478" s="14">
        <f t="shared" ca="1" si="102"/>
        <v>0</v>
      </c>
      <c r="O478" s="21">
        <f t="shared" ca="1" si="103"/>
        <v>0</v>
      </c>
      <c r="P478" s="14">
        <f t="shared" ca="1" si="104"/>
        <v>0</v>
      </c>
      <c r="Q478" s="14">
        <f t="shared" ca="1" si="105"/>
        <v>0</v>
      </c>
      <c r="R478" s="8">
        <f t="shared" ca="1" si="107"/>
        <v>1.8432078686033124E-2</v>
      </c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 spans="1:35" x14ac:dyDescent="0.2">
      <c r="A479" s="8"/>
      <c r="B479" s="8"/>
      <c r="C479" s="54"/>
      <c r="D479" s="56">
        <f t="shared" si="95"/>
        <v>0</v>
      </c>
      <c r="E479" s="56">
        <f t="shared" si="95"/>
        <v>0</v>
      </c>
      <c r="F479" s="14">
        <f t="shared" si="96"/>
        <v>0</v>
      </c>
      <c r="G479" s="14">
        <f t="shared" si="96"/>
        <v>0</v>
      </c>
      <c r="H479" s="14">
        <f t="shared" si="97"/>
        <v>0</v>
      </c>
      <c r="I479" s="14">
        <f t="shared" si="98"/>
        <v>0</v>
      </c>
      <c r="J479" s="14">
        <f t="shared" si="99"/>
        <v>0</v>
      </c>
      <c r="K479" s="14">
        <f t="shared" si="100"/>
        <v>0</v>
      </c>
      <c r="L479" s="14">
        <f t="shared" si="101"/>
        <v>0</v>
      </c>
      <c r="M479" s="14">
        <f t="shared" ca="1" si="106"/>
        <v>-1.8432078686033124E-2</v>
      </c>
      <c r="N479" s="14">
        <f t="shared" ca="1" si="102"/>
        <v>0</v>
      </c>
      <c r="O479" s="21">
        <f t="shared" ca="1" si="103"/>
        <v>0</v>
      </c>
      <c r="P479" s="14">
        <f t="shared" ca="1" si="104"/>
        <v>0</v>
      </c>
      <c r="Q479" s="14">
        <f t="shared" ca="1" si="105"/>
        <v>0</v>
      </c>
      <c r="R479" s="8">
        <f t="shared" ca="1" si="107"/>
        <v>1.8432078686033124E-2</v>
      </c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 spans="1:35" x14ac:dyDescent="0.2">
      <c r="A480" s="8"/>
      <c r="B480" s="8"/>
      <c r="C480" s="54"/>
      <c r="D480" s="56">
        <f t="shared" si="95"/>
        <v>0</v>
      </c>
      <c r="E480" s="56">
        <f t="shared" si="95"/>
        <v>0</v>
      </c>
      <c r="F480" s="14">
        <f t="shared" si="96"/>
        <v>0</v>
      </c>
      <c r="G480" s="14">
        <f t="shared" si="96"/>
        <v>0</v>
      </c>
      <c r="H480" s="14">
        <f t="shared" si="97"/>
        <v>0</v>
      </c>
      <c r="I480" s="14">
        <f t="shared" si="98"/>
        <v>0</v>
      </c>
      <c r="J480" s="14">
        <f t="shared" si="99"/>
        <v>0</v>
      </c>
      <c r="K480" s="14">
        <f t="shared" si="100"/>
        <v>0</v>
      </c>
      <c r="L480" s="14">
        <f t="shared" si="101"/>
        <v>0</v>
      </c>
      <c r="M480" s="14">
        <f t="shared" ca="1" si="106"/>
        <v>-1.8432078686033124E-2</v>
      </c>
      <c r="N480" s="14">
        <f t="shared" ca="1" si="102"/>
        <v>0</v>
      </c>
      <c r="O480" s="21">
        <f t="shared" ca="1" si="103"/>
        <v>0</v>
      </c>
      <c r="P480" s="14">
        <f t="shared" ca="1" si="104"/>
        <v>0</v>
      </c>
      <c r="Q480" s="14">
        <f t="shared" ca="1" si="105"/>
        <v>0</v>
      </c>
      <c r="R480" s="8">
        <f t="shared" ca="1" si="107"/>
        <v>1.8432078686033124E-2</v>
      </c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 spans="1:35" x14ac:dyDescent="0.2">
      <c r="A481" s="8"/>
      <c r="B481" s="8"/>
      <c r="C481" s="54"/>
      <c r="D481" s="56">
        <f t="shared" si="95"/>
        <v>0</v>
      </c>
      <c r="E481" s="56">
        <f t="shared" si="95"/>
        <v>0</v>
      </c>
      <c r="F481" s="14">
        <f t="shared" si="96"/>
        <v>0</v>
      </c>
      <c r="G481" s="14">
        <f t="shared" si="96"/>
        <v>0</v>
      </c>
      <c r="H481" s="14">
        <f t="shared" si="97"/>
        <v>0</v>
      </c>
      <c r="I481" s="14">
        <f t="shared" si="98"/>
        <v>0</v>
      </c>
      <c r="J481" s="14">
        <f t="shared" si="99"/>
        <v>0</v>
      </c>
      <c r="K481" s="14">
        <f t="shared" si="100"/>
        <v>0</v>
      </c>
      <c r="L481" s="14">
        <f t="shared" si="101"/>
        <v>0</v>
      </c>
      <c r="M481" s="14">
        <f t="shared" ca="1" si="106"/>
        <v>-1.8432078686033124E-2</v>
      </c>
      <c r="N481" s="14">
        <f t="shared" ca="1" si="102"/>
        <v>0</v>
      </c>
      <c r="O481" s="21">
        <f t="shared" ca="1" si="103"/>
        <v>0</v>
      </c>
      <c r="P481" s="14">
        <f t="shared" ca="1" si="104"/>
        <v>0</v>
      </c>
      <c r="Q481" s="14">
        <f t="shared" ca="1" si="105"/>
        <v>0</v>
      </c>
      <c r="R481" s="8">
        <f t="shared" ca="1" si="107"/>
        <v>1.8432078686033124E-2</v>
      </c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 spans="1:35" x14ac:dyDescent="0.2">
      <c r="A482" s="8"/>
      <c r="B482" s="8"/>
      <c r="C482" s="54"/>
      <c r="D482" s="56">
        <f t="shared" si="95"/>
        <v>0</v>
      </c>
      <c r="E482" s="56">
        <f t="shared" si="95"/>
        <v>0</v>
      </c>
      <c r="F482" s="14">
        <f t="shared" si="96"/>
        <v>0</v>
      </c>
      <c r="G482" s="14">
        <f t="shared" si="96"/>
        <v>0</v>
      </c>
      <c r="H482" s="14">
        <f t="shared" si="97"/>
        <v>0</v>
      </c>
      <c r="I482" s="14">
        <f t="shared" si="98"/>
        <v>0</v>
      </c>
      <c r="J482" s="14">
        <f t="shared" si="99"/>
        <v>0</v>
      </c>
      <c r="K482" s="14">
        <f t="shared" si="100"/>
        <v>0</v>
      </c>
      <c r="L482" s="14">
        <f t="shared" si="101"/>
        <v>0</v>
      </c>
      <c r="M482" s="14">
        <f t="shared" ca="1" si="106"/>
        <v>-1.8432078686033124E-2</v>
      </c>
      <c r="N482" s="14">
        <f t="shared" ca="1" si="102"/>
        <v>0</v>
      </c>
      <c r="O482" s="21">
        <f t="shared" ca="1" si="103"/>
        <v>0</v>
      </c>
      <c r="P482" s="14">
        <f t="shared" ca="1" si="104"/>
        <v>0</v>
      </c>
      <c r="Q482" s="14">
        <f t="shared" ca="1" si="105"/>
        <v>0</v>
      </c>
      <c r="R482" s="8">
        <f t="shared" ca="1" si="107"/>
        <v>1.8432078686033124E-2</v>
      </c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 spans="1:35" x14ac:dyDescent="0.2">
      <c r="A483" s="8"/>
      <c r="B483" s="8"/>
      <c r="C483" s="54"/>
      <c r="D483" s="56">
        <f t="shared" si="95"/>
        <v>0</v>
      </c>
      <c r="E483" s="56">
        <f t="shared" si="95"/>
        <v>0</v>
      </c>
      <c r="F483" s="14">
        <f t="shared" si="96"/>
        <v>0</v>
      </c>
      <c r="G483" s="14">
        <f t="shared" si="96"/>
        <v>0</v>
      </c>
      <c r="H483" s="14">
        <f t="shared" si="97"/>
        <v>0</v>
      </c>
      <c r="I483" s="14">
        <f t="shared" si="98"/>
        <v>0</v>
      </c>
      <c r="J483" s="14">
        <f t="shared" si="99"/>
        <v>0</v>
      </c>
      <c r="K483" s="14">
        <f t="shared" si="100"/>
        <v>0</v>
      </c>
      <c r="L483" s="14">
        <f t="shared" si="101"/>
        <v>0</v>
      </c>
      <c r="M483" s="14">
        <f t="shared" ca="1" si="106"/>
        <v>-1.8432078686033124E-2</v>
      </c>
      <c r="N483" s="14">
        <f t="shared" ca="1" si="102"/>
        <v>0</v>
      </c>
      <c r="O483" s="21">
        <f t="shared" ca="1" si="103"/>
        <v>0</v>
      </c>
      <c r="P483" s="14">
        <f t="shared" ca="1" si="104"/>
        <v>0</v>
      </c>
      <c r="Q483" s="14">
        <f t="shared" ca="1" si="105"/>
        <v>0</v>
      </c>
      <c r="R483" s="8">
        <f t="shared" ca="1" si="107"/>
        <v>1.8432078686033124E-2</v>
      </c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 spans="1:35" x14ac:dyDescent="0.2">
      <c r="A484" s="8"/>
      <c r="B484" s="8"/>
      <c r="C484" s="54"/>
      <c r="D484" s="56">
        <f t="shared" si="95"/>
        <v>0</v>
      </c>
      <c r="E484" s="56">
        <f t="shared" si="95"/>
        <v>0</v>
      </c>
      <c r="F484" s="14">
        <f t="shared" si="96"/>
        <v>0</v>
      </c>
      <c r="G484" s="14">
        <f t="shared" si="96"/>
        <v>0</v>
      </c>
      <c r="H484" s="14">
        <f t="shared" si="97"/>
        <v>0</v>
      </c>
      <c r="I484" s="14">
        <f t="shared" si="98"/>
        <v>0</v>
      </c>
      <c r="J484" s="14">
        <f t="shared" si="99"/>
        <v>0</v>
      </c>
      <c r="K484" s="14">
        <f t="shared" si="100"/>
        <v>0</v>
      </c>
      <c r="L484" s="14">
        <f t="shared" si="101"/>
        <v>0</v>
      </c>
      <c r="M484" s="14">
        <f t="shared" ca="1" si="106"/>
        <v>-1.8432078686033124E-2</v>
      </c>
      <c r="N484" s="14">
        <f t="shared" ca="1" si="102"/>
        <v>0</v>
      </c>
      <c r="O484" s="21">
        <f t="shared" ca="1" si="103"/>
        <v>0</v>
      </c>
      <c r="P484" s="14">
        <f t="shared" ca="1" si="104"/>
        <v>0</v>
      </c>
      <c r="Q484" s="14">
        <f t="shared" ca="1" si="105"/>
        <v>0</v>
      </c>
      <c r="R484" s="8">
        <f t="shared" ca="1" si="107"/>
        <v>1.8432078686033124E-2</v>
      </c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 spans="1:35" x14ac:dyDescent="0.2">
      <c r="A485" s="8"/>
      <c r="B485" s="8"/>
      <c r="C485" s="54"/>
      <c r="D485" s="56">
        <f t="shared" si="95"/>
        <v>0</v>
      </c>
      <c r="E485" s="56">
        <f t="shared" si="95"/>
        <v>0</v>
      </c>
      <c r="F485" s="14">
        <f t="shared" si="96"/>
        <v>0</v>
      </c>
      <c r="G485" s="14">
        <f t="shared" si="96"/>
        <v>0</v>
      </c>
      <c r="H485" s="14">
        <f t="shared" si="97"/>
        <v>0</v>
      </c>
      <c r="I485" s="14">
        <f t="shared" si="98"/>
        <v>0</v>
      </c>
      <c r="J485" s="14">
        <f t="shared" si="99"/>
        <v>0</v>
      </c>
      <c r="K485" s="14">
        <f t="shared" si="100"/>
        <v>0</v>
      </c>
      <c r="L485" s="14">
        <f t="shared" si="101"/>
        <v>0</v>
      </c>
      <c r="M485" s="14">
        <f t="shared" ca="1" si="106"/>
        <v>-1.8432078686033124E-2</v>
      </c>
      <c r="N485" s="14">
        <f t="shared" ca="1" si="102"/>
        <v>0</v>
      </c>
      <c r="O485" s="21">
        <f t="shared" ca="1" si="103"/>
        <v>0</v>
      </c>
      <c r="P485" s="14">
        <f t="shared" ca="1" si="104"/>
        <v>0</v>
      </c>
      <c r="Q485" s="14">
        <f t="shared" ca="1" si="105"/>
        <v>0</v>
      </c>
      <c r="R485" s="8">
        <f t="shared" ca="1" si="107"/>
        <v>1.8432078686033124E-2</v>
      </c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 spans="1:35" x14ac:dyDescent="0.2">
      <c r="A486" s="8"/>
      <c r="B486" s="8"/>
      <c r="C486" s="54"/>
      <c r="D486" s="56">
        <f t="shared" si="95"/>
        <v>0</v>
      </c>
      <c r="E486" s="56">
        <f t="shared" si="95"/>
        <v>0</v>
      </c>
      <c r="F486" s="14">
        <f t="shared" si="96"/>
        <v>0</v>
      </c>
      <c r="G486" s="14">
        <f t="shared" si="96"/>
        <v>0</v>
      </c>
      <c r="H486" s="14">
        <f t="shared" si="97"/>
        <v>0</v>
      </c>
      <c r="I486" s="14">
        <f t="shared" si="98"/>
        <v>0</v>
      </c>
      <c r="J486" s="14">
        <f t="shared" si="99"/>
        <v>0</v>
      </c>
      <c r="K486" s="14">
        <f t="shared" si="100"/>
        <v>0</v>
      </c>
      <c r="L486" s="14">
        <f t="shared" si="101"/>
        <v>0</v>
      </c>
      <c r="M486" s="14">
        <f t="shared" ca="1" si="106"/>
        <v>-1.8432078686033124E-2</v>
      </c>
      <c r="N486" s="14">
        <f t="shared" ca="1" si="102"/>
        <v>0</v>
      </c>
      <c r="O486" s="21">
        <f t="shared" ca="1" si="103"/>
        <v>0</v>
      </c>
      <c r="P486" s="14">
        <f t="shared" ca="1" si="104"/>
        <v>0</v>
      </c>
      <c r="Q486" s="14">
        <f t="shared" ca="1" si="105"/>
        <v>0</v>
      </c>
      <c r="R486" s="8">
        <f t="shared" ca="1" si="107"/>
        <v>1.8432078686033124E-2</v>
      </c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 spans="1:35" x14ac:dyDescent="0.2">
      <c r="A487" s="8"/>
      <c r="B487" s="8"/>
      <c r="C487" s="54"/>
      <c r="D487" s="56">
        <f t="shared" si="95"/>
        <v>0</v>
      </c>
      <c r="E487" s="56">
        <f t="shared" si="95"/>
        <v>0</v>
      </c>
      <c r="F487" s="14">
        <f t="shared" si="96"/>
        <v>0</v>
      </c>
      <c r="G487" s="14">
        <f t="shared" si="96"/>
        <v>0</v>
      </c>
      <c r="H487" s="14">
        <f t="shared" si="97"/>
        <v>0</v>
      </c>
      <c r="I487" s="14">
        <f t="shared" si="98"/>
        <v>0</v>
      </c>
      <c r="J487" s="14">
        <f t="shared" si="99"/>
        <v>0</v>
      </c>
      <c r="K487" s="14">
        <f t="shared" si="100"/>
        <v>0</v>
      </c>
      <c r="L487" s="14">
        <f t="shared" si="101"/>
        <v>0</v>
      </c>
      <c r="M487" s="14">
        <f t="shared" ca="1" si="106"/>
        <v>-1.8432078686033124E-2</v>
      </c>
      <c r="N487" s="14">
        <f t="shared" ca="1" si="102"/>
        <v>0</v>
      </c>
      <c r="O487" s="21">
        <f t="shared" ca="1" si="103"/>
        <v>0</v>
      </c>
      <c r="P487" s="14">
        <f t="shared" ca="1" si="104"/>
        <v>0</v>
      </c>
      <c r="Q487" s="14">
        <f t="shared" ca="1" si="105"/>
        <v>0</v>
      </c>
      <c r="R487" s="8">
        <f t="shared" ca="1" si="107"/>
        <v>1.8432078686033124E-2</v>
      </c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 spans="1:35" x14ac:dyDescent="0.2">
      <c r="A488" s="8"/>
      <c r="B488" s="8"/>
      <c r="C488" s="54"/>
      <c r="D488" s="56">
        <f t="shared" si="95"/>
        <v>0</v>
      </c>
      <c r="E488" s="56">
        <f t="shared" si="95"/>
        <v>0</v>
      </c>
      <c r="F488" s="14">
        <f t="shared" si="96"/>
        <v>0</v>
      </c>
      <c r="G488" s="14">
        <f t="shared" si="96"/>
        <v>0</v>
      </c>
      <c r="H488" s="14">
        <f t="shared" si="97"/>
        <v>0</v>
      </c>
      <c r="I488" s="14">
        <f t="shared" si="98"/>
        <v>0</v>
      </c>
      <c r="J488" s="14">
        <f t="shared" si="99"/>
        <v>0</v>
      </c>
      <c r="K488" s="14">
        <f t="shared" si="100"/>
        <v>0</v>
      </c>
      <c r="L488" s="14">
        <f t="shared" si="101"/>
        <v>0</v>
      </c>
      <c r="M488" s="14">
        <f t="shared" ca="1" si="106"/>
        <v>-1.8432078686033124E-2</v>
      </c>
      <c r="N488" s="14">
        <f t="shared" ca="1" si="102"/>
        <v>0</v>
      </c>
      <c r="O488" s="21">
        <f t="shared" ca="1" si="103"/>
        <v>0</v>
      </c>
      <c r="P488" s="14">
        <f t="shared" ca="1" si="104"/>
        <v>0</v>
      </c>
      <c r="Q488" s="14">
        <f t="shared" ca="1" si="105"/>
        <v>0</v>
      </c>
      <c r="R488" s="8">
        <f t="shared" ca="1" si="107"/>
        <v>1.8432078686033124E-2</v>
      </c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 spans="1:35" x14ac:dyDescent="0.2">
      <c r="A489" s="8"/>
      <c r="B489" s="8"/>
      <c r="C489" s="54"/>
      <c r="D489" s="56">
        <f t="shared" si="95"/>
        <v>0</v>
      </c>
      <c r="E489" s="56">
        <f t="shared" si="95"/>
        <v>0</v>
      </c>
      <c r="F489" s="14">
        <f t="shared" si="96"/>
        <v>0</v>
      </c>
      <c r="G489" s="14">
        <f t="shared" si="96"/>
        <v>0</v>
      </c>
      <c r="H489" s="14">
        <f t="shared" si="97"/>
        <v>0</v>
      </c>
      <c r="I489" s="14">
        <f t="shared" si="98"/>
        <v>0</v>
      </c>
      <c r="J489" s="14">
        <f t="shared" si="99"/>
        <v>0</v>
      </c>
      <c r="K489" s="14">
        <f t="shared" si="100"/>
        <v>0</v>
      </c>
      <c r="L489" s="14">
        <f t="shared" si="101"/>
        <v>0</v>
      </c>
      <c r="M489" s="14">
        <f t="shared" ca="1" si="106"/>
        <v>-1.8432078686033124E-2</v>
      </c>
      <c r="N489" s="14">
        <f t="shared" ca="1" si="102"/>
        <v>0</v>
      </c>
      <c r="O489" s="21">
        <f t="shared" ca="1" si="103"/>
        <v>0</v>
      </c>
      <c r="P489" s="14">
        <f t="shared" ca="1" si="104"/>
        <v>0</v>
      </c>
      <c r="Q489" s="14">
        <f t="shared" ca="1" si="105"/>
        <v>0</v>
      </c>
      <c r="R489" s="8">
        <f t="shared" ca="1" si="107"/>
        <v>1.8432078686033124E-2</v>
      </c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 spans="1:35" x14ac:dyDescent="0.2">
      <c r="A490" s="8"/>
      <c r="B490" s="8"/>
      <c r="C490" s="54"/>
      <c r="D490" s="56">
        <f t="shared" si="95"/>
        <v>0</v>
      </c>
      <c r="E490" s="56">
        <f t="shared" si="95"/>
        <v>0</v>
      </c>
      <c r="F490" s="14">
        <f t="shared" si="96"/>
        <v>0</v>
      </c>
      <c r="G490" s="14">
        <f t="shared" si="96"/>
        <v>0</v>
      </c>
      <c r="H490" s="14">
        <f t="shared" si="97"/>
        <v>0</v>
      </c>
      <c r="I490" s="14">
        <f t="shared" si="98"/>
        <v>0</v>
      </c>
      <c r="J490" s="14">
        <f t="shared" si="99"/>
        <v>0</v>
      </c>
      <c r="K490" s="14">
        <f t="shared" si="100"/>
        <v>0</v>
      </c>
      <c r="L490" s="14">
        <f t="shared" si="101"/>
        <v>0</v>
      </c>
      <c r="M490" s="14">
        <f t="shared" ca="1" si="106"/>
        <v>-1.8432078686033124E-2</v>
      </c>
      <c r="N490" s="14">
        <f t="shared" ca="1" si="102"/>
        <v>0</v>
      </c>
      <c r="O490" s="21">
        <f t="shared" ca="1" si="103"/>
        <v>0</v>
      </c>
      <c r="P490" s="14">
        <f t="shared" ca="1" si="104"/>
        <v>0</v>
      </c>
      <c r="Q490" s="14">
        <f t="shared" ca="1" si="105"/>
        <v>0</v>
      </c>
      <c r="R490" s="8">
        <f t="shared" ca="1" si="107"/>
        <v>1.8432078686033124E-2</v>
      </c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 spans="1:35" x14ac:dyDescent="0.2">
      <c r="A491" s="8"/>
      <c r="B491" s="8"/>
      <c r="C491" s="54"/>
      <c r="D491" s="56">
        <f t="shared" si="95"/>
        <v>0</v>
      </c>
      <c r="E491" s="56">
        <f t="shared" si="95"/>
        <v>0</v>
      </c>
      <c r="F491" s="14">
        <f t="shared" si="96"/>
        <v>0</v>
      </c>
      <c r="G491" s="14">
        <f t="shared" si="96"/>
        <v>0</v>
      </c>
      <c r="H491" s="14">
        <f t="shared" si="97"/>
        <v>0</v>
      </c>
      <c r="I491" s="14">
        <f t="shared" si="98"/>
        <v>0</v>
      </c>
      <c r="J491" s="14">
        <f t="shared" si="99"/>
        <v>0</v>
      </c>
      <c r="K491" s="14">
        <f t="shared" si="100"/>
        <v>0</v>
      </c>
      <c r="L491" s="14">
        <f t="shared" si="101"/>
        <v>0</v>
      </c>
      <c r="M491" s="14">
        <f t="shared" ca="1" si="106"/>
        <v>-1.8432078686033124E-2</v>
      </c>
      <c r="N491" s="14">
        <f t="shared" ca="1" si="102"/>
        <v>0</v>
      </c>
      <c r="O491" s="21">
        <f t="shared" ca="1" si="103"/>
        <v>0</v>
      </c>
      <c r="P491" s="14">
        <f t="shared" ca="1" si="104"/>
        <v>0</v>
      </c>
      <c r="Q491" s="14">
        <f t="shared" ca="1" si="105"/>
        <v>0</v>
      </c>
      <c r="R491" s="8">
        <f t="shared" ca="1" si="107"/>
        <v>1.8432078686033124E-2</v>
      </c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 spans="1:35" x14ac:dyDescent="0.2">
      <c r="A492" s="8"/>
      <c r="B492" s="8"/>
      <c r="C492" s="54"/>
      <c r="D492" s="56">
        <f t="shared" si="95"/>
        <v>0</v>
      </c>
      <c r="E492" s="56">
        <f t="shared" si="95"/>
        <v>0</v>
      </c>
      <c r="F492" s="14">
        <f t="shared" si="96"/>
        <v>0</v>
      </c>
      <c r="G492" s="14">
        <f t="shared" si="96"/>
        <v>0</v>
      </c>
      <c r="H492" s="14">
        <f t="shared" si="97"/>
        <v>0</v>
      </c>
      <c r="I492" s="14">
        <f t="shared" si="98"/>
        <v>0</v>
      </c>
      <c r="J492" s="14">
        <f t="shared" si="99"/>
        <v>0</v>
      </c>
      <c r="K492" s="14">
        <f t="shared" si="100"/>
        <v>0</v>
      </c>
      <c r="L492" s="14">
        <f t="shared" si="101"/>
        <v>0</v>
      </c>
      <c r="M492" s="14">
        <f t="shared" ca="1" si="106"/>
        <v>-1.8432078686033124E-2</v>
      </c>
      <c r="N492" s="14">
        <f t="shared" ca="1" si="102"/>
        <v>0</v>
      </c>
      <c r="O492" s="21">
        <f t="shared" ca="1" si="103"/>
        <v>0</v>
      </c>
      <c r="P492" s="14">
        <f t="shared" ca="1" si="104"/>
        <v>0</v>
      </c>
      <c r="Q492" s="14">
        <f t="shared" ca="1" si="105"/>
        <v>0</v>
      </c>
      <c r="R492" s="8">
        <f t="shared" ca="1" si="107"/>
        <v>1.8432078686033124E-2</v>
      </c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 spans="1:35" x14ac:dyDescent="0.2">
      <c r="A493" s="8"/>
      <c r="B493" s="8"/>
      <c r="C493" s="54"/>
      <c r="D493" s="56">
        <f t="shared" si="95"/>
        <v>0</v>
      </c>
      <c r="E493" s="56">
        <f t="shared" si="95"/>
        <v>0</v>
      </c>
      <c r="F493" s="14">
        <f t="shared" si="96"/>
        <v>0</v>
      </c>
      <c r="G493" s="14">
        <f t="shared" si="96"/>
        <v>0</v>
      </c>
      <c r="H493" s="14">
        <f t="shared" si="97"/>
        <v>0</v>
      </c>
      <c r="I493" s="14">
        <f t="shared" si="98"/>
        <v>0</v>
      </c>
      <c r="J493" s="14">
        <f t="shared" si="99"/>
        <v>0</v>
      </c>
      <c r="K493" s="14">
        <f t="shared" si="100"/>
        <v>0</v>
      </c>
      <c r="L493" s="14">
        <f t="shared" si="101"/>
        <v>0</v>
      </c>
      <c r="M493" s="14">
        <f t="shared" ca="1" si="106"/>
        <v>-1.8432078686033124E-2</v>
      </c>
      <c r="N493" s="14">
        <f t="shared" ca="1" si="102"/>
        <v>0</v>
      </c>
      <c r="O493" s="21">
        <f t="shared" ca="1" si="103"/>
        <v>0</v>
      </c>
      <c r="P493" s="14">
        <f t="shared" ca="1" si="104"/>
        <v>0</v>
      </c>
      <c r="Q493" s="14">
        <f t="shared" ca="1" si="105"/>
        <v>0</v>
      </c>
      <c r="R493" s="8">
        <f t="shared" ca="1" si="107"/>
        <v>1.8432078686033124E-2</v>
      </c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 spans="1:35" x14ac:dyDescent="0.2">
      <c r="A494" s="8"/>
      <c r="B494" s="8"/>
      <c r="C494" s="54"/>
      <c r="D494" s="56">
        <f t="shared" si="95"/>
        <v>0</v>
      </c>
      <c r="E494" s="56">
        <f t="shared" si="95"/>
        <v>0</v>
      </c>
      <c r="F494" s="14">
        <f t="shared" si="96"/>
        <v>0</v>
      </c>
      <c r="G494" s="14">
        <f t="shared" si="96"/>
        <v>0</v>
      </c>
      <c r="H494" s="14">
        <f t="shared" si="97"/>
        <v>0</v>
      </c>
      <c r="I494" s="14">
        <f t="shared" si="98"/>
        <v>0</v>
      </c>
      <c r="J494" s="14">
        <f t="shared" si="99"/>
        <v>0</v>
      </c>
      <c r="K494" s="14">
        <f t="shared" si="100"/>
        <v>0</v>
      </c>
      <c r="L494" s="14">
        <f t="shared" si="101"/>
        <v>0</v>
      </c>
      <c r="M494" s="14">
        <f t="shared" ca="1" si="106"/>
        <v>-1.8432078686033124E-2</v>
      </c>
      <c r="N494" s="14">
        <f t="shared" ca="1" si="102"/>
        <v>0</v>
      </c>
      <c r="O494" s="21">
        <f t="shared" ca="1" si="103"/>
        <v>0</v>
      </c>
      <c r="P494" s="14">
        <f t="shared" ca="1" si="104"/>
        <v>0</v>
      </c>
      <c r="Q494" s="14">
        <f t="shared" ca="1" si="105"/>
        <v>0</v>
      </c>
      <c r="R494" s="8">
        <f t="shared" ca="1" si="107"/>
        <v>1.8432078686033124E-2</v>
      </c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 spans="1:35" x14ac:dyDescent="0.2">
      <c r="A495" s="8"/>
      <c r="B495" s="8"/>
      <c r="C495" s="54"/>
      <c r="D495" s="56">
        <f t="shared" si="95"/>
        <v>0</v>
      </c>
      <c r="E495" s="56">
        <f t="shared" si="95"/>
        <v>0</v>
      </c>
      <c r="F495" s="14">
        <f t="shared" si="96"/>
        <v>0</v>
      </c>
      <c r="G495" s="14">
        <f t="shared" si="96"/>
        <v>0</v>
      </c>
      <c r="H495" s="14">
        <f t="shared" si="97"/>
        <v>0</v>
      </c>
      <c r="I495" s="14">
        <f t="shared" si="98"/>
        <v>0</v>
      </c>
      <c r="J495" s="14">
        <f t="shared" si="99"/>
        <v>0</v>
      </c>
      <c r="K495" s="14">
        <f t="shared" si="100"/>
        <v>0</v>
      </c>
      <c r="L495" s="14">
        <f t="shared" si="101"/>
        <v>0</v>
      </c>
      <c r="M495" s="14">
        <f t="shared" ca="1" si="106"/>
        <v>-1.8432078686033124E-2</v>
      </c>
      <c r="N495" s="14">
        <f t="shared" ca="1" si="102"/>
        <v>0</v>
      </c>
      <c r="O495" s="21">
        <f t="shared" ca="1" si="103"/>
        <v>0</v>
      </c>
      <c r="P495" s="14">
        <f t="shared" ca="1" si="104"/>
        <v>0</v>
      </c>
      <c r="Q495" s="14">
        <f t="shared" ca="1" si="105"/>
        <v>0</v>
      </c>
      <c r="R495" s="8">
        <f t="shared" ca="1" si="107"/>
        <v>1.8432078686033124E-2</v>
      </c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 spans="1:35" x14ac:dyDescent="0.2">
      <c r="A496" s="8"/>
      <c r="B496" s="8"/>
      <c r="C496" s="54"/>
      <c r="D496" s="56">
        <f t="shared" si="95"/>
        <v>0</v>
      </c>
      <c r="E496" s="56">
        <f t="shared" si="95"/>
        <v>0</v>
      </c>
      <c r="F496" s="14">
        <f t="shared" si="96"/>
        <v>0</v>
      </c>
      <c r="G496" s="14">
        <f t="shared" si="96"/>
        <v>0</v>
      </c>
      <c r="H496" s="14">
        <f t="shared" si="97"/>
        <v>0</v>
      </c>
      <c r="I496" s="14">
        <f t="shared" si="98"/>
        <v>0</v>
      </c>
      <c r="J496" s="14">
        <f t="shared" si="99"/>
        <v>0</v>
      </c>
      <c r="K496" s="14">
        <f t="shared" si="100"/>
        <v>0</v>
      </c>
      <c r="L496" s="14">
        <f t="shared" si="101"/>
        <v>0</v>
      </c>
      <c r="M496" s="14">
        <f t="shared" ca="1" si="106"/>
        <v>-1.8432078686033124E-2</v>
      </c>
      <c r="N496" s="14">
        <f t="shared" ca="1" si="102"/>
        <v>0</v>
      </c>
      <c r="O496" s="21">
        <f t="shared" ca="1" si="103"/>
        <v>0</v>
      </c>
      <c r="P496" s="14">
        <f t="shared" ca="1" si="104"/>
        <v>0</v>
      </c>
      <c r="Q496" s="14">
        <f t="shared" ca="1" si="105"/>
        <v>0</v>
      </c>
      <c r="R496" s="8">
        <f t="shared" ca="1" si="107"/>
        <v>1.8432078686033124E-2</v>
      </c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 spans="1:35" x14ac:dyDescent="0.2">
      <c r="A497" s="8"/>
      <c r="B497" s="8"/>
      <c r="C497" s="54"/>
      <c r="D497" s="56">
        <f t="shared" si="95"/>
        <v>0</v>
      </c>
      <c r="E497" s="56">
        <f t="shared" si="95"/>
        <v>0</v>
      </c>
      <c r="F497" s="14">
        <f t="shared" si="96"/>
        <v>0</v>
      </c>
      <c r="G497" s="14">
        <f t="shared" si="96"/>
        <v>0</v>
      </c>
      <c r="H497" s="14">
        <f t="shared" si="97"/>
        <v>0</v>
      </c>
      <c r="I497" s="14">
        <f t="shared" si="98"/>
        <v>0</v>
      </c>
      <c r="J497" s="14">
        <f t="shared" si="99"/>
        <v>0</v>
      </c>
      <c r="K497" s="14">
        <f t="shared" si="100"/>
        <v>0</v>
      </c>
      <c r="L497" s="14">
        <f t="shared" si="101"/>
        <v>0</v>
      </c>
      <c r="M497" s="14">
        <f t="shared" ca="1" si="106"/>
        <v>-1.8432078686033124E-2</v>
      </c>
      <c r="N497" s="14">
        <f t="shared" ca="1" si="102"/>
        <v>0</v>
      </c>
      <c r="O497" s="21">
        <f t="shared" ca="1" si="103"/>
        <v>0</v>
      </c>
      <c r="P497" s="14">
        <f t="shared" ca="1" si="104"/>
        <v>0</v>
      </c>
      <c r="Q497" s="14">
        <f t="shared" ca="1" si="105"/>
        <v>0</v>
      </c>
      <c r="R497" s="8">
        <f t="shared" ca="1" si="107"/>
        <v>1.8432078686033124E-2</v>
      </c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 spans="1:35" x14ac:dyDescent="0.2">
      <c r="A498" s="8"/>
      <c r="B498" s="8"/>
      <c r="C498" s="54"/>
      <c r="D498" s="56">
        <f t="shared" si="95"/>
        <v>0</v>
      </c>
      <c r="E498" s="56">
        <f t="shared" si="95"/>
        <v>0</v>
      </c>
      <c r="F498" s="14">
        <f t="shared" si="96"/>
        <v>0</v>
      </c>
      <c r="G498" s="14">
        <f t="shared" si="96"/>
        <v>0</v>
      </c>
      <c r="H498" s="14">
        <f t="shared" si="97"/>
        <v>0</v>
      </c>
      <c r="I498" s="14">
        <f t="shared" si="98"/>
        <v>0</v>
      </c>
      <c r="J498" s="14">
        <f t="shared" si="99"/>
        <v>0</v>
      </c>
      <c r="K498" s="14">
        <f t="shared" si="100"/>
        <v>0</v>
      </c>
      <c r="L498" s="14">
        <f t="shared" si="101"/>
        <v>0</v>
      </c>
      <c r="M498" s="14">
        <f t="shared" ca="1" si="106"/>
        <v>-1.8432078686033124E-2</v>
      </c>
      <c r="N498" s="14">
        <f t="shared" ca="1" si="102"/>
        <v>0</v>
      </c>
      <c r="O498" s="21">
        <f t="shared" ca="1" si="103"/>
        <v>0</v>
      </c>
      <c r="P498" s="14">
        <f t="shared" ca="1" si="104"/>
        <v>0</v>
      </c>
      <c r="Q498" s="14">
        <f t="shared" ca="1" si="105"/>
        <v>0</v>
      </c>
      <c r="R498" s="8">
        <f t="shared" ca="1" si="107"/>
        <v>1.8432078686033124E-2</v>
      </c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 spans="1:35" x14ac:dyDescent="0.2">
      <c r="A499" s="8"/>
      <c r="B499" s="8"/>
      <c r="C499" s="54"/>
      <c r="D499" s="56">
        <f t="shared" si="95"/>
        <v>0</v>
      </c>
      <c r="E499" s="56">
        <f t="shared" si="95"/>
        <v>0</v>
      </c>
      <c r="F499" s="14">
        <f t="shared" si="96"/>
        <v>0</v>
      </c>
      <c r="G499" s="14">
        <f t="shared" si="96"/>
        <v>0</v>
      </c>
      <c r="H499" s="14">
        <f t="shared" si="97"/>
        <v>0</v>
      </c>
      <c r="I499" s="14">
        <f t="shared" si="98"/>
        <v>0</v>
      </c>
      <c r="J499" s="14">
        <f t="shared" si="99"/>
        <v>0</v>
      </c>
      <c r="K499" s="14">
        <f t="shared" si="100"/>
        <v>0</v>
      </c>
      <c r="L499" s="14">
        <f t="shared" si="101"/>
        <v>0</v>
      </c>
      <c r="M499" s="14">
        <f t="shared" ca="1" si="106"/>
        <v>-1.8432078686033124E-2</v>
      </c>
      <c r="N499" s="14">
        <f t="shared" ca="1" si="102"/>
        <v>0</v>
      </c>
      <c r="O499" s="21">
        <f t="shared" ca="1" si="103"/>
        <v>0</v>
      </c>
      <c r="P499" s="14">
        <f t="shared" ca="1" si="104"/>
        <v>0</v>
      </c>
      <c r="Q499" s="14">
        <f t="shared" ca="1" si="105"/>
        <v>0</v>
      </c>
      <c r="R499" s="8">
        <f t="shared" ca="1" si="107"/>
        <v>1.8432078686033124E-2</v>
      </c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 spans="1:35" x14ac:dyDescent="0.2">
      <c r="A500" s="8"/>
      <c r="B500" s="8"/>
      <c r="C500" s="54"/>
      <c r="D500" s="56">
        <f t="shared" si="95"/>
        <v>0</v>
      </c>
      <c r="E500" s="56">
        <f t="shared" si="95"/>
        <v>0</v>
      </c>
      <c r="F500" s="14">
        <f t="shared" si="96"/>
        <v>0</v>
      </c>
      <c r="G500" s="14">
        <f t="shared" si="96"/>
        <v>0</v>
      </c>
      <c r="H500" s="14">
        <f t="shared" si="97"/>
        <v>0</v>
      </c>
      <c r="I500" s="14">
        <f t="shared" si="98"/>
        <v>0</v>
      </c>
      <c r="J500" s="14">
        <f t="shared" si="99"/>
        <v>0</v>
      </c>
      <c r="K500" s="14">
        <f t="shared" si="100"/>
        <v>0</v>
      </c>
      <c r="L500" s="14">
        <f t="shared" si="101"/>
        <v>0</v>
      </c>
      <c r="M500" s="14">
        <f t="shared" ca="1" si="106"/>
        <v>-1.8432078686033124E-2</v>
      </c>
      <c r="N500" s="14">
        <f t="shared" ca="1" si="102"/>
        <v>0</v>
      </c>
      <c r="O500" s="21">
        <f t="shared" ca="1" si="103"/>
        <v>0</v>
      </c>
      <c r="P500" s="14">
        <f t="shared" ca="1" si="104"/>
        <v>0</v>
      </c>
      <c r="Q500" s="14">
        <f t="shared" ca="1" si="105"/>
        <v>0</v>
      </c>
      <c r="R500" s="8">
        <f t="shared" ca="1" si="107"/>
        <v>1.8432078686033124E-2</v>
      </c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 spans="1:35" x14ac:dyDescent="0.2">
      <c r="A501" s="8"/>
      <c r="B501" s="8"/>
      <c r="C501" s="54"/>
      <c r="D501" s="56">
        <f t="shared" si="95"/>
        <v>0</v>
      </c>
      <c r="E501" s="56">
        <f t="shared" si="95"/>
        <v>0</v>
      </c>
      <c r="F501" s="14">
        <f t="shared" si="96"/>
        <v>0</v>
      </c>
      <c r="G501" s="14">
        <f t="shared" si="96"/>
        <v>0</v>
      </c>
      <c r="H501" s="14">
        <f t="shared" si="97"/>
        <v>0</v>
      </c>
      <c r="I501" s="14">
        <f t="shared" si="98"/>
        <v>0</v>
      </c>
      <c r="J501" s="14">
        <f t="shared" si="99"/>
        <v>0</v>
      </c>
      <c r="K501" s="14">
        <f t="shared" si="100"/>
        <v>0</v>
      </c>
      <c r="L501" s="14">
        <f t="shared" si="101"/>
        <v>0</v>
      </c>
      <c r="M501" s="14">
        <f t="shared" ca="1" si="106"/>
        <v>-1.8432078686033124E-2</v>
      </c>
      <c r="N501" s="14">
        <f t="shared" ca="1" si="102"/>
        <v>0</v>
      </c>
      <c r="O501" s="21">
        <f t="shared" ca="1" si="103"/>
        <v>0</v>
      </c>
      <c r="P501" s="14">
        <f t="shared" ca="1" si="104"/>
        <v>0</v>
      </c>
      <c r="Q501" s="14">
        <f t="shared" ca="1" si="105"/>
        <v>0</v>
      </c>
      <c r="R501" s="8">
        <f t="shared" ca="1" si="107"/>
        <v>1.8432078686033124E-2</v>
      </c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 spans="1:35" x14ac:dyDescent="0.2">
      <c r="A502" s="8"/>
      <c r="B502" s="8"/>
      <c r="C502" s="54"/>
      <c r="D502" s="56">
        <f t="shared" si="95"/>
        <v>0</v>
      </c>
      <c r="E502" s="56">
        <f t="shared" si="95"/>
        <v>0</v>
      </c>
      <c r="F502" s="14">
        <f t="shared" si="96"/>
        <v>0</v>
      </c>
      <c r="G502" s="14">
        <f t="shared" si="96"/>
        <v>0</v>
      </c>
      <c r="H502" s="14">
        <f t="shared" si="97"/>
        <v>0</v>
      </c>
      <c r="I502" s="14">
        <f t="shared" si="98"/>
        <v>0</v>
      </c>
      <c r="J502" s="14">
        <f t="shared" si="99"/>
        <v>0</v>
      </c>
      <c r="K502" s="14">
        <f t="shared" si="100"/>
        <v>0</v>
      </c>
      <c r="L502" s="14">
        <f t="shared" si="101"/>
        <v>0</v>
      </c>
      <c r="M502" s="14">
        <f t="shared" ca="1" si="106"/>
        <v>-1.8432078686033124E-2</v>
      </c>
      <c r="N502" s="14">
        <f t="shared" ca="1" si="102"/>
        <v>0</v>
      </c>
      <c r="O502" s="21">
        <f t="shared" ca="1" si="103"/>
        <v>0</v>
      </c>
      <c r="P502" s="14">
        <f t="shared" ca="1" si="104"/>
        <v>0</v>
      </c>
      <c r="Q502" s="14">
        <f t="shared" ca="1" si="105"/>
        <v>0</v>
      </c>
      <c r="R502" s="8">
        <f t="shared" ca="1" si="107"/>
        <v>1.8432078686033124E-2</v>
      </c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 spans="1:35" x14ac:dyDescent="0.2">
      <c r="A503" s="8"/>
      <c r="B503" s="8"/>
      <c r="C503" s="54"/>
      <c r="D503" s="56">
        <f t="shared" si="95"/>
        <v>0</v>
      </c>
      <c r="E503" s="56">
        <f t="shared" si="95"/>
        <v>0</v>
      </c>
      <c r="F503" s="14">
        <f t="shared" si="96"/>
        <v>0</v>
      </c>
      <c r="G503" s="14">
        <f t="shared" si="96"/>
        <v>0</v>
      </c>
      <c r="H503" s="14">
        <f t="shared" si="97"/>
        <v>0</v>
      </c>
      <c r="I503" s="14">
        <f t="shared" si="98"/>
        <v>0</v>
      </c>
      <c r="J503" s="14">
        <f t="shared" si="99"/>
        <v>0</v>
      </c>
      <c r="K503" s="14">
        <f t="shared" si="100"/>
        <v>0</v>
      </c>
      <c r="L503" s="14">
        <f t="shared" si="101"/>
        <v>0</v>
      </c>
      <c r="M503" s="14">
        <f t="shared" ca="1" si="106"/>
        <v>-1.8432078686033124E-2</v>
      </c>
      <c r="N503" s="14">
        <f t="shared" ca="1" si="102"/>
        <v>0</v>
      </c>
      <c r="O503" s="21">
        <f t="shared" ca="1" si="103"/>
        <v>0</v>
      </c>
      <c r="P503" s="14">
        <f t="shared" ca="1" si="104"/>
        <v>0</v>
      </c>
      <c r="Q503" s="14">
        <f t="shared" ca="1" si="105"/>
        <v>0</v>
      </c>
      <c r="R503" s="8">
        <f t="shared" ca="1" si="107"/>
        <v>1.8432078686033124E-2</v>
      </c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 spans="1:35" x14ac:dyDescent="0.2">
      <c r="A504" s="8"/>
      <c r="B504" s="8"/>
      <c r="C504" s="54"/>
      <c r="D504" s="56">
        <f t="shared" si="95"/>
        <v>0</v>
      </c>
      <c r="E504" s="56">
        <f t="shared" si="95"/>
        <v>0</v>
      </c>
      <c r="F504" s="14">
        <f t="shared" si="96"/>
        <v>0</v>
      </c>
      <c r="G504" s="14">
        <f t="shared" si="96"/>
        <v>0</v>
      </c>
      <c r="H504" s="14">
        <f t="shared" si="97"/>
        <v>0</v>
      </c>
      <c r="I504" s="14">
        <f t="shared" si="98"/>
        <v>0</v>
      </c>
      <c r="J504" s="14">
        <f t="shared" si="99"/>
        <v>0</v>
      </c>
      <c r="K504" s="14">
        <f t="shared" si="100"/>
        <v>0</v>
      </c>
      <c r="L504" s="14">
        <f t="shared" si="101"/>
        <v>0</v>
      </c>
      <c r="M504" s="14">
        <f t="shared" ca="1" si="106"/>
        <v>-1.8432078686033124E-2</v>
      </c>
      <c r="N504" s="14">
        <f t="shared" ca="1" si="102"/>
        <v>0</v>
      </c>
      <c r="O504" s="21">
        <f t="shared" ca="1" si="103"/>
        <v>0</v>
      </c>
      <c r="P504" s="14">
        <f t="shared" ca="1" si="104"/>
        <v>0</v>
      </c>
      <c r="Q504" s="14">
        <f t="shared" ca="1" si="105"/>
        <v>0</v>
      </c>
      <c r="R504" s="8">
        <f t="shared" ca="1" si="107"/>
        <v>1.8432078686033124E-2</v>
      </c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 spans="1:35" x14ac:dyDescent="0.2">
      <c r="A505" s="8"/>
      <c r="B505" s="8"/>
      <c r="C505" s="54"/>
      <c r="D505" s="56">
        <f t="shared" si="95"/>
        <v>0</v>
      </c>
      <c r="E505" s="56">
        <f t="shared" si="95"/>
        <v>0</v>
      </c>
      <c r="F505" s="14">
        <f t="shared" si="96"/>
        <v>0</v>
      </c>
      <c r="G505" s="14">
        <f t="shared" si="96"/>
        <v>0</v>
      </c>
      <c r="H505" s="14">
        <f t="shared" si="97"/>
        <v>0</v>
      </c>
      <c r="I505" s="14">
        <f t="shared" si="98"/>
        <v>0</v>
      </c>
      <c r="J505" s="14">
        <f t="shared" si="99"/>
        <v>0</v>
      </c>
      <c r="K505" s="14">
        <f t="shared" si="100"/>
        <v>0</v>
      </c>
      <c r="L505" s="14">
        <f t="shared" si="101"/>
        <v>0</v>
      </c>
      <c r="M505" s="14">
        <f t="shared" ca="1" si="106"/>
        <v>-1.8432078686033124E-2</v>
      </c>
      <c r="N505" s="14">
        <f t="shared" ca="1" si="102"/>
        <v>0</v>
      </c>
      <c r="O505" s="21">
        <f t="shared" ca="1" si="103"/>
        <v>0</v>
      </c>
      <c r="P505" s="14">
        <f t="shared" ca="1" si="104"/>
        <v>0</v>
      </c>
      <c r="Q505" s="14">
        <f t="shared" ca="1" si="105"/>
        <v>0</v>
      </c>
      <c r="R505" s="8">
        <f t="shared" ca="1" si="107"/>
        <v>1.8432078686033124E-2</v>
      </c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 spans="1:35" x14ac:dyDescent="0.2">
      <c r="A506" s="8"/>
      <c r="B506" s="8"/>
      <c r="C506" s="54"/>
      <c r="D506" s="56">
        <f t="shared" si="95"/>
        <v>0</v>
      </c>
      <c r="E506" s="56">
        <f t="shared" si="95"/>
        <v>0</v>
      </c>
      <c r="F506" s="14">
        <f t="shared" si="96"/>
        <v>0</v>
      </c>
      <c r="G506" s="14">
        <f t="shared" si="96"/>
        <v>0</v>
      </c>
      <c r="H506" s="14">
        <f t="shared" si="97"/>
        <v>0</v>
      </c>
      <c r="I506" s="14">
        <f t="shared" si="98"/>
        <v>0</v>
      </c>
      <c r="J506" s="14">
        <f t="shared" si="99"/>
        <v>0</v>
      </c>
      <c r="K506" s="14">
        <f t="shared" si="100"/>
        <v>0</v>
      </c>
      <c r="L506" s="14">
        <f t="shared" si="101"/>
        <v>0</v>
      </c>
      <c r="M506" s="14">
        <f t="shared" ca="1" si="106"/>
        <v>-1.8432078686033124E-2</v>
      </c>
      <c r="N506" s="14">
        <f t="shared" ca="1" si="102"/>
        <v>0</v>
      </c>
      <c r="O506" s="21">
        <f t="shared" ca="1" si="103"/>
        <v>0</v>
      </c>
      <c r="P506" s="14">
        <f t="shared" ca="1" si="104"/>
        <v>0</v>
      </c>
      <c r="Q506" s="14">
        <f t="shared" ca="1" si="105"/>
        <v>0</v>
      </c>
      <c r="R506" s="8">
        <f t="shared" ca="1" si="107"/>
        <v>1.8432078686033124E-2</v>
      </c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 spans="1:35" x14ac:dyDescent="0.2">
      <c r="A507" s="8"/>
      <c r="B507" s="8"/>
      <c r="C507" s="54"/>
      <c r="D507" s="56">
        <f t="shared" si="95"/>
        <v>0</v>
      </c>
      <c r="E507" s="56">
        <f t="shared" si="95"/>
        <v>0</v>
      </c>
      <c r="F507" s="14">
        <f t="shared" si="96"/>
        <v>0</v>
      </c>
      <c r="G507" s="14">
        <f t="shared" si="96"/>
        <v>0</v>
      </c>
      <c r="H507" s="14">
        <f t="shared" si="97"/>
        <v>0</v>
      </c>
      <c r="I507" s="14">
        <f t="shared" si="98"/>
        <v>0</v>
      </c>
      <c r="J507" s="14">
        <f t="shared" si="99"/>
        <v>0</v>
      </c>
      <c r="K507" s="14">
        <f t="shared" si="100"/>
        <v>0</v>
      </c>
      <c r="L507" s="14">
        <f t="shared" si="101"/>
        <v>0</v>
      </c>
      <c r="M507" s="14">
        <f t="shared" ca="1" si="106"/>
        <v>-1.8432078686033124E-2</v>
      </c>
      <c r="N507" s="14">
        <f t="shared" ca="1" si="102"/>
        <v>0</v>
      </c>
      <c r="O507" s="21">
        <f t="shared" ca="1" si="103"/>
        <v>0</v>
      </c>
      <c r="P507" s="14">
        <f t="shared" ca="1" si="104"/>
        <v>0</v>
      </c>
      <c r="Q507" s="14">
        <f t="shared" ca="1" si="105"/>
        <v>0</v>
      </c>
      <c r="R507" s="8">
        <f t="shared" ca="1" si="107"/>
        <v>1.8432078686033124E-2</v>
      </c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 spans="1:35" x14ac:dyDescent="0.2">
      <c r="A508" s="8"/>
      <c r="B508" s="8"/>
      <c r="C508" s="54"/>
      <c r="D508" s="56">
        <f t="shared" si="95"/>
        <v>0</v>
      </c>
      <c r="E508" s="56">
        <f t="shared" si="95"/>
        <v>0</v>
      </c>
      <c r="F508" s="14">
        <f t="shared" si="96"/>
        <v>0</v>
      </c>
      <c r="G508" s="14">
        <f t="shared" si="96"/>
        <v>0</v>
      </c>
      <c r="H508" s="14">
        <f t="shared" si="97"/>
        <v>0</v>
      </c>
      <c r="I508" s="14">
        <f t="shared" si="98"/>
        <v>0</v>
      </c>
      <c r="J508" s="14">
        <f t="shared" si="99"/>
        <v>0</v>
      </c>
      <c r="K508" s="14">
        <f t="shared" si="100"/>
        <v>0</v>
      </c>
      <c r="L508" s="14">
        <f t="shared" si="101"/>
        <v>0</v>
      </c>
      <c r="M508" s="14">
        <f t="shared" ca="1" si="106"/>
        <v>-1.8432078686033124E-2</v>
      </c>
      <c r="N508" s="14">
        <f t="shared" ca="1" si="102"/>
        <v>0</v>
      </c>
      <c r="O508" s="21">
        <f t="shared" ca="1" si="103"/>
        <v>0</v>
      </c>
      <c r="P508" s="14">
        <f t="shared" ca="1" si="104"/>
        <v>0</v>
      </c>
      <c r="Q508" s="14">
        <f t="shared" ca="1" si="105"/>
        <v>0</v>
      </c>
      <c r="R508" s="8">
        <f t="shared" ca="1" si="107"/>
        <v>1.8432078686033124E-2</v>
      </c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 spans="1:35" x14ac:dyDescent="0.2">
      <c r="A509" s="8"/>
      <c r="B509" s="8"/>
      <c r="C509" s="54"/>
      <c r="D509" s="56">
        <f t="shared" si="95"/>
        <v>0</v>
      </c>
      <c r="E509" s="56">
        <f t="shared" si="95"/>
        <v>0</v>
      </c>
      <c r="F509" s="14">
        <f t="shared" si="96"/>
        <v>0</v>
      </c>
      <c r="G509" s="14">
        <f t="shared" si="96"/>
        <v>0</v>
      </c>
      <c r="H509" s="14">
        <f t="shared" si="97"/>
        <v>0</v>
      </c>
      <c r="I509" s="14">
        <f t="shared" si="98"/>
        <v>0</v>
      </c>
      <c r="J509" s="14">
        <f t="shared" si="99"/>
        <v>0</v>
      </c>
      <c r="K509" s="14">
        <f t="shared" si="100"/>
        <v>0</v>
      </c>
      <c r="L509" s="14">
        <f t="shared" si="101"/>
        <v>0</v>
      </c>
      <c r="M509" s="14">
        <f t="shared" ca="1" si="106"/>
        <v>-1.8432078686033124E-2</v>
      </c>
      <c r="N509" s="14">
        <f t="shared" ca="1" si="102"/>
        <v>0</v>
      </c>
      <c r="O509" s="21">
        <f t="shared" ca="1" si="103"/>
        <v>0</v>
      </c>
      <c r="P509" s="14">
        <f t="shared" ca="1" si="104"/>
        <v>0</v>
      </c>
      <c r="Q509" s="14">
        <f t="shared" ca="1" si="105"/>
        <v>0</v>
      </c>
      <c r="R509" s="8">
        <f t="shared" ca="1" si="107"/>
        <v>1.8432078686033124E-2</v>
      </c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 spans="1:35" x14ac:dyDescent="0.2">
      <c r="A510" s="8"/>
      <c r="B510" s="8"/>
      <c r="C510" s="54"/>
      <c r="D510" s="56">
        <f t="shared" si="95"/>
        <v>0</v>
      </c>
      <c r="E510" s="56">
        <f t="shared" si="95"/>
        <v>0</v>
      </c>
      <c r="F510" s="14">
        <f t="shared" si="96"/>
        <v>0</v>
      </c>
      <c r="G510" s="14">
        <f t="shared" si="96"/>
        <v>0</v>
      </c>
      <c r="H510" s="14">
        <f t="shared" si="97"/>
        <v>0</v>
      </c>
      <c r="I510" s="14">
        <f t="shared" si="98"/>
        <v>0</v>
      </c>
      <c r="J510" s="14">
        <f t="shared" si="99"/>
        <v>0</v>
      </c>
      <c r="K510" s="14">
        <f t="shared" si="100"/>
        <v>0</v>
      </c>
      <c r="L510" s="14">
        <f t="shared" si="101"/>
        <v>0</v>
      </c>
      <c r="M510" s="14">
        <f t="shared" ca="1" si="106"/>
        <v>-1.8432078686033124E-2</v>
      </c>
      <c r="N510" s="14">
        <f t="shared" ca="1" si="102"/>
        <v>0</v>
      </c>
      <c r="O510" s="21">
        <f t="shared" ca="1" si="103"/>
        <v>0</v>
      </c>
      <c r="P510" s="14">
        <f t="shared" ca="1" si="104"/>
        <v>0</v>
      </c>
      <c r="Q510" s="14">
        <f t="shared" ca="1" si="105"/>
        <v>0</v>
      </c>
      <c r="R510" s="8">
        <f t="shared" ca="1" si="107"/>
        <v>1.8432078686033124E-2</v>
      </c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 spans="1:35" x14ac:dyDescent="0.2">
      <c r="A511" s="8"/>
      <c r="B511" s="8"/>
      <c r="C511" s="54"/>
      <c r="D511" s="56">
        <f t="shared" si="95"/>
        <v>0</v>
      </c>
      <c r="E511" s="56">
        <f t="shared" si="95"/>
        <v>0</v>
      </c>
      <c r="F511" s="14">
        <f t="shared" si="96"/>
        <v>0</v>
      </c>
      <c r="G511" s="14">
        <f t="shared" si="96"/>
        <v>0</v>
      </c>
      <c r="H511" s="14">
        <f t="shared" si="97"/>
        <v>0</v>
      </c>
      <c r="I511" s="14">
        <f t="shared" si="98"/>
        <v>0</v>
      </c>
      <c r="J511" s="14">
        <f t="shared" si="99"/>
        <v>0</v>
      </c>
      <c r="K511" s="14">
        <f t="shared" si="100"/>
        <v>0</v>
      </c>
      <c r="L511" s="14">
        <f t="shared" si="101"/>
        <v>0</v>
      </c>
      <c r="M511" s="14">
        <f t="shared" ca="1" si="106"/>
        <v>-1.8432078686033124E-2</v>
      </c>
      <c r="N511" s="14">
        <f t="shared" ca="1" si="102"/>
        <v>0</v>
      </c>
      <c r="O511" s="21">
        <f t="shared" ca="1" si="103"/>
        <v>0</v>
      </c>
      <c r="P511" s="14">
        <f t="shared" ca="1" si="104"/>
        <v>0</v>
      </c>
      <c r="Q511" s="14">
        <f t="shared" ca="1" si="105"/>
        <v>0</v>
      </c>
      <c r="R511" s="8">
        <f t="shared" ca="1" si="107"/>
        <v>1.8432078686033124E-2</v>
      </c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 spans="1:35" x14ac:dyDescent="0.2">
      <c r="A512" s="8"/>
      <c r="B512" s="8"/>
      <c r="C512" s="54"/>
      <c r="D512" s="56">
        <f t="shared" si="95"/>
        <v>0</v>
      </c>
      <c r="E512" s="56">
        <f t="shared" si="95"/>
        <v>0</v>
      </c>
      <c r="F512" s="14">
        <f t="shared" si="96"/>
        <v>0</v>
      </c>
      <c r="G512" s="14">
        <f t="shared" si="96"/>
        <v>0</v>
      </c>
      <c r="H512" s="14">
        <f t="shared" si="97"/>
        <v>0</v>
      </c>
      <c r="I512" s="14">
        <f t="shared" si="98"/>
        <v>0</v>
      </c>
      <c r="J512" s="14">
        <f t="shared" si="99"/>
        <v>0</v>
      </c>
      <c r="K512" s="14">
        <f t="shared" si="100"/>
        <v>0</v>
      </c>
      <c r="L512" s="14">
        <f t="shared" si="101"/>
        <v>0</v>
      </c>
      <c r="M512" s="14">
        <f t="shared" ca="1" si="106"/>
        <v>-1.8432078686033124E-2</v>
      </c>
      <c r="N512" s="14">
        <f t="shared" ca="1" si="102"/>
        <v>0</v>
      </c>
      <c r="O512" s="21">
        <f t="shared" ca="1" si="103"/>
        <v>0</v>
      </c>
      <c r="P512" s="14">
        <f t="shared" ca="1" si="104"/>
        <v>0</v>
      </c>
      <c r="Q512" s="14">
        <f t="shared" ca="1" si="105"/>
        <v>0</v>
      </c>
      <c r="R512" s="8">
        <f t="shared" ca="1" si="107"/>
        <v>1.8432078686033124E-2</v>
      </c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 spans="1:35" x14ac:dyDescent="0.2">
      <c r="A513" s="8"/>
      <c r="B513" s="8"/>
      <c r="C513" s="54"/>
      <c r="D513" s="56">
        <f t="shared" si="95"/>
        <v>0</v>
      </c>
      <c r="E513" s="56">
        <f t="shared" si="95"/>
        <v>0</v>
      </c>
      <c r="F513" s="14">
        <f t="shared" si="96"/>
        <v>0</v>
      </c>
      <c r="G513" s="14">
        <f t="shared" si="96"/>
        <v>0</v>
      </c>
      <c r="H513" s="14">
        <f t="shared" si="97"/>
        <v>0</v>
      </c>
      <c r="I513" s="14">
        <f t="shared" si="98"/>
        <v>0</v>
      </c>
      <c r="J513" s="14">
        <f t="shared" si="99"/>
        <v>0</v>
      </c>
      <c r="K513" s="14">
        <f t="shared" si="100"/>
        <v>0</v>
      </c>
      <c r="L513" s="14">
        <f t="shared" si="101"/>
        <v>0</v>
      </c>
      <c r="M513" s="14">
        <f t="shared" ca="1" si="106"/>
        <v>-1.8432078686033124E-2</v>
      </c>
      <c r="N513" s="14">
        <f t="shared" ca="1" si="102"/>
        <v>0</v>
      </c>
      <c r="O513" s="21">
        <f t="shared" ca="1" si="103"/>
        <v>0</v>
      </c>
      <c r="P513" s="14">
        <f t="shared" ca="1" si="104"/>
        <v>0</v>
      </c>
      <c r="Q513" s="14">
        <f t="shared" ca="1" si="105"/>
        <v>0</v>
      </c>
      <c r="R513" s="8">
        <f t="shared" ca="1" si="107"/>
        <v>1.8432078686033124E-2</v>
      </c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 spans="1:35" x14ac:dyDescent="0.2">
      <c r="A514" s="8"/>
      <c r="B514" s="8"/>
      <c r="C514" s="54"/>
      <c r="D514" s="56">
        <f t="shared" si="95"/>
        <v>0</v>
      </c>
      <c r="E514" s="56">
        <f t="shared" si="95"/>
        <v>0</v>
      </c>
      <c r="F514" s="14">
        <f t="shared" si="96"/>
        <v>0</v>
      </c>
      <c r="G514" s="14">
        <f t="shared" si="96"/>
        <v>0</v>
      </c>
      <c r="H514" s="14">
        <f t="shared" si="97"/>
        <v>0</v>
      </c>
      <c r="I514" s="14">
        <f t="shared" si="98"/>
        <v>0</v>
      </c>
      <c r="J514" s="14">
        <f t="shared" si="99"/>
        <v>0</v>
      </c>
      <c r="K514" s="14">
        <f t="shared" si="100"/>
        <v>0</v>
      </c>
      <c r="L514" s="14">
        <f t="shared" si="101"/>
        <v>0</v>
      </c>
      <c r="M514" s="14">
        <f t="shared" ca="1" si="106"/>
        <v>-1.8432078686033124E-2</v>
      </c>
      <c r="N514" s="14">
        <f t="shared" ca="1" si="102"/>
        <v>0</v>
      </c>
      <c r="O514" s="21">
        <f t="shared" ca="1" si="103"/>
        <v>0</v>
      </c>
      <c r="P514" s="14">
        <f t="shared" ca="1" si="104"/>
        <v>0</v>
      </c>
      <c r="Q514" s="14">
        <f t="shared" ca="1" si="105"/>
        <v>0</v>
      </c>
      <c r="R514" s="8">
        <f t="shared" ca="1" si="107"/>
        <v>1.8432078686033124E-2</v>
      </c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 spans="1:35" x14ac:dyDescent="0.2">
      <c r="A515" s="8"/>
      <c r="B515" s="8"/>
      <c r="C515" s="54"/>
      <c r="D515" s="56">
        <f t="shared" si="95"/>
        <v>0</v>
      </c>
      <c r="E515" s="56">
        <f t="shared" si="95"/>
        <v>0</v>
      </c>
      <c r="F515" s="14">
        <f t="shared" si="96"/>
        <v>0</v>
      </c>
      <c r="G515" s="14">
        <f t="shared" si="96"/>
        <v>0</v>
      </c>
      <c r="H515" s="14">
        <f t="shared" si="97"/>
        <v>0</v>
      </c>
      <c r="I515" s="14">
        <f t="shared" si="98"/>
        <v>0</v>
      </c>
      <c r="J515" s="14">
        <f t="shared" si="99"/>
        <v>0</v>
      </c>
      <c r="K515" s="14">
        <f t="shared" si="100"/>
        <v>0</v>
      </c>
      <c r="L515" s="14">
        <f t="shared" si="101"/>
        <v>0</v>
      </c>
      <c r="M515" s="14">
        <f t="shared" ca="1" si="106"/>
        <v>-1.8432078686033124E-2</v>
      </c>
      <c r="N515" s="14">
        <f t="shared" ca="1" si="102"/>
        <v>0</v>
      </c>
      <c r="O515" s="21">
        <f t="shared" ca="1" si="103"/>
        <v>0</v>
      </c>
      <c r="P515" s="14">
        <f t="shared" ca="1" si="104"/>
        <v>0</v>
      </c>
      <c r="Q515" s="14">
        <f t="shared" ca="1" si="105"/>
        <v>0</v>
      </c>
      <c r="R515" s="8">
        <f t="shared" ca="1" si="107"/>
        <v>1.8432078686033124E-2</v>
      </c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 spans="1:35" x14ac:dyDescent="0.2">
      <c r="A516" s="8"/>
      <c r="B516" s="8"/>
      <c r="C516" s="54"/>
      <c r="D516" s="56">
        <f t="shared" si="95"/>
        <v>0</v>
      </c>
      <c r="E516" s="56">
        <f t="shared" si="95"/>
        <v>0</v>
      </c>
      <c r="F516" s="14">
        <f t="shared" si="96"/>
        <v>0</v>
      </c>
      <c r="G516" s="14">
        <f t="shared" si="96"/>
        <v>0</v>
      </c>
      <c r="H516" s="14">
        <f t="shared" si="97"/>
        <v>0</v>
      </c>
      <c r="I516" s="14">
        <f t="shared" si="98"/>
        <v>0</v>
      </c>
      <c r="J516" s="14">
        <f t="shared" si="99"/>
        <v>0</v>
      </c>
      <c r="K516" s="14">
        <f t="shared" si="100"/>
        <v>0</v>
      </c>
      <c r="L516" s="14">
        <f t="shared" si="101"/>
        <v>0</v>
      </c>
      <c r="M516" s="14">
        <f t="shared" ca="1" si="106"/>
        <v>-1.8432078686033124E-2</v>
      </c>
      <c r="N516" s="14">
        <f t="shared" ca="1" si="102"/>
        <v>0</v>
      </c>
      <c r="O516" s="21">
        <f t="shared" ca="1" si="103"/>
        <v>0</v>
      </c>
      <c r="P516" s="14">
        <f t="shared" ca="1" si="104"/>
        <v>0</v>
      </c>
      <c r="Q516" s="14">
        <f t="shared" ca="1" si="105"/>
        <v>0</v>
      </c>
      <c r="R516" s="8">
        <f t="shared" ca="1" si="107"/>
        <v>1.8432078686033124E-2</v>
      </c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 spans="1:35" x14ac:dyDescent="0.2">
      <c r="A517" s="8"/>
      <c r="B517" s="8"/>
      <c r="C517" s="54"/>
      <c r="D517" s="56">
        <f t="shared" si="95"/>
        <v>0</v>
      </c>
      <c r="E517" s="56">
        <f t="shared" si="95"/>
        <v>0</v>
      </c>
      <c r="F517" s="14">
        <f t="shared" si="96"/>
        <v>0</v>
      </c>
      <c r="G517" s="14">
        <f t="shared" si="96"/>
        <v>0</v>
      </c>
      <c r="H517" s="14">
        <f t="shared" si="97"/>
        <v>0</v>
      </c>
      <c r="I517" s="14">
        <f t="shared" si="98"/>
        <v>0</v>
      </c>
      <c r="J517" s="14">
        <f t="shared" si="99"/>
        <v>0</v>
      </c>
      <c r="K517" s="14">
        <f t="shared" si="100"/>
        <v>0</v>
      </c>
      <c r="L517" s="14">
        <f t="shared" si="101"/>
        <v>0</v>
      </c>
      <c r="M517" s="14">
        <f t="shared" ca="1" si="106"/>
        <v>-1.8432078686033124E-2</v>
      </c>
      <c r="N517" s="14">
        <f t="shared" ca="1" si="102"/>
        <v>0</v>
      </c>
      <c r="O517" s="21">
        <f t="shared" ca="1" si="103"/>
        <v>0</v>
      </c>
      <c r="P517" s="14">
        <f t="shared" ca="1" si="104"/>
        <v>0</v>
      </c>
      <c r="Q517" s="14">
        <f t="shared" ca="1" si="105"/>
        <v>0</v>
      </c>
      <c r="R517" s="8">
        <f t="shared" ca="1" si="107"/>
        <v>1.8432078686033124E-2</v>
      </c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 spans="1:35" x14ac:dyDescent="0.2">
      <c r="A518" s="8"/>
      <c r="B518" s="8"/>
      <c r="C518" s="54"/>
      <c r="D518" s="56">
        <f t="shared" si="95"/>
        <v>0</v>
      </c>
      <c r="E518" s="56">
        <f t="shared" si="95"/>
        <v>0</v>
      </c>
      <c r="F518" s="14">
        <f t="shared" si="96"/>
        <v>0</v>
      </c>
      <c r="G518" s="14">
        <f t="shared" si="96"/>
        <v>0</v>
      </c>
      <c r="H518" s="14">
        <f t="shared" si="97"/>
        <v>0</v>
      </c>
      <c r="I518" s="14">
        <f t="shared" si="98"/>
        <v>0</v>
      </c>
      <c r="J518" s="14">
        <f t="shared" si="99"/>
        <v>0</v>
      </c>
      <c r="K518" s="14">
        <f t="shared" si="100"/>
        <v>0</v>
      </c>
      <c r="L518" s="14">
        <f t="shared" si="101"/>
        <v>0</v>
      </c>
      <c r="M518" s="14">
        <f t="shared" ca="1" si="106"/>
        <v>-1.8432078686033124E-2</v>
      </c>
      <c r="N518" s="14">
        <f t="shared" ca="1" si="102"/>
        <v>0</v>
      </c>
      <c r="O518" s="21">
        <f t="shared" ca="1" si="103"/>
        <v>0</v>
      </c>
      <c r="P518" s="14">
        <f t="shared" ca="1" si="104"/>
        <v>0</v>
      </c>
      <c r="Q518" s="14">
        <f t="shared" ca="1" si="105"/>
        <v>0</v>
      </c>
      <c r="R518" s="8">
        <f t="shared" ca="1" si="107"/>
        <v>1.8432078686033124E-2</v>
      </c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 spans="1:35" x14ac:dyDescent="0.2">
      <c r="A519" s="8"/>
      <c r="B519" s="8"/>
      <c r="C519" s="54"/>
      <c r="D519" s="56">
        <f t="shared" si="95"/>
        <v>0</v>
      </c>
      <c r="E519" s="56">
        <f t="shared" si="95"/>
        <v>0</v>
      </c>
      <c r="F519" s="14">
        <f t="shared" si="96"/>
        <v>0</v>
      </c>
      <c r="G519" s="14">
        <f t="shared" si="96"/>
        <v>0</v>
      </c>
      <c r="H519" s="14">
        <f t="shared" si="97"/>
        <v>0</v>
      </c>
      <c r="I519" s="14">
        <f t="shared" si="98"/>
        <v>0</v>
      </c>
      <c r="J519" s="14">
        <f t="shared" si="99"/>
        <v>0</v>
      </c>
      <c r="K519" s="14">
        <f t="shared" si="100"/>
        <v>0</v>
      </c>
      <c r="L519" s="14">
        <f t="shared" si="101"/>
        <v>0</v>
      </c>
      <c r="M519" s="14">
        <f t="shared" ca="1" si="106"/>
        <v>-1.8432078686033124E-2</v>
      </c>
      <c r="N519" s="14">
        <f t="shared" ca="1" si="102"/>
        <v>0</v>
      </c>
      <c r="O519" s="21">
        <f t="shared" ca="1" si="103"/>
        <v>0</v>
      </c>
      <c r="P519" s="14">
        <f t="shared" ca="1" si="104"/>
        <v>0</v>
      </c>
      <c r="Q519" s="14">
        <f t="shared" ca="1" si="105"/>
        <v>0</v>
      </c>
      <c r="R519" s="8">
        <f t="shared" ca="1" si="107"/>
        <v>1.8432078686033124E-2</v>
      </c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 spans="1:35" x14ac:dyDescent="0.2">
      <c r="A520" s="8"/>
      <c r="B520" s="8"/>
      <c r="C520" s="54"/>
      <c r="D520" s="56">
        <f t="shared" si="95"/>
        <v>0</v>
      </c>
      <c r="E520" s="56">
        <f t="shared" si="95"/>
        <v>0</v>
      </c>
      <c r="F520" s="14">
        <f t="shared" si="96"/>
        <v>0</v>
      </c>
      <c r="G520" s="14">
        <f t="shared" si="96"/>
        <v>0</v>
      </c>
      <c r="H520" s="14">
        <f t="shared" si="97"/>
        <v>0</v>
      </c>
      <c r="I520" s="14">
        <f t="shared" si="98"/>
        <v>0</v>
      </c>
      <c r="J520" s="14">
        <f t="shared" si="99"/>
        <v>0</v>
      </c>
      <c r="K520" s="14">
        <f t="shared" si="100"/>
        <v>0</v>
      </c>
      <c r="L520" s="14">
        <f t="shared" si="101"/>
        <v>0</v>
      </c>
      <c r="M520" s="14">
        <f t="shared" ca="1" si="106"/>
        <v>-1.8432078686033124E-2</v>
      </c>
      <c r="N520" s="14">
        <f t="shared" ca="1" si="102"/>
        <v>0</v>
      </c>
      <c r="O520" s="21">
        <f t="shared" ca="1" si="103"/>
        <v>0</v>
      </c>
      <c r="P520" s="14">
        <f t="shared" ca="1" si="104"/>
        <v>0</v>
      </c>
      <c r="Q520" s="14">
        <f t="shared" ca="1" si="105"/>
        <v>0</v>
      </c>
      <c r="R520" s="8">
        <f t="shared" ca="1" si="107"/>
        <v>1.8432078686033124E-2</v>
      </c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 spans="1:35" x14ac:dyDescent="0.2">
      <c r="A521" s="8"/>
      <c r="B521" s="8"/>
      <c r="C521" s="54"/>
      <c r="D521" s="56">
        <f t="shared" si="95"/>
        <v>0</v>
      </c>
      <c r="E521" s="56">
        <f t="shared" si="95"/>
        <v>0</v>
      </c>
      <c r="F521" s="14">
        <f t="shared" si="96"/>
        <v>0</v>
      </c>
      <c r="G521" s="14">
        <f t="shared" si="96"/>
        <v>0</v>
      </c>
      <c r="H521" s="14">
        <f t="shared" si="97"/>
        <v>0</v>
      </c>
      <c r="I521" s="14">
        <f t="shared" si="98"/>
        <v>0</v>
      </c>
      <c r="J521" s="14">
        <f t="shared" si="99"/>
        <v>0</v>
      </c>
      <c r="K521" s="14">
        <f t="shared" si="100"/>
        <v>0</v>
      </c>
      <c r="L521" s="14">
        <f t="shared" si="101"/>
        <v>0</v>
      </c>
      <c r="M521" s="14">
        <f t="shared" ca="1" si="106"/>
        <v>-1.8432078686033124E-2</v>
      </c>
      <c r="N521" s="14">
        <f t="shared" ca="1" si="102"/>
        <v>0</v>
      </c>
      <c r="O521" s="21">
        <f t="shared" ca="1" si="103"/>
        <v>0</v>
      </c>
      <c r="P521" s="14">
        <f t="shared" ca="1" si="104"/>
        <v>0</v>
      </c>
      <c r="Q521" s="14">
        <f t="shared" ca="1" si="105"/>
        <v>0</v>
      </c>
      <c r="R521" s="8">
        <f t="shared" ca="1" si="107"/>
        <v>1.8432078686033124E-2</v>
      </c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 spans="1:35" x14ac:dyDescent="0.2">
      <c r="A522" s="8"/>
      <c r="B522" s="8"/>
      <c r="C522" s="54"/>
      <c r="D522" s="56">
        <f t="shared" si="95"/>
        <v>0</v>
      </c>
      <c r="E522" s="56">
        <f t="shared" si="95"/>
        <v>0</v>
      </c>
      <c r="F522" s="14">
        <f t="shared" si="96"/>
        <v>0</v>
      </c>
      <c r="G522" s="14">
        <f t="shared" si="96"/>
        <v>0</v>
      </c>
      <c r="H522" s="14">
        <f t="shared" si="97"/>
        <v>0</v>
      </c>
      <c r="I522" s="14">
        <f t="shared" si="98"/>
        <v>0</v>
      </c>
      <c r="J522" s="14">
        <f t="shared" si="99"/>
        <v>0</v>
      </c>
      <c r="K522" s="14">
        <f t="shared" si="100"/>
        <v>0</v>
      </c>
      <c r="L522" s="14">
        <f t="shared" si="101"/>
        <v>0</v>
      </c>
      <c r="M522" s="14">
        <f t="shared" ca="1" si="106"/>
        <v>-1.8432078686033124E-2</v>
      </c>
      <c r="N522" s="14">
        <f t="shared" ca="1" si="102"/>
        <v>0</v>
      </c>
      <c r="O522" s="21">
        <f t="shared" ca="1" si="103"/>
        <v>0</v>
      </c>
      <c r="P522" s="14">
        <f t="shared" ca="1" si="104"/>
        <v>0</v>
      </c>
      <c r="Q522" s="14">
        <f t="shared" ca="1" si="105"/>
        <v>0</v>
      </c>
      <c r="R522" s="8">
        <f t="shared" ca="1" si="107"/>
        <v>1.8432078686033124E-2</v>
      </c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 spans="1:35" x14ac:dyDescent="0.2">
      <c r="A523" s="8"/>
      <c r="B523" s="8"/>
      <c r="C523" s="54"/>
      <c r="D523" s="56">
        <f t="shared" si="95"/>
        <v>0</v>
      </c>
      <c r="E523" s="56">
        <f t="shared" si="95"/>
        <v>0</v>
      </c>
      <c r="F523" s="14">
        <f t="shared" si="96"/>
        <v>0</v>
      </c>
      <c r="G523" s="14">
        <f t="shared" si="96"/>
        <v>0</v>
      </c>
      <c r="H523" s="14">
        <f t="shared" si="97"/>
        <v>0</v>
      </c>
      <c r="I523" s="14">
        <f t="shared" si="98"/>
        <v>0</v>
      </c>
      <c r="J523" s="14">
        <f t="shared" si="99"/>
        <v>0</v>
      </c>
      <c r="K523" s="14">
        <f t="shared" si="100"/>
        <v>0</v>
      </c>
      <c r="L523" s="14">
        <f t="shared" si="101"/>
        <v>0</v>
      </c>
      <c r="M523" s="14">
        <f t="shared" ca="1" si="106"/>
        <v>-1.8432078686033124E-2</v>
      </c>
      <c r="N523" s="14">
        <f t="shared" ca="1" si="102"/>
        <v>0</v>
      </c>
      <c r="O523" s="21">
        <f t="shared" ca="1" si="103"/>
        <v>0</v>
      </c>
      <c r="P523" s="14">
        <f t="shared" ca="1" si="104"/>
        <v>0</v>
      </c>
      <c r="Q523" s="14">
        <f t="shared" ca="1" si="105"/>
        <v>0</v>
      </c>
      <c r="R523" s="8">
        <f t="shared" ca="1" si="107"/>
        <v>1.8432078686033124E-2</v>
      </c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 spans="1:35" x14ac:dyDescent="0.2">
      <c r="A524" s="8"/>
      <c r="B524" s="8"/>
      <c r="C524" s="54"/>
      <c r="D524" s="56">
        <f t="shared" si="95"/>
        <v>0</v>
      </c>
      <c r="E524" s="56">
        <f t="shared" si="95"/>
        <v>0</v>
      </c>
      <c r="F524" s="14">
        <f t="shared" si="96"/>
        <v>0</v>
      </c>
      <c r="G524" s="14">
        <f t="shared" si="96"/>
        <v>0</v>
      </c>
      <c r="H524" s="14">
        <f t="shared" si="97"/>
        <v>0</v>
      </c>
      <c r="I524" s="14">
        <f t="shared" si="98"/>
        <v>0</v>
      </c>
      <c r="J524" s="14">
        <f t="shared" si="99"/>
        <v>0</v>
      </c>
      <c r="K524" s="14">
        <f t="shared" si="100"/>
        <v>0</v>
      </c>
      <c r="L524" s="14">
        <f t="shared" si="101"/>
        <v>0</v>
      </c>
      <c r="M524" s="14">
        <f t="shared" ca="1" si="106"/>
        <v>-1.8432078686033124E-2</v>
      </c>
      <c r="N524" s="14">
        <f t="shared" ca="1" si="102"/>
        <v>0</v>
      </c>
      <c r="O524" s="21">
        <f t="shared" ca="1" si="103"/>
        <v>0</v>
      </c>
      <c r="P524" s="14">
        <f t="shared" ca="1" si="104"/>
        <v>0</v>
      </c>
      <c r="Q524" s="14">
        <f t="shared" ca="1" si="105"/>
        <v>0</v>
      </c>
      <c r="R524" s="8">
        <f t="shared" ca="1" si="107"/>
        <v>1.8432078686033124E-2</v>
      </c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 spans="1:35" x14ac:dyDescent="0.2">
      <c r="A525" s="8"/>
      <c r="B525" s="8"/>
      <c r="C525" s="54"/>
      <c r="D525" s="56">
        <f t="shared" si="95"/>
        <v>0</v>
      </c>
      <c r="E525" s="56">
        <f t="shared" si="95"/>
        <v>0</v>
      </c>
      <c r="F525" s="14">
        <f t="shared" si="96"/>
        <v>0</v>
      </c>
      <c r="G525" s="14">
        <f t="shared" si="96"/>
        <v>0</v>
      </c>
      <c r="H525" s="14">
        <f t="shared" si="97"/>
        <v>0</v>
      </c>
      <c r="I525" s="14">
        <f t="shared" si="98"/>
        <v>0</v>
      </c>
      <c r="J525" s="14">
        <f t="shared" si="99"/>
        <v>0</v>
      </c>
      <c r="K525" s="14">
        <f t="shared" si="100"/>
        <v>0</v>
      </c>
      <c r="L525" s="14">
        <f t="shared" si="101"/>
        <v>0</v>
      </c>
      <c r="M525" s="14">
        <f t="shared" ca="1" si="106"/>
        <v>-1.8432078686033124E-2</v>
      </c>
      <c r="N525" s="14">
        <f t="shared" ca="1" si="102"/>
        <v>0</v>
      </c>
      <c r="O525" s="21">
        <f t="shared" ca="1" si="103"/>
        <v>0</v>
      </c>
      <c r="P525" s="14">
        <f t="shared" ca="1" si="104"/>
        <v>0</v>
      </c>
      <c r="Q525" s="14">
        <f t="shared" ca="1" si="105"/>
        <v>0</v>
      </c>
      <c r="R525" s="8">
        <f t="shared" ca="1" si="107"/>
        <v>1.8432078686033124E-2</v>
      </c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 spans="1:35" x14ac:dyDescent="0.2">
      <c r="A526" s="8"/>
      <c r="B526" s="8"/>
      <c r="C526" s="54"/>
      <c r="D526" s="56">
        <f t="shared" ref="D526:E589" si="108">A526/A$18</f>
        <v>0</v>
      </c>
      <c r="E526" s="56">
        <f t="shared" si="108"/>
        <v>0</v>
      </c>
      <c r="F526" s="14">
        <f t="shared" ref="F526:G589" si="109">$C526*D526</f>
        <v>0</v>
      </c>
      <c r="G526" s="14">
        <f t="shared" si="109"/>
        <v>0</v>
      </c>
      <c r="H526" s="14">
        <f t="shared" si="97"/>
        <v>0</v>
      </c>
      <c r="I526" s="14">
        <f t="shared" si="98"/>
        <v>0</v>
      </c>
      <c r="J526" s="14">
        <f t="shared" si="99"/>
        <v>0</v>
      </c>
      <c r="K526" s="14">
        <f t="shared" si="100"/>
        <v>0</v>
      </c>
      <c r="L526" s="14">
        <f t="shared" si="101"/>
        <v>0</v>
      </c>
      <c r="M526" s="14">
        <f t="shared" ca="1" si="106"/>
        <v>-1.8432078686033124E-2</v>
      </c>
      <c r="N526" s="14">
        <f t="shared" ca="1" si="102"/>
        <v>0</v>
      </c>
      <c r="O526" s="21">
        <f t="shared" ca="1" si="103"/>
        <v>0</v>
      </c>
      <c r="P526" s="14">
        <f t="shared" ca="1" si="104"/>
        <v>0</v>
      </c>
      <c r="Q526" s="14">
        <f t="shared" ca="1" si="105"/>
        <v>0</v>
      </c>
      <c r="R526" s="8">
        <f t="shared" ca="1" si="107"/>
        <v>1.8432078686033124E-2</v>
      </c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 spans="1:35" x14ac:dyDescent="0.2">
      <c r="A527" s="8"/>
      <c r="B527" s="8"/>
      <c r="C527" s="54"/>
      <c r="D527" s="56">
        <f t="shared" si="108"/>
        <v>0</v>
      </c>
      <c r="E527" s="56">
        <f t="shared" si="108"/>
        <v>0</v>
      </c>
      <c r="F527" s="14">
        <f t="shared" si="109"/>
        <v>0</v>
      </c>
      <c r="G527" s="14">
        <f t="shared" si="109"/>
        <v>0</v>
      </c>
      <c r="H527" s="14">
        <f t="shared" ref="H527:H590" si="110">C527*D527*D527</f>
        <v>0</v>
      </c>
      <c r="I527" s="14">
        <f t="shared" ref="I527:I590" si="111">C527*D527*D527*D527</f>
        <v>0</v>
      </c>
      <c r="J527" s="14">
        <f t="shared" ref="J527:J590" si="112">C527*D527*D527*D527*D527</f>
        <v>0</v>
      </c>
      <c r="K527" s="14">
        <f t="shared" ref="K527:K590" si="113">C527*E527*D527</f>
        <v>0</v>
      </c>
      <c r="L527" s="14">
        <f t="shared" ref="L527:L590" si="114">C527*E527*D527*D527</f>
        <v>0</v>
      </c>
      <c r="M527" s="14">
        <f t="shared" ca="1" si="106"/>
        <v>-1.8432078686033124E-2</v>
      </c>
      <c r="N527" s="14">
        <f t="shared" ref="N527:N590" ca="1" si="115">C527*(M527-E527)^2</f>
        <v>0</v>
      </c>
      <c r="O527" s="21">
        <f t="shared" ref="O527:O590" ca="1" si="116">(C527*O$1-O$2*F527+O$3*H527)^2</f>
        <v>0</v>
      </c>
      <c r="P527" s="14">
        <f t="shared" ref="P527:P590" ca="1" si="117">(-C527*O$2+O$4*F527-O$5*H527)^2</f>
        <v>0</v>
      </c>
      <c r="Q527" s="14">
        <f t="shared" ref="Q527:Q590" ca="1" si="118">+(C527*O$3-F527*O$5+H527*O$6)^2</f>
        <v>0</v>
      </c>
      <c r="R527" s="8">
        <f t="shared" ca="1" si="107"/>
        <v>1.8432078686033124E-2</v>
      </c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 spans="1:35" x14ac:dyDescent="0.2">
      <c r="A528" s="8"/>
      <c r="B528" s="8"/>
      <c r="C528" s="54"/>
      <c r="D528" s="56">
        <f t="shared" si="108"/>
        <v>0</v>
      </c>
      <c r="E528" s="56">
        <f t="shared" si="108"/>
        <v>0</v>
      </c>
      <c r="F528" s="14">
        <f t="shared" si="109"/>
        <v>0</v>
      </c>
      <c r="G528" s="14">
        <f t="shared" si="109"/>
        <v>0</v>
      </c>
      <c r="H528" s="14">
        <f t="shared" si="110"/>
        <v>0</v>
      </c>
      <c r="I528" s="14">
        <f t="shared" si="111"/>
        <v>0</v>
      </c>
      <c r="J528" s="14">
        <f t="shared" si="112"/>
        <v>0</v>
      </c>
      <c r="K528" s="14">
        <f t="shared" si="113"/>
        <v>0</v>
      </c>
      <c r="L528" s="14">
        <f t="shared" si="114"/>
        <v>0</v>
      </c>
      <c r="M528" s="14">
        <f t="shared" ca="1" si="106"/>
        <v>-1.8432078686033124E-2</v>
      </c>
      <c r="N528" s="14">
        <f t="shared" ca="1" si="115"/>
        <v>0</v>
      </c>
      <c r="O528" s="21">
        <f t="shared" ca="1" si="116"/>
        <v>0</v>
      </c>
      <c r="P528" s="14">
        <f t="shared" ca="1" si="117"/>
        <v>0</v>
      </c>
      <c r="Q528" s="14">
        <f t="shared" ca="1" si="118"/>
        <v>0</v>
      </c>
      <c r="R528" s="8">
        <f t="shared" ca="1" si="107"/>
        <v>1.8432078686033124E-2</v>
      </c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 spans="1:35" x14ac:dyDescent="0.2">
      <c r="A529" s="8"/>
      <c r="B529" s="8"/>
      <c r="C529" s="54"/>
      <c r="D529" s="56">
        <f t="shared" si="108"/>
        <v>0</v>
      </c>
      <c r="E529" s="56">
        <f t="shared" si="108"/>
        <v>0</v>
      </c>
      <c r="F529" s="14">
        <f t="shared" si="109"/>
        <v>0</v>
      </c>
      <c r="G529" s="14">
        <f t="shared" si="109"/>
        <v>0</v>
      </c>
      <c r="H529" s="14">
        <f t="shared" si="110"/>
        <v>0</v>
      </c>
      <c r="I529" s="14">
        <f t="shared" si="111"/>
        <v>0</v>
      </c>
      <c r="J529" s="14">
        <f t="shared" si="112"/>
        <v>0</v>
      </c>
      <c r="K529" s="14">
        <f t="shared" si="113"/>
        <v>0</v>
      </c>
      <c r="L529" s="14">
        <f t="shared" si="114"/>
        <v>0</v>
      </c>
      <c r="M529" s="14">
        <f t="shared" ca="1" si="106"/>
        <v>-1.8432078686033124E-2</v>
      </c>
      <c r="N529" s="14">
        <f t="shared" ca="1" si="115"/>
        <v>0</v>
      </c>
      <c r="O529" s="21">
        <f t="shared" ca="1" si="116"/>
        <v>0</v>
      </c>
      <c r="P529" s="14">
        <f t="shared" ca="1" si="117"/>
        <v>0</v>
      </c>
      <c r="Q529" s="14">
        <f t="shared" ca="1" si="118"/>
        <v>0</v>
      </c>
      <c r="R529" s="8">
        <f t="shared" ca="1" si="107"/>
        <v>1.8432078686033124E-2</v>
      </c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 spans="1:35" x14ac:dyDescent="0.2">
      <c r="A530" s="8"/>
      <c r="B530" s="8"/>
      <c r="C530" s="54"/>
      <c r="D530" s="56">
        <f t="shared" si="108"/>
        <v>0</v>
      </c>
      <c r="E530" s="56">
        <f t="shared" si="108"/>
        <v>0</v>
      </c>
      <c r="F530" s="14">
        <f t="shared" si="109"/>
        <v>0</v>
      </c>
      <c r="G530" s="14">
        <f t="shared" si="109"/>
        <v>0</v>
      </c>
      <c r="H530" s="14">
        <f t="shared" si="110"/>
        <v>0</v>
      </c>
      <c r="I530" s="14">
        <f t="shared" si="111"/>
        <v>0</v>
      </c>
      <c r="J530" s="14">
        <f t="shared" si="112"/>
        <v>0</v>
      </c>
      <c r="K530" s="14">
        <f t="shared" si="113"/>
        <v>0</v>
      </c>
      <c r="L530" s="14">
        <f t="shared" si="114"/>
        <v>0</v>
      </c>
      <c r="M530" s="14">
        <f t="shared" ca="1" si="106"/>
        <v>-1.8432078686033124E-2</v>
      </c>
      <c r="N530" s="14">
        <f t="shared" ca="1" si="115"/>
        <v>0</v>
      </c>
      <c r="O530" s="21">
        <f t="shared" ca="1" si="116"/>
        <v>0</v>
      </c>
      <c r="P530" s="14">
        <f t="shared" ca="1" si="117"/>
        <v>0</v>
      </c>
      <c r="Q530" s="14">
        <f t="shared" ca="1" si="118"/>
        <v>0</v>
      </c>
      <c r="R530" s="8">
        <f t="shared" ca="1" si="107"/>
        <v>1.8432078686033124E-2</v>
      </c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 spans="1:35" x14ac:dyDescent="0.2">
      <c r="A531" s="8"/>
      <c r="B531" s="8"/>
      <c r="C531" s="54"/>
      <c r="D531" s="56">
        <f t="shared" si="108"/>
        <v>0</v>
      </c>
      <c r="E531" s="56">
        <f t="shared" si="108"/>
        <v>0</v>
      </c>
      <c r="F531" s="14">
        <f t="shared" si="109"/>
        <v>0</v>
      </c>
      <c r="G531" s="14">
        <f t="shared" si="109"/>
        <v>0</v>
      </c>
      <c r="H531" s="14">
        <f t="shared" si="110"/>
        <v>0</v>
      </c>
      <c r="I531" s="14">
        <f t="shared" si="111"/>
        <v>0</v>
      </c>
      <c r="J531" s="14">
        <f t="shared" si="112"/>
        <v>0</v>
      </c>
      <c r="K531" s="14">
        <f t="shared" si="113"/>
        <v>0</v>
      </c>
      <c r="L531" s="14">
        <f t="shared" si="114"/>
        <v>0</v>
      </c>
      <c r="M531" s="14">
        <f t="shared" ca="1" si="106"/>
        <v>-1.8432078686033124E-2</v>
      </c>
      <c r="N531" s="14">
        <f t="shared" ca="1" si="115"/>
        <v>0</v>
      </c>
      <c r="O531" s="21">
        <f t="shared" ca="1" si="116"/>
        <v>0</v>
      </c>
      <c r="P531" s="14">
        <f t="shared" ca="1" si="117"/>
        <v>0</v>
      </c>
      <c r="Q531" s="14">
        <f t="shared" ca="1" si="118"/>
        <v>0</v>
      </c>
      <c r="R531" s="8">
        <f t="shared" ca="1" si="107"/>
        <v>1.8432078686033124E-2</v>
      </c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</row>
    <row r="532" spans="1:35" x14ac:dyDescent="0.2">
      <c r="A532" s="8"/>
      <c r="B532" s="8"/>
      <c r="C532" s="54"/>
      <c r="D532" s="56">
        <f t="shared" si="108"/>
        <v>0</v>
      </c>
      <c r="E532" s="56">
        <f t="shared" si="108"/>
        <v>0</v>
      </c>
      <c r="F532" s="14">
        <f t="shared" si="109"/>
        <v>0</v>
      </c>
      <c r="G532" s="14">
        <f t="shared" si="109"/>
        <v>0</v>
      </c>
      <c r="H532" s="14">
        <f t="shared" si="110"/>
        <v>0</v>
      </c>
      <c r="I532" s="14">
        <f t="shared" si="111"/>
        <v>0</v>
      </c>
      <c r="J532" s="14">
        <f t="shared" si="112"/>
        <v>0</v>
      </c>
      <c r="K532" s="14">
        <f t="shared" si="113"/>
        <v>0</v>
      </c>
      <c r="L532" s="14">
        <f t="shared" si="114"/>
        <v>0</v>
      </c>
      <c r="M532" s="14">
        <f t="shared" ref="M532:M595" ca="1" si="119">+E$4+E$5*D532+E$6*D532^2</f>
        <v>-1.8432078686033124E-2</v>
      </c>
      <c r="N532" s="14">
        <f t="shared" ca="1" si="115"/>
        <v>0</v>
      </c>
      <c r="O532" s="21">
        <f t="shared" ca="1" si="116"/>
        <v>0</v>
      </c>
      <c r="P532" s="14">
        <f t="shared" ca="1" si="117"/>
        <v>0</v>
      </c>
      <c r="Q532" s="14">
        <f t="shared" ca="1" si="118"/>
        <v>0</v>
      </c>
      <c r="R532" s="8">
        <f t="shared" ref="R532:R595" ca="1" si="120">+E532-M532</f>
        <v>1.8432078686033124E-2</v>
      </c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</row>
    <row r="533" spans="1:35" x14ac:dyDescent="0.2">
      <c r="A533" s="8"/>
      <c r="B533" s="8"/>
      <c r="C533" s="54"/>
      <c r="D533" s="56">
        <f t="shared" si="108"/>
        <v>0</v>
      </c>
      <c r="E533" s="56">
        <f t="shared" si="108"/>
        <v>0</v>
      </c>
      <c r="F533" s="14">
        <f t="shared" si="109"/>
        <v>0</v>
      </c>
      <c r="G533" s="14">
        <f t="shared" si="109"/>
        <v>0</v>
      </c>
      <c r="H533" s="14">
        <f t="shared" si="110"/>
        <v>0</v>
      </c>
      <c r="I533" s="14">
        <f t="shared" si="111"/>
        <v>0</v>
      </c>
      <c r="J533" s="14">
        <f t="shared" si="112"/>
        <v>0</v>
      </c>
      <c r="K533" s="14">
        <f t="shared" si="113"/>
        <v>0</v>
      </c>
      <c r="L533" s="14">
        <f t="shared" si="114"/>
        <v>0</v>
      </c>
      <c r="M533" s="14">
        <f t="shared" ca="1" si="119"/>
        <v>-1.8432078686033124E-2</v>
      </c>
      <c r="N533" s="14">
        <f t="shared" ca="1" si="115"/>
        <v>0</v>
      </c>
      <c r="O533" s="21">
        <f t="shared" ca="1" si="116"/>
        <v>0</v>
      </c>
      <c r="P533" s="14">
        <f t="shared" ca="1" si="117"/>
        <v>0</v>
      </c>
      <c r="Q533" s="14">
        <f t="shared" ca="1" si="118"/>
        <v>0</v>
      </c>
      <c r="R533" s="8">
        <f t="shared" ca="1" si="120"/>
        <v>1.8432078686033124E-2</v>
      </c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</row>
    <row r="534" spans="1:35" x14ac:dyDescent="0.2">
      <c r="A534" s="8"/>
      <c r="B534" s="8"/>
      <c r="C534" s="54"/>
      <c r="D534" s="56">
        <f t="shared" si="108"/>
        <v>0</v>
      </c>
      <c r="E534" s="56">
        <f t="shared" si="108"/>
        <v>0</v>
      </c>
      <c r="F534" s="14">
        <f t="shared" si="109"/>
        <v>0</v>
      </c>
      <c r="G534" s="14">
        <f t="shared" si="109"/>
        <v>0</v>
      </c>
      <c r="H534" s="14">
        <f t="shared" si="110"/>
        <v>0</v>
      </c>
      <c r="I534" s="14">
        <f t="shared" si="111"/>
        <v>0</v>
      </c>
      <c r="J534" s="14">
        <f t="shared" si="112"/>
        <v>0</v>
      </c>
      <c r="K534" s="14">
        <f t="shared" si="113"/>
        <v>0</v>
      </c>
      <c r="L534" s="14">
        <f t="shared" si="114"/>
        <v>0</v>
      </c>
      <c r="M534" s="14">
        <f t="shared" ca="1" si="119"/>
        <v>-1.8432078686033124E-2</v>
      </c>
      <c r="N534" s="14">
        <f t="shared" ca="1" si="115"/>
        <v>0</v>
      </c>
      <c r="O534" s="21">
        <f t="shared" ca="1" si="116"/>
        <v>0</v>
      </c>
      <c r="P534" s="14">
        <f t="shared" ca="1" si="117"/>
        <v>0</v>
      </c>
      <c r="Q534" s="14">
        <f t="shared" ca="1" si="118"/>
        <v>0</v>
      </c>
      <c r="R534" s="8">
        <f t="shared" ca="1" si="120"/>
        <v>1.8432078686033124E-2</v>
      </c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</row>
    <row r="535" spans="1:35" x14ac:dyDescent="0.2">
      <c r="A535" s="8"/>
      <c r="B535" s="8"/>
      <c r="C535" s="54"/>
      <c r="D535" s="56">
        <f t="shared" si="108"/>
        <v>0</v>
      </c>
      <c r="E535" s="56">
        <f t="shared" si="108"/>
        <v>0</v>
      </c>
      <c r="F535" s="14">
        <f t="shared" si="109"/>
        <v>0</v>
      </c>
      <c r="G535" s="14">
        <f t="shared" si="109"/>
        <v>0</v>
      </c>
      <c r="H535" s="14">
        <f t="shared" si="110"/>
        <v>0</v>
      </c>
      <c r="I535" s="14">
        <f t="shared" si="111"/>
        <v>0</v>
      </c>
      <c r="J535" s="14">
        <f t="shared" si="112"/>
        <v>0</v>
      </c>
      <c r="K535" s="14">
        <f t="shared" si="113"/>
        <v>0</v>
      </c>
      <c r="L535" s="14">
        <f t="shared" si="114"/>
        <v>0</v>
      </c>
      <c r="M535" s="14">
        <f t="shared" ca="1" si="119"/>
        <v>-1.8432078686033124E-2</v>
      </c>
      <c r="N535" s="14">
        <f t="shared" ca="1" si="115"/>
        <v>0</v>
      </c>
      <c r="O535" s="21">
        <f t="shared" ca="1" si="116"/>
        <v>0</v>
      </c>
      <c r="P535" s="14">
        <f t="shared" ca="1" si="117"/>
        <v>0</v>
      </c>
      <c r="Q535" s="14">
        <f t="shared" ca="1" si="118"/>
        <v>0</v>
      </c>
      <c r="R535" s="8">
        <f t="shared" ca="1" si="120"/>
        <v>1.8432078686033124E-2</v>
      </c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</row>
    <row r="536" spans="1:35" x14ac:dyDescent="0.2">
      <c r="A536" s="8"/>
      <c r="B536" s="8"/>
      <c r="C536" s="54"/>
      <c r="D536" s="56">
        <f t="shared" si="108"/>
        <v>0</v>
      </c>
      <c r="E536" s="56">
        <f t="shared" si="108"/>
        <v>0</v>
      </c>
      <c r="F536" s="14">
        <f t="shared" si="109"/>
        <v>0</v>
      </c>
      <c r="G536" s="14">
        <f t="shared" si="109"/>
        <v>0</v>
      </c>
      <c r="H536" s="14">
        <f t="shared" si="110"/>
        <v>0</v>
      </c>
      <c r="I536" s="14">
        <f t="shared" si="111"/>
        <v>0</v>
      </c>
      <c r="J536" s="14">
        <f t="shared" si="112"/>
        <v>0</v>
      </c>
      <c r="K536" s="14">
        <f t="shared" si="113"/>
        <v>0</v>
      </c>
      <c r="L536" s="14">
        <f t="shared" si="114"/>
        <v>0</v>
      </c>
      <c r="M536" s="14">
        <f t="shared" ca="1" si="119"/>
        <v>-1.8432078686033124E-2</v>
      </c>
      <c r="N536" s="14">
        <f t="shared" ca="1" si="115"/>
        <v>0</v>
      </c>
      <c r="O536" s="21">
        <f t="shared" ca="1" si="116"/>
        <v>0</v>
      </c>
      <c r="P536" s="14">
        <f t="shared" ca="1" si="117"/>
        <v>0</v>
      </c>
      <c r="Q536" s="14">
        <f t="shared" ca="1" si="118"/>
        <v>0</v>
      </c>
      <c r="R536" s="8">
        <f t="shared" ca="1" si="120"/>
        <v>1.8432078686033124E-2</v>
      </c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</row>
    <row r="537" spans="1:35" x14ac:dyDescent="0.2">
      <c r="A537" s="8"/>
      <c r="B537" s="8"/>
      <c r="C537" s="54"/>
      <c r="D537" s="56">
        <f t="shared" si="108"/>
        <v>0</v>
      </c>
      <c r="E537" s="56">
        <f t="shared" si="108"/>
        <v>0</v>
      </c>
      <c r="F537" s="14">
        <f t="shared" si="109"/>
        <v>0</v>
      </c>
      <c r="G537" s="14">
        <f t="shared" si="109"/>
        <v>0</v>
      </c>
      <c r="H537" s="14">
        <f t="shared" si="110"/>
        <v>0</v>
      </c>
      <c r="I537" s="14">
        <f t="shared" si="111"/>
        <v>0</v>
      </c>
      <c r="J537" s="14">
        <f t="shared" si="112"/>
        <v>0</v>
      </c>
      <c r="K537" s="14">
        <f t="shared" si="113"/>
        <v>0</v>
      </c>
      <c r="L537" s="14">
        <f t="shared" si="114"/>
        <v>0</v>
      </c>
      <c r="M537" s="14">
        <f t="shared" ca="1" si="119"/>
        <v>-1.8432078686033124E-2</v>
      </c>
      <c r="N537" s="14">
        <f t="shared" ca="1" si="115"/>
        <v>0</v>
      </c>
      <c r="O537" s="21">
        <f t="shared" ca="1" si="116"/>
        <v>0</v>
      </c>
      <c r="P537" s="14">
        <f t="shared" ca="1" si="117"/>
        <v>0</v>
      </c>
      <c r="Q537" s="14">
        <f t="shared" ca="1" si="118"/>
        <v>0</v>
      </c>
      <c r="R537" s="8">
        <f t="shared" ca="1" si="120"/>
        <v>1.8432078686033124E-2</v>
      </c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</row>
    <row r="538" spans="1:35" x14ac:dyDescent="0.2">
      <c r="A538" s="8"/>
      <c r="B538" s="8"/>
      <c r="C538" s="54"/>
      <c r="D538" s="56">
        <f t="shared" si="108"/>
        <v>0</v>
      </c>
      <c r="E538" s="56">
        <f t="shared" si="108"/>
        <v>0</v>
      </c>
      <c r="F538" s="14">
        <f t="shared" si="109"/>
        <v>0</v>
      </c>
      <c r="G538" s="14">
        <f t="shared" si="109"/>
        <v>0</v>
      </c>
      <c r="H538" s="14">
        <f t="shared" si="110"/>
        <v>0</v>
      </c>
      <c r="I538" s="14">
        <f t="shared" si="111"/>
        <v>0</v>
      </c>
      <c r="J538" s="14">
        <f t="shared" si="112"/>
        <v>0</v>
      </c>
      <c r="K538" s="14">
        <f t="shared" si="113"/>
        <v>0</v>
      </c>
      <c r="L538" s="14">
        <f t="shared" si="114"/>
        <v>0</v>
      </c>
      <c r="M538" s="14">
        <f t="shared" ca="1" si="119"/>
        <v>-1.8432078686033124E-2</v>
      </c>
      <c r="N538" s="14">
        <f t="shared" ca="1" si="115"/>
        <v>0</v>
      </c>
      <c r="O538" s="21">
        <f t="shared" ca="1" si="116"/>
        <v>0</v>
      </c>
      <c r="P538" s="14">
        <f t="shared" ca="1" si="117"/>
        <v>0</v>
      </c>
      <c r="Q538" s="14">
        <f t="shared" ca="1" si="118"/>
        <v>0</v>
      </c>
      <c r="R538" s="8">
        <f t="shared" ca="1" si="120"/>
        <v>1.8432078686033124E-2</v>
      </c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</row>
    <row r="539" spans="1:35" x14ac:dyDescent="0.2">
      <c r="A539" s="8"/>
      <c r="B539" s="8"/>
      <c r="C539" s="54"/>
      <c r="D539" s="56">
        <f t="shared" si="108"/>
        <v>0</v>
      </c>
      <c r="E539" s="56">
        <f t="shared" si="108"/>
        <v>0</v>
      </c>
      <c r="F539" s="14">
        <f t="shared" si="109"/>
        <v>0</v>
      </c>
      <c r="G539" s="14">
        <f t="shared" si="109"/>
        <v>0</v>
      </c>
      <c r="H539" s="14">
        <f t="shared" si="110"/>
        <v>0</v>
      </c>
      <c r="I539" s="14">
        <f t="shared" si="111"/>
        <v>0</v>
      </c>
      <c r="J539" s="14">
        <f t="shared" si="112"/>
        <v>0</v>
      </c>
      <c r="K539" s="14">
        <f t="shared" si="113"/>
        <v>0</v>
      </c>
      <c r="L539" s="14">
        <f t="shared" si="114"/>
        <v>0</v>
      </c>
      <c r="M539" s="14">
        <f t="shared" ca="1" si="119"/>
        <v>-1.8432078686033124E-2</v>
      </c>
      <c r="N539" s="14">
        <f t="shared" ca="1" si="115"/>
        <v>0</v>
      </c>
      <c r="O539" s="21">
        <f t="shared" ca="1" si="116"/>
        <v>0</v>
      </c>
      <c r="P539" s="14">
        <f t="shared" ca="1" si="117"/>
        <v>0</v>
      </c>
      <c r="Q539" s="14">
        <f t="shared" ca="1" si="118"/>
        <v>0</v>
      </c>
      <c r="R539" s="8">
        <f t="shared" ca="1" si="120"/>
        <v>1.8432078686033124E-2</v>
      </c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</row>
    <row r="540" spans="1:35" x14ac:dyDescent="0.2">
      <c r="A540" s="8"/>
      <c r="B540" s="8"/>
      <c r="C540" s="54"/>
      <c r="D540" s="56">
        <f t="shared" si="108"/>
        <v>0</v>
      </c>
      <c r="E540" s="56">
        <f t="shared" si="108"/>
        <v>0</v>
      </c>
      <c r="F540" s="14">
        <f t="shared" si="109"/>
        <v>0</v>
      </c>
      <c r="G540" s="14">
        <f t="shared" si="109"/>
        <v>0</v>
      </c>
      <c r="H540" s="14">
        <f t="shared" si="110"/>
        <v>0</v>
      </c>
      <c r="I540" s="14">
        <f t="shared" si="111"/>
        <v>0</v>
      </c>
      <c r="J540" s="14">
        <f t="shared" si="112"/>
        <v>0</v>
      </c>
      <c r="K540" s="14">
        <f t="shared" si="113"/>
        <v>0</v>
      </c>
      <c r="L540" s="14">
        <f t="shared" si="114"/>
        <v>0</v>
      </c>
      <c r="M540" s="14">
        <f t="shared" ca="1" si="119"/>
        <v>-1.8432078686033124E-2</v>
      </c>
      <c r="N540" s="14">
        <f t="shared" ca="1" si="115"/>
        <v>0</v>
      </c>
      <c r="O540" s="21">
        <f t="shared" ca="1" si="116"/>
        <v>0</v>
      </c>
      <c r="P540" s="14">
        <f t="shared" ca="1" si="117"/>
        <v>0</v>
      </c>
      <c r="Q540" s="14">
        <f t="shared" ca="1" si="118"/>
        <v>0</v>
      </c>
      <c r="R540" s="8">
        <f t="shared" ca="1" si="120"/>
        <v>1.8432078686033124E-2</v>
      </c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</row>
    <row r="541" spans="1:35" x14ac:dyDescent="0.2">
      <c r="A541" s="8"/>
      <c r="B541" s="8"/>
      <c r="C541" s="54"/>
      <c r="D541" s="56">
        <f t="shared" si="108"/>
        <v>0</v>
      </c>
      <c r="E541" s="56">
        <f t="shared" si="108"/>
        <v>0</v>
      </c>
      <c r="F541" s="14">
        <f t="shared" si="109"/>
        <v>0</v>
      </c>
      <c r="G541" s="14">
        <f t="shared" si="109"/>
        <v>0</v>
      </c>
      <c r="H541" s="14">
        <f t="shared" si="110"/>
        <v>0</v>
      </c>
      <c r="I541" s="14">
        <f t="shared" si="111"/>
        <v>0</v>
      </c>
      <c r="J541" s="14">
        <f t="shared" si="112"/>
        <v>0</v>
      </c>
      <c r="K541" s="14">
        <f t="shared" si="113"/>
        <v>0</v>
      </c>
      <c r="L541" s="14">
        <f t="shared" si="114"/>
        <v>0</v>
      </c>
      <c r="M541" s="14">
        <f t="shared" ca="1" si="119"/>
        <v>-1.8432078686033124E-2</v>
      </c>
      <c r="N541" s="14">
        <f t="shared" ca="1" si="115"/>
        <v>0</v>
      </c>
      <c r="O541" s="21">
        <f t="shared" ca="1" si="116"/>
        <v>0</v>
      </c>
      <c r="P541" s="14">
        <f t="shared" ca="1" si="117"/>
        <v>0</v>
      </c>
      <c r="Q541" s="14">
        <f t="shared" ca="1" si="118"/>
        <v>0</v>
      </c>
      <c r="R541" s="8">
        <f t="shared" ca="1" si="120"/>
        <v>1.8432078686033124E-2</v>
      </c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</row>
    <row r="542" spans="1:35" x14ac:dyDescent="0.2">
      <c r="A542" s="8"/>
      <c r="B542" s="8"/>
      <c r="C542" s="54"/>
      <c r="D542" s="56">
        <f t="shared" si="108"/>
        <v>0</v>
      </c>
      <c r="E542" s="56">
        <f t="shared" si="108"/>
        <v>0</v>
      </c>
      <c r="F542" s="14">
        <f t="shared" si="109"/>
        <v>0</v>
      </c>
      <c r="G542" s="14">
        <f t="shared" si="109"/>
        <v>0</v>
      </c>
      <c r="H542" s="14">
        <f t="shared" si="110"/>
        <v>0</v>
      </c>
      <c r="I542" s="14">
        <f t="shared" si="111"/>
        <v>0</v>
      </c>
      <c r="J542" s="14">
        <f t="shared" si="112"/>
        <v>0</v>
      </c>
      <c r="K542" s="14">
        <f t="shared" si="113"/>
        <v>0</v>
      </c>
      <c r="L542" s="14">
        <f t="shared" si="114"/>
        <v>0</v>
      </c>
      <c r="M542" s="14">
        <f t="shared" ca="1" si="119"/>
        <v>-1.8432078686033124E-2</v>
      </c>
      <c r="N542" s="14">
        <f t="shared" ca="1" si="115"/>
        <v>0</v>
      </c>
      <c r="O542" s="21">
        <f t="shared" ca="1" si="116"/>
        <v>0</v>
      </c>
      <c r="P542" s="14">
        <f t="shared" ca="1" si="117"/>
        <v>0</v>
      </c>
      <c r="Q542" s="14">
        <f t="shared" ca="1" si="118"/>
        <v>0</v>
      </c>
      <c r="R542" s="8">
        <f t="shared" ca="1" si="120"/>
        <v>1.8432078686033124E-2</v>
      </c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</row>
    <row r="543" spans="1:35" x14ac:dyDescent="0.2">
      <c r="A543" s="8"/>
      <c r="B543" s="8"/>
      <c r="C543" s="54"/>
      <c r="D543" s="56">
        <f t="shared" si="108"/>
        <v>0</v>
      </c>
      <c r="E543" s="56">
        <f t="shared" si="108"/>
        <v>0</v>
      </c>
      <c r="F543" s="14">
        <f t="shared" si="109"/>
        <v>0</v>
      </c>
      <c r="G543" s="14">
        <f t="shared" si="109"/>
        <v>0</v>
      </c>
      <c r="H543" s="14">
        <f t="shared" si="110"/>
        <v>0</v>
      </c>
      <c r="I543" s="14">
        <f t="shared" si="111"/>
        <v>0</v>
      </c>
      <c r="J543" s="14">
        <f t="shared" si="112"/>
        <v>0</v>
      </c>
      <c r="K543" s="14">
        <f t="shared" si="113"/>
        <v>0</v>
      </c>
      <c r="L543" s="14">
        <f t="shared" si="114"/>
        <v>0</v>
      </c>
      <c r="M543" s="14">
        <f t="shared" ca="1" si="119"/>
        <v>-1.8432078686033124E-2</v>
      </c>
      <c r="N543" s="14">
        <f t="shared" ca="1" si="115"/>
        <v>0</v>
      </c>
      <c r="O543" s="21">
        <f t="shared" ca="1" si="116"/>
        <v>0</v>
      </c>
      <c r="P543" s="14">
        <f t="shared" ca="1" si="117"/>
        <v>0</v>
      </c>
      <c r="Q543" s="14">
        <f t="shared" ca="1" si="118"/>
        <v>0</v>
      </c>
      <c r="R543" s="8">
        <f t="shared" ca="1" si="120"/>
        <v>1.8432078686033124E-2</v>
      </c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</row>
    <row r="544" spans="1:35" x14ac:dyDescent="0.2">
      <c r="A544" s="8"/>
      <c r="B544" s="8"/>
      <c r="C544" s="54"/>
      <c r="D544" s="56">
        <f t="shared" si="108"/>
        <v>0</v>
      </c>
      <c r="E544" s="56">
        <f t="shared" si="108"/>
        <v>0</v>
      </c>
      <c r="F544" s="14">
        <f t="shared" si="109"/>
        <v>0</v>
      </c>
      <c r="G544" s="14">
        <f t="shared" si="109"/>
        <v>0</v>
      </c>
      <c r="H544" s="14">
        <f t="shared" si="110"/>
        <v>0</v>
      </c>
      <c r="I544" s="14">
        <f t="shared" si="111"/>
        <v>0</v>
      </c>
      <c r="J544" s="14">
        <f t="shared" si="112"/>
        <v>0</v>
      </c>
      <c r="K544" s="14">
        <f t="shared" si="113"/>
        <v>0</v>
      </c>
      <c r="L544" s="14">
        <f t="shared" si="114"/>
        <v>0</v>
      </c>
      <c r="M544" s="14">
        <f t="shared" ca="1" si="119"/>
        <v>-1.8432078686033124E-2</v>
      </c>
      <c r="N544" s="14">
        <f t="shared" ca="1" si="115"/>
        <v>0</v>
      </c>
      <c r="O544" s="21">
        <f t="shared" ca="1" si="116"/>
        <v>0</v>
      </c>
      <c r="P544" s="14">
        <f t="shared" ca="1" si="117"/>
        <v>0</v>
      </c>
      <c r="Q544" s="14">
        <f t="shared" ca="1" si="118"/>
        <v>0</v>
      </c>
      <c r="R544" s="8">
        <f t="shared" ca="1" si="120"/>
        <v>1.8432078686033124E-2</v>
      </c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</row>
    <row r="545" spans="1:35" x14ac:dyDescent="0.2">
      <c r="A545" s="8"/>
      <c r="B545" s="8"/>
      <c r="C545" s="54"/>
      <c r="D545" s="56">
        <f t="shared" si="108"/>
        <v>0</v>
      </c>
      <c r="E545" s="56">
        <f t="shared" si="108"/>
        <v>0</v>
      </c>
      <c r="F545" s="14">
        <f t="shared" si="109"/>
        <v>0</v>
      </c>
      <c r="G545" s="14">
        <f t="shared" si="109"/>
        <v>0</v>
      </c>
      <c r="H545" s="14">
        <f t="shared" si="110"/>
        <v>0</v>
      </c>
      <c r="I545" s="14">
        <f t="shared" si="111"/>
        <v>0</v>
      </c>
      <c r="J545" s="14">
        <f t="shared" si="112"/>
        <v>0</v>
      </c>
      <c r="K545" s="14">
        <f t="shared" si="113"/>
        <v>0</v>
      </c>
      <c r="L545" s="14">
        <f t="shared" si="114"/>
        <v>0</v>
      </c>
      <c r="M545" s="14">
        <f t="shared" ca="1" si="119"/>
        <v>-1.8432078686033124E-2</v>
      </c>
      <c r="N545" s="14">
        <f t="shared" ca="1" si="115"/>
        <v>0</v>
      </c>
      <c r="O545" s="21">
        <f t="shared" ca="1" si="116"/>
        <v>0</v>
      </c>
      <c r="P545" s="14">
        <f t="shared" ca="1" si="117"/>
        <v>0</v>
      </c>
      <c r="Q545" s="14">
        <f t="shared" ca="1" si="118"/>
        <v>0</v>
      </c>
      <c r="R545" s="8">
        <f t="shared" ca="1" si="120"/>
        <v>1.8432078686033124E-2</v>
      </c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</row>
    <row r="546" spans="1:35" x14ac:dyDescent="0.2">
      <c r="A546" s="8"/>
      <c r="B546" s="8"/>
      <c r="C546" s="54"/>
      <c r="D546" s="56">
        <f t="shared" si="108"/>
        <v>0</v>
      </c>
      <c r="E546" s="56">
        <f t="shared" si="108"/>
        <v>0</v>
      </c>
      <c r="F546" s="14">
        <f t="shared" si="109"/>
        <v>0</v>
      </c>
      <c r="G546" s="14">
        <f t="shared" si="109"/>
        <v>0</v>
      </c>
      <c r="H546" s="14">
        <f t="shared" si="110"/>
        <v>0</v>
      </c>
      <c r="I546" s="14">
        <f t="shared" si="111"/>
        <v>0</v>
      </c>
      <c r="J546" s="14">
        <f t="shared" si="112"/>
        <v>0</v>
      </c>
      <c r="K546" s="14">
        <f t="shared" si="113"/>
        <v>0</v>
      </c>
      <c r="L546" s="14">
        <f t="shared" si="114"/>
        <v>0</v>
      </c>
      <c r="M546" s="14">
        <f t="shared" ca="1" si="119"/>
        <v>-1.8432078686033124E-2</v>
      </c>
      <c r="N546" s="14">
        <f t="shared" ca="1" si="115"/>
        <v>0</v>
      </c>
      <c r="O546" s="21">
        <f t="shared" ca="1" si="116"/>
        <v>0</v>
      </c>
      <c r="P546" s="14">
        <f t="shared" ca="1" si="117"/>
        <v>0</v>
      </c>
      <c r="Q546" s="14">
        <f t="shared" ca="1" si="118"/>
        <v>0</v>
      </c>
      <c r="R546" s="8">
        <f t="shared" ca="1" si="120"/>
        <v>1.8432078686033124E-2</v>
      </c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</row>
    <row r="547" spans="1:35" x14ac:dyDescent="0.2">
      <c r="A547" s="8"/>
      <c r="B547" s="8"/>
      <c r="C547" s="54"/>
      <c r="D547" s="56">
        <f t="shared" si="108"/>
        <v>0</v>
      </c>
      <c r="E547" s="56">
        <f t="shared" si="108"/>
        <v>0</v>
      </c>
      <c r="F547" s="14">
        <f t="shared" si="109"/>
        <v>0</v>
      </c>
      <c r="G547" s="14">
        <f t="shared" si="109"/>
        <v>0</v>
      </c>
      <c r="H547" s="14">
        <f t="shared" si="110"/>
        <v>0</v>
      </c>
      <c r="I547" s="14">
        <f t="shared" si="111"/>
        <v>0</v>
      </c>
      <c r="J547" s="14">
        <f t="shared" si="112"/>
        <v>0</v>
      </c>
      <c r="K547" s="14">
        <f t="shared" si="113"/>
        <v>0</v>
      </c>
      <c r="L547" s="14">
        <f t="shared" si="114"/>
        <v>0</v>
      </c>
      <c r="M547" s="14">
        <f t="shared" ca="1" si="119"/>
        <v>-1.8432078686033124E-2</v>
      </c>
      <c r="N547" s="14">
        <f t="shared" ca="1" si="115"/>
        <v>0</v>
      </c>
      <c r="O547" s="21">
        <f t="shared" ca="1" si="116"/>
        <v>0</v>
      </c>
      <c r="P547" s="14">
        <f t="shared" ca="1" si="117"/>
        <v>0</v>
      </c>
      <c r="Q547" s="14">
        <f t="shared" ca="1" si="118"/>
        <v>0</v>
      </c>
      <c r="R547" s="8">
        <f t="shared" ca="1" si="120"/>
        <v>1.8432078686033124E-2</v>
      </c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</row>
    <row r="548" spans="1:35" x14ac:dyDescent="0.2">
      <c r="A548" s="8"/>
      <c r="B548" s="8"/>
      <c r="C548" s="54"/>
      <c r="D548" s="56">
        <f t="shared" si="108"/>
        <v>0</v>
      </c>
      <c r="E548" s="56">
        <f t="shared" si="108"/>
        <v>0</v>
      </c>
      <c r="F548" s="14">
        <f t="shared" si="109"/>
        <v>0</v>
      </c>
      <c r="G548" s="14">
        <f t="shared" si="109"/>
        <v>0</v>
      </c>
      <c r="H548" s="14">
        <f t="shared" si="110"/>
        <v>0</v>
      </c>
      <c r="I548" s="14">
        <f t="shared" si="111"/>
        <v>0</v>
      </c>
      <c r="J548" s="14">
        <f t="shared" si="112"/>
        <v>0</v>
      </c>
      <c r="K548" s="14">
        <f t="shared" si="113"/>
        <v>0</v>
      </c>
      <c r="L548" s="14">
        <f t="shared" si="114"/>
        <v>0</v>
      </c>
      <c r="M548" s="14">
        <f t="shared" ca="1" si="119"/>
        <v>-1.8432078686033124E-2</v>
      </c>
      <c r="N548" s="14">
        <f t="shared" ca="1" si="115"/>
        <v>0</v>
      </c>
      <c r="O548" s="21">
        <f t="shared" ca="1" si="116"/>
        <v>0</v>
      </c>
      <c r="P548" s="14">
        <f t="shared" ca="1" si="117"/>
        <v>0</v>
      </c>
      <c r="Q548" s="14">
        <f t="shared" ca="1" si="118"/>
        <v>0</v>
      </c>
      <c r="R548" s="8">
        <f t="shared" ca="1" si="120"/>
        <v>1.8432078686033124E-2</v>
      </c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</row>
    <row r="549" spans="1:35" x14ac:dyDescent="0.2">
      <c r="A549" s="8"/>
      <c r="B549" s="8"/>
      <c r="C549" s="54"/>
      <c r="D549" s="56">
        <f t="shared" si="108"/>
        <v>0</v>
      </c>
      <c r="E549" s="56">
        <f t="shared" si="108"/>
        <v>0</v>
      </c>
      <c r="F549" s="14">
        <f t="shared" si="109"/>
        <v>0</v>
      </c>
      <c r="G549" s="14">
        <f t="shared" si="109"/>
        <v>0</v>
      </c>
      <c r="H549" s="14">
        <f t="shared" si="110"/>
        <v>0</v>
      </c>
      <c r="I549" s="14">
        <f t="shared" si="111"/>
        <v>0</v>
      </c>
      <c r="J549" s="14">
        <f t="shared" si="112"/>
        <v>0</v>
      </c>
      <c r="K549" s="14">
        <f t="shared" si="113"/>
        <v>0</v>
      </c>
      <c r="L549" s="14">
        <f t="shared" si="114"/>
        <v>0</v>
      </c>
      <c r="M549" s="14">
        <f t="shared" ca="1" si="119"/>
        <v>-1.8432078686033124E-2</v>
      </c>
      <c r="N549" s="14">
        <f t="shared" ca="1" si="115"/>
        <v>0</v>
      </c>
      <c r="O549" s="21">
        <f t="shared" ca="1" si="116"/>
        <v>0</v>
      </c>
      <c r="P549" s="14">
        <f t="shared" ca="1" si="117"/>
        <v>0</v>
      </c>
      <c r="Q549" s="14">
        <f t="shared" ca="1" si="118"/>
        <v>0</v>
      </c>
      <c r="R549" s="8">
        <f t="shared" ca="1" si="120"/>
        <v>1.8432078686033124E-2</v>
      </c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 spans="1:35" x14ac:dyDescent="0.2">
      <c r="A550" s="8"/>
      <c r="B550" s="8"/>
      <c r="C550" s="54"/>
      <c r="D550" s="56">
        <f t="shared" si="108"/>
        <v>0</v>
      </c>
      <c r="E550" s="56">
        <f t="shared" si="108"/>
        <v>0</v>
      </c>
      <c r="F550" s="14">
        <f t="shared" si="109"/>
        <v>0</v>
      </c>
      <c r="G550" s="14">
        <f t="shared" si="109"/>
        <v>0</v>
      </c>
      <c r="H550" s="14">
        <f t="shared" si="110"/>
        <v>0</v>
      </c>
      <c r="I550" s="14">
        <f t="shared" si="111"/>
        <v>0</v>
      </c>
      <c r="J550" s="14">
        <f t="shared" si="112"/>
        <v>0</v>
      </c>
      <c r="K550" s="14">
        <f t="shared" si="113"/>
        <v>0</v>
      </c>
      <c r="L550" s="14">
        <f t="shared" si="114"/>
        <v>0</v>
      </c>
      <c r="M550" s="14">
        <f t="shared" ca="1" si="119"/>
        <v>-1.8432078686033124E-2</v>
      </c>
      <c r="N550" s="14">
        <f t="shared" ca="1" si="115"/>
        <v>0</v>
      </c>
      <c r="O550" s="21">
        <f t="shared" ca="1" si="116"/>
        <v>0</v>
      </c>
      <c r="P550" s="14">
        <f t="shared" ca="1" si="117"/>
        <v>0</v>
      </c>
      <c r="Q550" s="14">
        <f t="shared" ca="1" si="118"/>
        <v>0</v>
      </c>
      <c r="R550" s="8">
        <f t="shared" ca="1" si="120"/>
        <v>1.8432078686033124E-2</v>
      </c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 spans="1:35" x14ac:dyDescent="0.2">
      <c r="A551" s="8"/>
      <c r="B551" s="8"/>
      <c r="C551" s="54"/>
      <c r="D551" s="56">
        <f t="shared" si="108"/>
        <v>0</v>
      </c>
      <c r="E551" s="56">
        <f t="shared" si="108"/>
        <v>0</v>
      </c>
      <c r="F551" s="14">
        <f t="shared" si="109"/>
        <v>0</v>
      </c>
      <c r="G551" s="14">
        <f t="shared" si="109"/>
        <v>0</v>
      </c>
      <c r="H551" s="14">
        <f t="shared" si="110"/>
        <v>0</v>
      </c>
      <c r="I551" s="14">
        <f t="shared" si="111"/>
        <v>0</v>
      </c>
      <c r="J551" s="14">
        <f t="shared" si="112"/>
        <v>0</v>
      </c>
      <c r="K551" s="14">
        <f t="shared" si="113"/>
        <v>0</v>
      </c>
      <c r="L551" s="14">
        <f t="shared" si="114"/>
        <v>0</v>
      </c>
      <c r="M551" s="14">
        <f t="shared" ca="1" si="119"/>
        <v>-1.8432078686033124E-2</v>
      </c>
      <c r="N551" s="14">
        <f t="shared" ca="1" si="115"/>
        <v>0</v>
      </c>
      <c r="O551" s="21">
        <f t="shared" ca="1" si="116"/>
        <v>0</v>
      </c>
      <c r="P551" s="14">
        <f t="shared" ca="1" si="117"/>
        <v>0</v>
      </c>
      <c r="Q551" s="14">
        <f t="shared" ca="1" si="118"/>
        <v>0</v>
      </c>
      <c r="R551" s="8">
        <f t="shared" ca="1" si="120"/>
        <v>1.8432078686033124E-2</v>
      </c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</row>
    <row r="552" spans="1:35" x14ac:dyDescent="0.2">
      <c r="A552" s="8"/>
      <c r="B552" s="8"/>
      <c r="C552" s="54"/>
      <c r="D552" s="56">
        <f t="shared" si="108"/>
        <v>0</v>
      </c>
      <c r="E552" s="56">
        <f t="shared" si="108"/>
        <v>0</v>
      </c>
      <c r="F552" s="14">
        <f t="shared" si="109"/>
        <v>0</v>
      </c>
      <c r="G552" s="14">
        <f t="shared" si="109"/>
        <v>0</v>
      </c>
      <c r="H552" s="14">
        <f t="shared" si="110"/>
        <v>0</v>
      </c>
      <c r="I552" s="14">
        <f t="shared" si="111"/>
        <v>0</v>
      </c>
      <c r="J552" s="14">
        <f t="shared" si="112"/>
        <v>0</v>
      </c>
      <c r="K552" s="14">
        <f t="shared" si="113"/>
        <v>0</v>
      </c>
      <c r="L552" s="14">
        <f t="shared" si="114"/>
        <v>0</v>
      </c>
      <c r="M552" s="14">
        <f t="shared" ca="1" si="119"/>
        <v>-1.8432078686033124E-2</v>
      </c>
      <c r="N552" s="14">
        <f t="shared" ca="1" si="115"/>
        <v>0</v>
      </c>
      <c r="O552" s="21">
        <f t="shared" ca="1" si="116"/>
        <v>0</v>
      </c>
      <c r="P552" s="14">
        <f t="shared" ca="1" si="117"/>
        <v>0</v>
      </c>
      <c r="Q552" s="14">
        <f t="shared" ca="1" si="118"/>
        <v>0</v>
      </c>
      <c r="R552" s="8">
        <f t="shared" ca="1" si="120"/>
        <v>1.8432078686033124E-2</v>
      </c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</row>
    <row r="553" spans="1:35" x14ac:dyDescent="0.2">
      <c r="A553" s="8"/>
      <c r="B553" s="8"/>
      <c r="C553" s="54"/>
      <c r="D553" s="56">
        <f t="shared" si="108"/>
        <v>0</v>
      </c>
      <c r="E553" s="56">
        <f t="shared" si="108"/>
        <v>0</v>
      </c>
      <c r="F553" s="14">
        <f t="shared" si="109"/>
        <v>0</v>
      </c>
      <c r="G553" s="14">
        <f t="shared" si="109"/>
        <v>0</v>
      </c>
      <c r="H553" s="14">
        <f t="shared" si="110"/>
        <v>0</v>
      </c>
      <c r="I553" s="14">
        <f t="shared" si="111"/>
        <v>0</v>
      </c>
      <c r="J553" s="14">
        <f t="shared" si="112"/>
        <v>0</v>
      </c>
      <c r="K553" s="14">
        <f t="shared" si="113"/>
        <v>0</v>
      </c>
      <c r="L553" s="14">
        <f t="shared" si="114"/>
        <v>0</v>
      </c>
      <c r="M553" s="14">
        <f t="shared" ca="1" si="119"/>
        <v>-1.8432078686033124E-2</v>
      </c>
      <c r="N553" s="14">
        <f t="shared" ca="1" si="115"/>
        <v>0</v>
      </c>
      <c r="O553" s="21">
        <f t="shared" ca="1" si="116"/>
        <v>0</v>
      </c>
      <c r="P553" s="14">
        <f t="shared" ca="1" si="117"/>
        <v>0</v>
      </c>
      <c r="Q553" s="14">
        <f t="shared" ca="1" si="118"/>
        <v>0</v>
      </c>
      <c r="R553" s="8">
        <f t="shared" ca="1" si="120"/>
        <v>1.8432078686033124E-2</v>
      </c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</row>
    <row r="554" spans="1:35" x14ac:dyDescent="0.2">
      <c r="A554" s="8"/>
      <c r="B554" s="8"/>
      <c r="C554" s="54"/>
      <c r="D554" s="56">
        <f t="shared" si="108"/>
        <v>0</v>
      </c>
      <c r="E554" s="56">
        <f t="shared" si="108"/>
        <v>0</v>
      </c>
      <c r="F554" s="14">
        <f t="shared" si="109"/>
        <v>0</v>
      </c>
      <c r="G554" s="14">
        <f t="shared" si="109"/>
        <v>0</v>
      </c>
      <c r="H554" s="14">
        <f t="shared" si="110"/>
        <v>0</v>
      </c>
      <c r="I554" s="14">
        <f t="shared" si="111"/>
        <v>0</v>
      </c>
      <c r="J554" s="14">
        <f t="shared" si="112"/>
        <v>0</v>
      </c>
      <c r="K554" s="14">
        <f t="shared" si="113"/>
        <v>0</v>
      </c>
      <c r="L554" s="14">
        <f t="shared" si="114"/>
        <v>0</v>
      </c>
      <c r="M554" s="14">
        <f t="shared" ca="1" si="119"/>
        <v>-1.8432078686033124E-2</v>
      </c>
      <c r="N554" s="14">
        <f t="shared" ca="1" si="115"/>
        <v>0</v>
      </c>
      <c r="O554" s="21">
        <f t="shared" ca="1" si="116"/>
        <v>0</v>
      </c>
      <c r="P554" s="14">
        <f t="shared" ca="1" si="117"/>
        <v>0</v>
      </c>
      <c r="Q554" s="14">
        <f t="shared" ca="1" si="118"/>
        <v>0</v>
      </c>
      <c r="R554" s="8">
        <f t="shared" ca="1" si="120"/>
        <v>1.8432078686033124E-2</v>
      </c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</row>
    <row r="555" spans="1:35" x14ac:dyDescent="0.2">
      <c r="A555" s="8"/>
      <c r="B555" s="8"/>
      <c r="C555" s="54"/>
      <c r="D555" s="56">
        <f t="shared" si="108"/>
        <v>0</v>
      </c>
      <c r="E555" s="56">
        <f t="shared" si="108"/>
        <v>0</v>
      </c>
      <c r="F555" s="14">
        <f t="shared" si="109"/>
        <v>0</v>
      </c>
      <c r="G555" s="14">
        <f t="shared" si="109"/>
        <v>0</v>
      </c>
      <c r="H555" s="14">
        <f t="shared" si="110"/>
        <v>0</v>
      </c>
      <c r="I555" s="14">
        <f t="shared" si="111"/>
        <v>0</v>
      </c>
      <c r="J555" s="14">
        <f t="shared" si="112"/>
        <v>0</v>
      </c>
      <c r="K555" s="14">
        <f t="shared" si="113"/>
        <v>0</v>
      </c>
      <c r="L555" s="14">
        <f t="shared" si="114"/>
        <v>0</v>
      </c>
      <c r="M555" s="14">
        <f t="shared" ca="1" si="119"/>
        <v>-1.8432078686033124E-2</v>
      </c>
      <c r="N555" s="14">
        <f t="shared" ca="1" si="115"/>
        <v>0</v>
      </c>
      <c r="O555" s="21">
        <f t="shared" ca="1" si="116"/>
        <v>0</v>
      </c>
      <c r="P555" s="14">
        <f t="shared" ca="1" si="117"/>
        <v>0</v>
      </c>
      <c r="Q555" s="14">
        <f t="shared" ca="1" si="118"/>
        <v>0</v>
      </c>
      <c r="R555" s="8">
        <f t="shared" ca="1" si="120"/>
        <v>1.8432078686033124E-2</v>
      </c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 spans="1:35" x14ac:dyDescent="0.2">
      <c r="A556" s="8"/>
      <c r="B556" s="8"/>
      <c r="C556" s="54"/>
      <c r="D556" s="56">
        <f t="shared" si="108"/>
        <v>0</v>
      </c>
      <c r="E556" s="56">
        <f t="shared" si="108"/>
        <v>0</v>
      </c>
      <c r="F556" s="14">
        <f t="shared" si="109"/>
        <v>0</v>
      </c>
      <c r="G556" s="14">
        <f t="shared" si="109"/>
        <v>0</v>
      </c>
      <c r="H556" s="14">
        <f t="shared" si="110"/>
        <v>0</v>
      </c>
      <c r="I556" s="14">
        <f t="shared" si="111"/>
        <v>0</v>
      </c>
      <c r="J556" s="14">
        <f t="shared" si="112"/>
        <v>0</v>
      </c>
      <c r="K556" s="14">
        <f t="shared" si="113"/>
        <v>0</v>
      </c>
      <c r="L556" s="14">
        <f t="shared" si="114"/>
        <v>0</v>
      </c>
      <c r="M556" s="14">
        <f t="shared" ca="1" si="119"/>
        <v>-1.8432078686033124E-2</v>
      </c>
      <c r="N556" s="14">
        <f t="shared" ca="1" si="115"/>
        <v>0</v>
      </c>
      <c r="O556" s="21">
        <f t="shared" ca="1" si="116"/>
        <v>0</v>
      </c>
      <c r="P556" s="14">
        <f t="shared" ca="1" si="117"/>
        <v>0</v>
      </c>
      <c r="Q556" s="14">
        <f t="shared" ca="1" si="118"/>
        <v>0</v>
      </c>
      <c r="R556" s="8">
        <f t="shared" ca="1" si="120"/>
        <v>1.8432078686033124E-2</v>
      </c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 spans="1:35" x14ac:dyDescent="0.2">
      <c r="A557" s="8"/>
      <c r="B557" s="8"/>
      <c r="C557" s="54"/>
      <c r="D557" s="56">
        <f t="shared" si="108"/>
        <v>0</v>
      </c>
      <c r="E557" s="56">
        <f t="shared" si="108"/>
        <v>0</v>
      </c>
      <c r="F557" s="14">
        <f t="shared" si="109"/>
        <v>0</v>
      </c>
      <c r="G557" s="14">
        <f t="shared" si="109"/>
        <v>0</v>
      </c>
      <c r="H557" s="14">
        <f t="shared" si="110"/>
        <v>0</v>
      </c>
      <c r="I557" s="14">
        <f t="shared" si="111"/>
        <v>0</v>
      </c>
      <c r="J557" s="14">
        <f t="shared" si="112"/>
        <v>0</v>
      </c>
      <c r="K557" s="14">
        <f t="shared" si="113"/>
        <v>0</v>
      </c>
      <c r="L557" s="14">
        <f t="shared" si="114"/>
        <v>0</v>
      </c>
      <c r="M557" s="14">
        <f t="shared" ca="1" si="119"/>
        <v>-1.8432078686033124E-2</v>
      </c>
      <c r="N557" s="14">
        <f t="shared" ca="1" si="115"/>
        <v>0</v>
      </c>
      <c r="O557" s="21">
        <f t="shared" ca="1" si="116"/>
        <v>0</v>
      </c>
      <c r="P557" s="14">
        <f t="shared" ca="1" si="117"/>
        <v>0</v>
      </c>
      <c r="Q557" s="14">
        <f t="shared" ca="1" si="118"/>
        <v>0</v>
      </c>
      <c r="R557" s="8">
        <f t="shared" ca="1" si="120"/>
        <v>1.8432078686033124E-2</v>
      </c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</row>
    <row r="558" spans="1:35" x14ac:dyDescent="0.2">
      <c r="A558" s="8"/>
      <c r="B558" s="8"/>
      <c r="C558" s="54"/>
      <c r="D558" s="56">
        <f t="shared" si="108"/>
        <v>0</v>
      </c>
      <c r="E558" s="56">
        <f t="shared" si="108"/>
        <v>0</v>
      </c>
      <c r="F558" s="14">
        <f t="shared" si="109"/>
        <v>0</v>
      </c>
      <c r="G558" s="14">
        <f t="shared" si="109"/>
        <v>0</v>
      </c>
      <c r="H558" s="14">
        <f t="shared" si="110"/>
        <v>0</v>
      </c>
      <c r="I558" s="14">
        <f t="shared" si="111"/>
        <v>0</v>
      </c>
      <c r="J558" s="14">
        <f t="shared" si="112"/>
        <v>0</v>
      </c>
      <c r="K558" s="14">
        <f t="shared" si="113"/>
        <v>0</v>
      </c>
      <c r="L558" s="14">
        <f t="shared" si="114"/>
        <v>0</v>
      </c>
      <c r="M558" s="14">
        <f t="shared" ca="1" si="119"/>
        <v>-1.8432078686033124E-2</v>
      </c>
      <c r="N558" s="14">
        <f t="shared" ca="1" si="115"/>
        <v>0</v>
      </c>
      <c r="O558" s="21">
        <f t="shared" ca="1" si="116"/>
        <v>0</v>
      </c>
      <c r="P558" s="14">
        <f t="shared" ca="1" si="117"/>
        <v>0</v>
      </c>
      <c r="Q558" s="14">
        <f t="shared" ca="1" si="118"/>
        <v>0</v>
      </c>
      <c r="R558" s="8">
        <f t="shared" ca="1" si="120"/>
        <v>1.8432078686033124E-2</v>
      </c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</row>
    <row r="559" spans="1:35" x14ac:dyDescent="0.2">
      <c r="A559" s="8"/>
      <c r="B559" s="8"/>
      <c r="C559" s="54"/>
      <c r="D559" s="56">
        <f t="shared" si="108"/>
        <v>0</v>
      </c>
      <c r="E559" s="56">
        <f t="shared" si="108"/>
        <v>0</v>
      </c>
      <c r="F559" s="14">
        <f t="shared" si="109"/>
        <v>0</v>
      </c>
      <c r="G559" s="14">
        <f t="shared" si="109"/>
        <v>0</v>
      </c>
      <c r="H559" s="14">
        <f t="shared" si="110"/>
        <v>0</v>
      </c>
      <c r="I559" s="14">
        <f t="shared" si="111"/>
        <v>0</v>
      </c>
      <c r="J559" s="14">
        <f t="shared" si="112"/>
        <v>0</v>
      </c>
      <c r="K559" s="14">
        <f t="shared" si="113"/>
        <v>0</v>
      </c>
      <c r="L559" s="14">
        <f t="shared" si="114"/>
        <v>0</v>
      </c>
      <c r="M559" s="14">
        <f t="shared" ca="1" si="119"/>
        <v>-1.8432078686033124E-2</v>
      </c>
      <c r="N559" s="14">
        <f t="shared" ca="1" si="115"/>
        <v>0</v>
      </c>
      <c r="O559" s="21">
        <f t="shared" ca="1" si="116"/>
        <v>0</v>
      </c>
      <c r="P559" s="14">
        <f t="shared" ca="1" si="117"/>
        <v>0</v>
      </c>
      <c r="Q559" s="14">
        <f t="shared" ca="1" si="118"/>
        <v>0</v>
      </c>
      <c r="R559" s="8">
        <f t="shared" ca="1" si="120"/>
        <v>1.8432078686033124E-2</v>
      </c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</row>
    <row r="560" spans="1:35" x14ac:dyDescent="0.2">
      <c r="A560" s="8"/>
      <c r="B560" s="8"/>
      <c r="C560" s="54"/>
      <c r="D560" s="56">
        <f t="shared" si="108"/>
        <v>0</v>
      </c>
      <c r="E560" s="56">
        <f t="shared" si="108"/>
        <v>0</v>
      </c>
      <c r="F560" s="14">
        <f t="shared" si="109"/>
        <v>0</v>
      </c>
      <c r="G560" s="14">
        <f t="shared" si="109"/>
        <v>0</v>
      </c>
      <c r="H560" s="14">
        <f t="shared" si="110"/>
        <v>0</v>
      </c>
      <c r="I560" s="14">
        <f t="shared" si="111"/>
        <v>0</v>
      </c>
      <c r="J560" s="14">
        <f t="shared" si="112"/>
        <v>0</v>
      </c>
      <c r="K560" s="14">
        <f t="shared" si="113"/>
        <v>0</v>
      </c>
      <c r="L560" s="14">
        <f t="shared" si="114"/>
        <v>0</v>
      </c>
      <c r="M560" s="14">
        <f t="shared" ca="1" si="119"/>
        <v>-1.8432078686033124E-2</v>
      </c>
      <c r="N560" s="14">
        <f t="shared" ca="1" si="115"/>
        <v>0</v>
      </c>
      <c r="O560" s="21">
        <f t="shared" ca="1" si="116"/>
        <v>0</v>
      </c>
      <c r="P560" s="14">
        <f t="shared" ca="1" si="117"/>
        <v>0</v>
      </c>
      <c r="Q560" s="14">
        <f t="shared" ca="1" si="118"/>
        <v>0</v>
      </c>
      <c r="R560" s="8">
        <f t="shared" ca="1" si="120"/>
        <v>1.8432078686033124E-2</v>
      </c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</row>
    <row r="561" spans="1:35" x14ac:dyDescent="0.2">
      <c r="A561" s="8"/>
      <c r="B561" s="8"/>
      <c r="C561" s="54"/>
      <c r="D561" s="56">
        <f t="shared" si="108"/>
        <v>0</v>
      </c>
      <c r="E561" s="56">
        <f t="shared" si="108"/>
        <v>0</v>
      </c>
      <c r="F561" s="14">
        <f t="shared" si="109"/>
        <v>0</v>
      </c>
      <c r="G561" s="14">
        <f t="shared" si="109"/>
        <v>0</v>
      </c>
      <c r="H561" s="14">
        <f t="shared" si="110"/>
        <v>0</v>
      </c>
      <c r="I561" s="14">
        <f t="shared" si="111"/>
        <v>0</v>
      </c>
      <c r="J561" s="14">
        <f t="shared" si="112"/>
        <v>0</v>
      </c>
      <c r="K561" s="14">
        <f t="shared" si="113"/>
        <v>0</v>
      </c>
      <c r="L561" s="14">
        <f t="shared" si="114"/>
        <v>0</v>
      </c>
      <c r="M561" s="14">
        <f t="shared" ca="1" si="119"/>
        <v>-1.8432078686033124E-2</v>
      </c>
      <c r="N561" s="14">
        <f t="shared" ca="1" si="115"/>
        <v>0</v>
      </c>
      <c r="O561" s="21">
        <f t="shared" ca="1" si="116"/>
        <v>0</v>
      </c>
      <c r="P561" s="14">
        <f t="shared" ca="1" si="117"/>
        <v>0</v>
      </c>
      <c r="Q561" s="14">
        <f t="shared" ca="1" si="118"/>
        <v>0</v>
      </c>
      <c r="R561" s="8">
        <f t="shared" ca="1" si="120"/>
        <v>1.8432078686033124E-2</v>
      </c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 spans="1:35" x14ac:dyDescent="0.2">
      <c r="A562" s="8"/>
      <c r="B562" s="8"/>
      <c r="C562" s="54"/>
      <c r="D562" s="56">
        <f t="shared" si="108"/>
        <v>0</v>
      </c>
      <c r="E562" s="56">
        <f t="shared" si="108"/>
        <v>0</v>
      </c>
      <c r="F562" s="14">
        <f t="shared" si="109"/>
        <v>0</v>
      </c>
      <c r="G562" s="14">
        <f t="shared" si="109"/>
        <v>0</v>
      </c>
      <c r="H562" s="14">
        <f t="shared" si="110"/>
        <v>0</v>
      </c>
      <c r="I562" s="14">
        <f t="shared" si="111"/>
        <v>0</v>
      </c>
      <c r="J562" s="14">
        <f t="shared" si="112"/>
        <v>0</v>
      </c>
      <c r="K562" s="14">
        <f t="shared" si="113"/>
        <v>0</v>
      </c>
      <c r="L562" s="14">
        <f t="shared" si="114"/>
        <v>0</v>
      </c>
      <c r="M562" s="14">
        <f t="shared" ca="1" si="119"/>
        <v>-1.8432078686033124E-2</v>
      </c>
      <c r="N562" s="14">
        <f t="shared" ca="1" si="115"/>
        <v>0</v>
      </c>
      <c r="O562" s="21">
        <f t="shared" ca="1" si="116"/>
        <v>0</v>
      </c>
      <c r="P562" s="14">
        <f t="shared" ca="1" si="117"/>
        <v>0</v>
      </c>
      <c r="Q562" s="14">
        <f t="shared" ca="1" si="118"/>
        <v>0</v>
      </c>
      <c r="R562" s="8">
        <f t="shared" ca="1" si="120"/>
        <v>1.8432078686033124E-2</v>
      </c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 spans="1:35" x14ac:dyDescent="0.2">
      <c r="A563" s="8"/>
      <c r="B563" s="8"/>
      <c r="C563" s="54"/>
      <c r="D563" s="56">
        <f t="shared" si="108"/>
        <v>0</v>
      </c>
      <c r="E563" s="56">
        <f t="shared" si="108"/>
        <v>0</v>
      </c>
      <c r="F563" s="14">
        <f t="shared" si="109"/>
        <v>0</v>
      </c>
      <c r="G563" s="14">
        <f t="shared" si="109"/>
        <v>0</v>
      </c>
      <c r="H563" s="14">
        <f t="shared" si="110"/>
        <v>0</v>
      </c>
      <c r="I563" s="14">
        <f t="shared" si="111"/>
        <v>0</v>
      </c>
      <c r="J563" s="14">
        <f t="shared" si="112"/>
        <v>0</v>
      </c>
      <c r="K563" s="14">
        <f t="shared" si="113"/>
        <v>0</v>
      </c>
      <c r="L563" s="14">
        <f t="shared" si="114"/>
        <v>0</v>
      </c>
      <c r="M563" s="14">
        <f t="shared" ca="1" si="119"/>
        <v>-1.8432078686033124E-2</v>
      </c>
      <c r="N563" s="14">
        <f t="shared" ca="1" si="115"/>
        <v>0</v>
      </c>
      <c r="O563" s="21">
        <f t="shared" ca="1" si="116"/>
        <v>0</v>
      </c>
      <c r="P563" s="14">
        <f t="shared" ca="1" si="117"/>
        <v>0</v>
      </c>
      <c r="Q563" s="14">
        <f t="shared" ca="1" si="118"/>
        <v>0</v>
      </c>
      <c r="R563" s="8">
        <f t="shared" ca="1" si="120"/>
        <v>1.8432078686033124E-2</v>
      </c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 spans="1:35" x14ac:dyDescent="0.2">
      <c r="A564" s="8"/>
      <c r="B564" s="8"/>
      <c r="C564" s="54"/>
      <c r="D564" s="56">
        <f t="shared" si="108"/>
        <v>0</v>
      </c>
      <c r="E564" s="56">
        <f t="shared" si="108"/>
        <v>0</v>
      </c>
      <c r="F564" s="14">
        <f t="shared" si="109"/>
        <v>0</v>
      </c>
      <c r="G564" s="14">
        <f t="shared" si="109"/>
        <v>0</v>
      </c>
      <c r="H564" s="14">
        <f t="shared" si="110"/>
        <v>0</v>
      </c>
      <c r="I564" s="14">
        <f t="shared" si="111"/>
        <v>0</v>
      </c>
      <c r="J564" s="14">
        <f t="shared" si="112"/>
        <v>0</v>
      </c>
      <c r="K564" s="14">
        <f t="shared" si="113"/>
        <v>0</v>
      </c>
      <c r="L564" s="14">
        <f t="shared" si="114"/>
        <v>0</v>
      </c>
      <c r="M564" s="14">
        <f t="shared" ca="1" si="119"/>
        <v>-1.8432078686033124E-2</v>
      </c>
      <c r="N564" s="14">
        <f t="shared" ca="1" si="115"/>
        <v>0</v>
      </c>
      <c r="O564" s="21">
        <f t="shared" ca="1" si="116"/>
        <v>0</v>
      </c>
      <c r="P564" s="14">
        <f t="shared" ca="1" si="117"/>
        <v>0</v>
      </c>
      <c r="Q564" s="14">
        <f t="shared" ca="1" si="118"/>
        <v>0</v>
      </c>
      <c r="R564" s="8">
        <f t="shared" ca="1" si="120"/>
        <v>1.8432078686033124E-2</v>
      </c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 spans="1:35" x14ac:dyDescent="0.2">
      <c r="A565" s="8"/>
      <c r="B565" s="8"/>
      <c r="C565" s="54"/>
      <c r="D565" s="56">
        <f t="shared" si="108"/>
        <v>0</v>
      </c>
      <c r="E565" s="56">
        <f t="shared" si="108"/>
        <v>0</v>
      </c>
      <c r="F565" s="14">
        <f t="shared" si="109"/>
        <v>0</v>
      </c>
      <c r="G565" s="14">
        <f t="shared" si="109"/>
        <v>0</v>
      </c>
      <c r="H565" s="14">
        <f t="shared" si="110"/>
        <v>0</v>
      </c>
      <c r="I565" s="14">
        <f t="shared" si="111"/>
        <v>0</v>
      </c>
      <c r="J565" s="14">
        <f t="shared" si="112"/>
        <v>0</v>
      </c>
      <c r="K565" s="14">
        <f t="shared" si="113"/>
        <v>0</v>
      </c>
      <c r="L565" s="14">
        <f t="shared" si="114"/>
        <v>0</v>
      </c>
      <c r="M565" s="14">
        <f t="shared" ca="1" si="119"/>
        <v>-1.8432078686033124E-2</v>
      </c>
      <c r="N565" s="14">
        <f t="shared" ca="1" si="115"/>
        <v>0</v>
      </c>
      <c r="O565" s="21">
        <f t="shared" ca="1" si="116"/>
        <v>0</v>
      </c>
      <c r="P565" s="14">
        <f t="shared" ca="1" si="117"/>
        <v>0</v>
      </c>
      <c r="Q565" s="14">
        <f t="shared" ca="1" si="118"/>
        <v>0</v>
      </c>
      <c r="R565" s="8">
        <f t="shared" ca="1" si="120"/>
        <v>1.8432078686033124E-2</v>
      </c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 spans="1:35" x14ac:dyDescent="0.2">
      <c r="A566" s="8"/>
      <c r="B566" s="8"/>
      <c r="C566" s="54"/>
      <c r="D566" s="56">
        <f t="shared" si="108"/>
        <v>0</v>
      </c>
      <c r="E566" s="56">
        <f t="shared" si="108"/>
        <v>0</v>
      </c>
      <c r="F566" s="14">
        <f t="shared" si="109"/>
        <v>0</v>
      </c>
      <c r="G566" s="14">
        <f t="shared" si="109"/>
        <v>0</v>
      </c>
      <c r="H566" s="14">
        <f t="shared" si="110"/>
        <v>0</v>
      </c>
      <c r="I566" s="14">
        <f t="shared" si="111"/>
        <v>0</v>
      </c>
      <c r="J566" s="14">
        <f t="shared" si="112"/>
        <v>0</v>
      </c>
      <c r="K566" s="14">
        <f t="shared" si="113"/>
        <v>0</v>
      </c>
      <c r="L566" s="14">
        <f t="shared" si="114"/>
        <v>0</v>
      </c>
      <c r="M566" s="14">
        <f t="shared" ca="1" si="119"/>
        <v>-1.8432078686033124E-2</v>
      </c>
      <c r="N566" s="14">
        <f t="shared" ca="1" si="115"/>
        <v>0</v>
      </c>
      <c r="O566" s="21">
        <f t="shared" ca="1" si="116"/>
        <v>0</v>
      </c>
      <c r="P566" s="14">
        <f t="shared" ca="1" si="117"/>
        <v>0</v>
      </c>
      <c r="Q566" s="14">
        <f t="shared" ca="1" si="118"/>
        <v>0</v>
      </c>
      <c r="R566" s="8">
        <f t="shared" ca="1" si="120"/>
        <v>1.8432078686033124E-2</v>
      </c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 spans="1:35" x14ac:dyDescent="0.2">
      <c r="A567" s="8"/>
      <c r="B567" s="8"/>
      <c r="C567" s="54"/>
      <c r="D567" s="56">
        <f t="shared" si="108"/>
        <v>0</v>
      </c>
      <c r="E567" s="56">
        <f t="shared" si="108"/>
        <v>0</v>
      </c>
      <c r="F567" s="14">
        <f t="shared" si="109"/>
        <v>0</v>
      </c>
      <c r="G567" s="14">
        <f t="shared" si="109"/>
        <v>0</v>
      </c>
      <c r="H567" s="14">
        <f t="shared" si="110"/>
        <v>0</v>
      </c>
      <c r="I567" s="14">
        <f t="shared" si="111"/>
        <v>0</v>
      </c>
      <c r="J567" s="14">
        <f t="shared" si="112"/>
        <v>0</v>
      </c>
      <c r="K567" s="14">
        <f t="shared" si="113"/>
        <v>0</v>
      </c>
      <c r="L567" s="14">
        <f t="shared" si="114"/>
        <v>0</v>
      </c>
      <c r="M567" s="14">
        <f t="shared" ca="1" si="119"/>
        <v>-1.8432078686033124E-2</v>
      </c>
      <c r="N567" s="14">
        <f t="shared" ca="1" si="115"/>
        <v>0</v>
      </c>
      <c r="O567" s="21">
        <f t="shared" ca="1" si="116"/>
        <v>0</v>
      </c>
      <c r="P567" s="14">
        <f t="shared" ca="1" si="117"/>
        <v>0</v>
      </c>
      <c r="Q567" s="14">
        <f t="shared" ca="1" si="118"/>
        <v>0</v>
      </c>
      <c r="R567" s="8">
        <f t="shared" ca="1" si="120"/>
        <v>1.8432078686033124E-2</v>
      </c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 spans="1:35" x14ac:dyDescent="0.2">
      <c r="A568" s="8"/>
      <c r="B568" s="8"/>
      <c r="C568" s="54"/>
      <c r="D568" s="56">
        <f t="shared" si="108"/>
        <v>0</v>
      </c>
      <c r="E568" s="56">
        <f t="shared" si="108"/>
        <v>0</v>
      </c>
      <c r="F568" s="14">
        <f t="shared" si="109"/>
        <v>0</v>
      </c>
      <c r="G568" s="14">
        <f t="shared" si="109"/>
        <v>0</v>
      </c>
      <c r="H568" s="14">
        <f t="shared" si="110"/>
        <v>0</v>
      </c>
      <c r="I568" s="14">
        <f t="shared" si="111"/>
        <v>0</v>
      </c>
      <c r="J568" s="14">
        <f t="shared" si="112"/>
        <v>0</v>
      </c>
      <c r="K568" s="14">
        <f t="shared" si="113"/>
        <v>0</v>
      </c>
      <c r="L568" s="14">
        <f t="shared" si="114"/>
        <v>0</v>
      </c>
      <c r="M568" s="14">
        <f t="shared" ca="1" si="119"/>
        <v>-1.8432078686033124E-2</v>
      </c>
      <c r="N568" s="14">
        <f t="shared" ca="1" si="115"/>
        <v>0</v>
      </c>
      <c r="O568" s="21">
        <f t="shared" ca="1" si="116"/>
        <v>0</v>
      </c>
      <c r="P568" s="14">
        <f t="shared" ca="1" si="117"/>
        <v>0</v>
      </c>
      <c r="Q568" s="14">
        <f t="shared" ca="1" si="118"/>
        <v>0</v>
      </c>
      <c r="R568" s="8">
        <f t="shared" ca="1" si="120"/>
        <v>1.8432078686033124E-2</v>
      </c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</row>
    <row r="569" spans="1:35" x14ac:dyDescent="0.2">
      <c r="A569" s="8"/>
      <c r="B569" s="8"/>
      <c r="C569" s="54"/>
      <c r="D569" s="56">
        <f t="shared" si="108"/>
        <v>0</v>
      </c>
      <c r="E569" s="56">
        <f t="shared" si="108"/>
        <v>0</v>
      </c>
      <c r="F569" s="14">
        <f t="shared" si="109"/>
        <v>0</v>
      </c>
      <c r="G569" s="14">
        <f t="shared" si="109"/>
        <v>0</v>
      </c>
      <c r="H569" s="14">
        <f t="shared" si="110"/>
        <v>0</v>
      </c>
      <c r="I569" s="14">
        <f t="shared" si="111"/>
        <v>0</v>
      </c>
      <c r="J569" s="14">
        <f t="shared" si="112"/>
        <v>0</v>
      </c>
      <c r="K569" s="14">
        <f t="shared" si="113"/>
        <v>0</v>
      </c>
      <c r="L569" s="14">
        <f t="shared" si="114"/>
        <v>0</v>
      </c>
      <c r="M569" s="14">
        <f t="shared" ca="1" si="119"/>
        <v>-1.8432078686033124E-2</v>
      </c>
      <c r="N569" s="14">
        <f t="shared" ca="1" si="115"/>
        <v>0</v>
      </c>
      <c r="O569" s="21">
        <f t="shared" ca="1" si="116"/>
        <v>0</v>
      </c>
      <c r="P569" s="14">
        <f t="shared" ca="1" si="117"/>
        <v>0</v>
      </c>
      <c r="Q569" s="14">
        <f t="shared" ca="1" si="118"/>
        <v>0</v>
      </c>
      <c r="R569" s="8">
        <f t="shared" ca="1" si="120"/>
        <v>1.8432078686033124E-2</v>
      </c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</row>
    <row r="570" spans="1:35" x14ac:dyDescent="0.2">
      <c r="A570" s="8"/>
      <c r="B570" s="8"/>
      <c r="C570" s="54"/>
      <c r="D570" s="56">
        <f t="shared" si="108"/>
        <v>0</v>
      </c>
      <c r="E570" s="56">
        <f t="shared" si="108"/>
        <v>0</v>
      </c>
      <c r="F570" s="14">
        <f t="shared" si="109"/>
        <v>0</v>
      </c>
      <c r="G570" s="14">
        <f t="shared" si="109"/>
        <v>0</v>
      </c>
      <c r="H570" s="14">
        <f t="shared" si="110"/>
        <v>0</v>
      </c>
      <c r="I570" s="14">
        <f t="shared" si="111"/>
        <v>0</v>
      </c>
      <c r="J570" s="14">
        <f t="shared" si="112"/>
        <v>0</v>
      </c>
      <c r="K570" s="14">
        <f t="shared" si="113"/>
        <v>0</v>
      </c>
      <c r="L570" s="14">
        <f t="shared" si="114"/>
        <v>0</v>
      </c>
      <c r="M570" s="14">
        <f t="shared" ca="1" si="119"/>
        <v>-1.8432078686033124E-2</v>
      </c>
      <c r="N570" s="14">
        <f t="shared" ca="1" si="115"/>
        <v>0</v>
      </c>
      <c r="O570" s="21">
        <f t="shared" ca="1" si="116"/>
        <v>0</v>
      </c>
      <c r="P570" s="14">
        <f t="shared" ca="1" si="117"/>
        <v>0</v>
      </c>
      <c r="Q570" s="14">
        <f t="shared" ca="1" si="118"/>
        <v>0</v>
      </c>
      <c r="R570" s="8">
        <f t="shared" ca="1" si="120"/>
        <v>1.8432078686033124E-2</v>
      </c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</row>
    <row r="571" spans="1:35" x14ac:dyDescent="0.2">
      <c r="A571" s="8"/>
      <c r="B571" s="8"/>
      <c r="C571" s="54"/>
      <c r="D571" s="56">
        <f t="shared" si="108"/>
        <v>0</v>
      </c>
      <c r="E571" s="56">
        <f t="shared" si="108"/>
        <v>0</v>
      </c>
      <c r="F571" s="14">
        <f t="shared" si="109"/>
        <v>0</v>
      </c>
      <c r="G571" s="14">
        <f t="shared" si="109"/>
        <v>0</v>
      </c>
      <c r="H571" s="14">
        <f t="shared" si="110"/>
        <v>0</v>
      </c>
      <c r="I571" s="14">
        <f t="shared" si="111"/>
        <v>0</v>
      </c>
      <c r="J571" s="14">
        <f t="shared" si="112"/>
        <v>0</v>
      </c>
      <c r="K571" s="14">
        <f t="shared" si="113"/>
        <v>0</v>
      </c>
      <c r="L571" s="14">
        <f t="shared" si="114"/>
        <v>0</v>
      </c>
      <c r="M571" s="14">
        <f t="shared" ca="1" si="119"/>
        <v>-1.8432078686033124E-2</v>
      </c>
      <c r="N571" s="14">
        <f t="shared" ca="1" si="115"/>
        <v>0</v>
      </c>
      <c r="O571" s="21">
        <f t="shared" ca="1" si="116"/>
        <v>0</v>
      </c>
      <c r="P571" s="14">
        <f t="shared" ca="1" si="117"/>
        <v>0</v>
      </c>
      <c r="Q571" s="14">
        <f t="shared" ca="1" si="118"/>
        <v>0</v>
      </c>
      <c r="R571" s="8">
        <f t="shared" ca="1" si="120"/>
        <v>1.8432078686033124E-2</v>
      </c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</row>
    <row r="572" spans="1:35" x14ac:dyDescent="0.2">
      <c r="A572" s="8"/>
      <c r="B572" s="8"/>
      <c r="C572" s="54"/>
      <c r="D572" s="56">
        <f t="shared" si="108"/>
        <v>0</v>
      </c>
      <c r="E572" s="56">
        <f t="shared" si="108"/>
        <v>0</v>
      </c>
      <c r="F572" s="14">
        <f t="shared" si="109"/>
        <v>0</v>
      </c>
      <c r="G572" s="14">
        <f t="shared" si="109"/>
        <v>0</v>
      </c>
      <c r="H572" s="14">
        <f t="shared" si="110"/>
        <v>0</v>
      </c>
      <c r="I572" s="14">
        <f t="shared" si="111"/>
        <v>0</v>
      </c>
      <c r="J572" s="14">
        <f t="shared" si="112"/>
        <v>0</v>
      </c>
      <c r="K572" s="14">
        <f t="shared" si="113"/>
        <v>0</v>
      </c>
      <c r="L572" s="14">
        <f t="shared" si="114"/>
        <v>0</v>
      </c>
      <c r="M572" s="14">
        <f t="shared" ca="1" si="119"/>
        <v>-1.8432078686033124E-2</v>
      </c>
      <c r="N572" s="14">
        <f t="shared" ca="1" si="115"/>
        <v>0</v>
      </c>
      <c r="O572" s="21">
        <f t="shared" ca="1" si="116"/>
        <v>0</v>
      </c>
      <c r="P572" s="14">
        <f t="shared" ca="1" si="117"/>
        <v>0</v>
      </c>
      <c r="Q572" s="14">
        <f t="shared" ca="1" si="118"/>
        <v>0</v>
      </c>
      <c r="R572" s="8">
        <f t="shared" ca="1" si="120"/>
        <v>1.8432078686033124E-2</v>
      </c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 spans="1:35" x14ac:dyDescent="0.2">
      <c r="A573" s="8"/>
      <c r="B573" s="8"/>
      <c r="C573" s="54"/>
      <c r="D573" s="56">
        <f t="shared" si="108"/>
        <v>0</v>
      </c>
      <c r="E573" s="56">
        <f t="shared" si="108"/>
        <v>0</v>
      </c>
      <c r="F573" s="14">
        <f t="shared" si="109"/>
        <v>0</v>
      </c>
      <c r="G573" s="14">
        <f t="shared" si="109"/>
        <v>0</v>
      </c>
      <c r="H573" s="14">
        <f t="shared" si="110"/>
        <v>0</v>
      </c>
      <c r="I573" s="14">
        <f t="shared" si="111"/>
        <v>0</v>
      </c>
      <c r="J573" s="14">
        <f t="shared" si="112"/>
        <v>0</v>
      </c>
      <c r="K573" s="14">
        <f t="shared" si="113"/>
        <v>0</v>
      </c>
      <c r="L573" s="14">
        <f t="shared" si="114"/>
        <v>0</v>
      </c>
      <c r="M573" s="14">
        <f t="shared" ca="1" si="119"/>
        <v>-1.8432078686033124E-2</v>
      </c>
      <c r="N573" s="14">
        <f t="shared" ca="1" si="115"/>
        <v>0</v>
      </c>
      <c r="O573" s="21">
        <f t="shared" ca="1" si="116"/>
        <v>0</v>
      </c>
      <c r="P573" s="14">
        <f t="shared" ca="1" si="117"/>
        <v>0</v>
      </c>
      <c r="Q573" s="14">
        <f t="shared" ca="1" si="118"/>
        <v>0</v>
      </c>
      <c r="R573" s="8">
        <f t="shared" ca="1" si="120"/>
        <v>1.8432078686033124E-2</v>
      </c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 spans="1:35" x14ac:dyDescent="0.2">
      <c r="A574" s="8"/>
      <c r="B574" s="8"/>
      <c r="C574" s="54"/>
      <c r="D574" s="56">
        <f t="shared" si="108"/>
        <v>0</v>
      </c>
      <c r="E574" s="56">
        <f t="shared" si="108"/>
        <v>0</v>
      </c>
      <c r="F574" s="14">
        <f t="shared" si="109"/>
        <v>0</v>
      </c>
      <c r="G574" s="14">
        <f t="shared" si="109"/>
        <v>0</v>
      </c>
      <c r="H574" s="14">
        <f t="shared" si="110"/>
        <v>0</v>
      </c>
      <c r="I574" s="14">
        <f t="shared" si="111"/>
        <v>0</v>
      </c>
      <c r="J574" s="14">
        <f t="shared" si="112"/>
        <v>0</v>
      </c>
      <c r="K574" s="14">
        <f t="shared" si="113"/>
        <v>0</v>
      </c>
      <c r="L574" s="14">
        <f t="shared" si="114"/>
        <v>0</v>
      </c>
      <c r="M574" s="14">
        <f t="shared" ca="1" si="119"/>
        <v>-1.8432078686033124E-2</v>
      </c>
      <c r="N574" s="14">
        <f t="shared" ca="1" si="115"/>
        <v>0</v>
      </c>
      <c r="O574" s="21">
        <f t="shared" ca="1" si="116"/>
        <v>0</v>
      </c>
      <c r="P574" s="14">
        <f t="shared" ca="1" si="117"/>
        <v>0</v>
      </c>
      <c r="Q574" s="14">
        <f t="shared" ca="1" si="118"/>
        <v>0</v>
      </c>
      <c r="R574" s="8">
        <f t="shared" ca="1" si="120"/>
        <v>1.8432078686033124E-2</v>
      </c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 spans="1:35" x14ac:dyDescent="0.2">
      <c r="A575" s="8"/>
      <c r="B575" s="8"/>
      <c r="C575" s="54"/>
      <c r="D575" s="56">
        <f t="shared" si="108"/>
        <v>0</v>
      </c>
      <c r="E575" s="56">
        <f t="shared" si="108"/>
        <v>0</v>
      </c>
      <c r="F575" s="14">
        <f t="shared" si="109"/>
        <v>0</v>
      </c>
      <c r="G575" s="14">
        <f t="shared" si="109"/>
        <v>0</v>
      </c>
      <c r="H575" s="14">
        <f t="shared" si="110"/>
        <v>0</v>
      </c>
      <c r="I575" s="14">
        <f t="shared" si="111"/>
        <v>0</v>
      </c>
      <c r="J575" s="14">
        <f t="shared" si="112"/>
        <v>0</v>
      </c>
      <c r="K575" s="14">
        <f t="shared" si="113"/>
        <v>0</v>
      </c>
      <c r="L575" s="14">
        <f t="shared" si="114"/>
        <v>0</v>
      </c>
      <c r="M575" s="14">
        <f t="shared" ca="1" si="119"/>
        <v>-1.8432078686033124E-2</v>
      </c>
      <c r="N575" s="14">
        <f t="shared" ca="1" si="115"/>
        <v>0</v>
      </c>
      <c r="O575" s="21">
        <f t="shared" ca="1" si="116"/>
        <v>0</v>
      </c>
      <c r="P575" s="14">
        <f t="shared" ca="1" si="117"/>
        <v>0</v>
      </c>
      <c r="Q575" s="14">
        <f t="shared" ca="1" si="118"/>
        <v>0</v>
      </c>
      <c r="R575" s="8">
        <f t="shared" ca="1" si="120"/>
        <v>1.8432078686033124E-2</v>
      </c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 spans="1:35" x14ac:dyDescent="0.2">
      <c r="A576" s="8"/>
      <c r="B576" s="8"/>
      <c r="C576" s="54"/>
      <c r="D576" s="56">
        <f t="shared" si="108"/>
        <v>0</v>
      </c>
      <c r="E576" s="56">
        <f t="shared" si="108"/>
        <v>0</v>
      </c>
      <c r="F576" s="14">
        <f t="shared" si="109"/>
        <v>0</v>
      </c>
      <c r="G576" s="14">
        <f t="shared" si="109"/>
        <v>0</v>
      </c>
      <c r="H576" s="14">
        <f t="shared" si="110"/>
        <v>0</v>
      </c>
      <c r="I576" s="14">
        <f t="shared" si="111"/>
        <v>0</v>
      </c>
      <c r="J576" s="14">
        <f t="shared" si="112"/>
        <v>0</v>
      </c>
      <c r="K576" s="14">
        <f t="shared" si="113"/>
        <v>0</v>
      </c>
      <c r="L576" s="14">
        <f t="shared" si="114"/>
        <v>0</v>
      </c>
      <c r="M576" s="14">
        <f t="shared" ca="1" si="119"/>
        <v>-1.8432078686033124E-2</v>
      </c>
      <c r="N576" s="14">
        <f t="shared" ca="1" si="115"/>
        <v>0</v>
      </c>
      <c r="O576" s="21">
        <f t="shared" ca="1" si="116"/>
        <v>0</v>
      </c>
      <c r="P576" s="14">
        <f t="shared" ca="1" si="117"/>
        <v>0</v>
      </c>
      <c r="Q576" s="14">
        <f t="shared" ca="1" si="118"/>
        <v>0</v>
      </c>
      <c r="R576" s="8">
        <f t="shared" ca="1" si="120"/>
        <v>1.8432078686033124E-2</v>
      </c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</row>
    <row r="577" spans="1:35" x14ac:dyDescent="0.2">
      <c r="A577" s="8"/>
      <c r="B577" s="8"/>
      <c r="C577" s="54"/>
      <c r="D577" s="56">
        <f t="shared" si="108"/>
        <v>0</v>
      </c>
      <c r="E577" s="56">
        <f t="shared" si="108"/>
        <v>0</v>
      </c>
      <c r="F577" s="14">
        <f t="shared" si="109"/>
        <v>0</v>
      </c>
      <c r="G577" s="14">
        <f t="shared" si="109"/>
        <v>0</v>
      </c>
      <c r="H577" s="14">
        <f t="shared" si="110"/>
        <v>0</v>
      </c>
      <c r="I577" s="14">
        <f t="shared" si="111"/>
        <v>0</v>
      </c>
      <c r="J577" s="14">
        <f t="shared" si="112"/>
        <v>0</v>
      </c>
      <c r="K577" s="14">
        <f t="shared" si="113"/>
        <v>0</v>
      </c>
      <c r="L577" s="14">
        <f t="shared" si="114"/>
        <v>0</v>
      </c>
      <c r="M577" s="14">
        <f t="shared" ca="1" si="119"/>
        <v>-1.8432078686033124E-2</v>
      </c>
      <c r="N577" s="14">
        <f t="shared" ca="1" si="115"/>
        <v>0</v>
      </c>
      <c r="O577" s="21">
        <f t="shared" ca="1" si="116"/>
        <v>0</v>
      </c>
      <c r="P577" s="14">
        <f t="shared" ca="1" si="117"/>
        <v>0</v>
      </c>
      <c r="Q577" s="14">
        <f t="shared" ca="1" si="118"/>
        <v>0</v>
      </c>
      <c r="R577" s="8">
        <f t="shared" ca="1" si="120"/>
        <v>1.8432078686033124E-2</v>
      </c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</row>
    <row r="578" spans="1:35" x14ac:dyDescent="0.2">
      <c r="A578" s="8"/>
      <c r="B578" s="8"/>
      <c r="C578" s="54"/>
      <c r="D578" s="56">
        <f t="shared" si="108"/>
        <v>0</v>
      </c>
      <c r="E578" s="56">
        <f t="shared" si="108"/>
        <v>0</v>
      </c>
      <c r="F578" s="14">
        <f t="shared" si="109"/>
        <v>0</v>
      </c>
      <c r="G578" s="14">
        <f t="shared" si="109"/>
        <v>0</v>
      </c>
      <c r="H578" s="14">
        <f t="shared" si="110"/>
        <v>0</v>
      </c>
      <c r="I578" s="14">
        <f t="shared" si="111"/>
        <v>0</v>
      </c>
      <c r="J578" s="14">
        <f t="shared" si="112"/>
        <v>0</v>
      </c>
      <c r="K578" s="14">
        <f t="shared" si="113"/>
        <v>0</v>
      </c>
      <c r="L578" s="14">
        <f t="shared" si="114"/>
        <v>0</v>
      </c>
      <c r="M578" s="14">
        <f t="shared" ca="1" si="119"/>
        <v>-1.8432078686033124E-2</v>
      </c>
      <c r="N578" s="14">
        <f t="shared" ca="1" si="115"/>
        <v>0</v>
      </c>
      <c r="O578" s="21">
        <f t="shared" ca="1" si="116"/>
        <v>0</v>
      </c>
      <c r="P578" s="14">
        <f t="shared" ca="1" si="117"/>
        <v>0</v>
      </c>
      <c r="Q578" s="14">
        <f t="shared" ca="1" si="118"/>
        <v>0</v>
      </c>
      <c r="R578" s="8">
        <f t="shared" ca="1" si="120"/>
        <v>1.8432078686033124E-2</v>
      </c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</row>
    <row r="579" spans="1:35" x14ac:dyDescent="0.2">
      <c r="A579" s="8"/>
      <c r="B579" s="8"/>
      <c r="C579" s="54"/>
      <c r="D579" s="56">
        <f t="shared" si="108"/>
        <v>0</v>
      </c>
      <c r="E579" s="56">
        <f t="shared" si="108"/>
        <v>0</v>
      </c>
      <c r="F579" s="14">
        <f t="shared" si="109"/>
        <v>0</v>
      </c>
      <c r="G579" s="14">
        <f t="shared" si="109"/>
        <v>0</v>
      </c>
      <c r="H579" s="14">
        <f t="shared" si="110"/>
        <v>0</v>
      </c>
      <c r="I579" s="14">
        <f t="shared" si="111"/>
        <v>0</v>
      </c>
      <c r="J579" s="14">
        <f t="shared" si="112"/>
        <v>0</v>
      </c>
      <c r="K579" s="14">
        <f t="shared" si="113"/>
        <v>0</v>
      </c>
      <c r="L579" s="14">
        <f t="shared" si="114"/>
        <v>0</v>
      </c>
      <c r="M579" s="14">
        <f t="shared" ca="1" si="119"/>
        <v>-1.8432078686033124E-2</v>
      </c>
      <c r="N579" s="14">
        <f t="shared" ca="1" si="115"/>
        <v>0</v>
      </c>
      <c r="O579" s="21">
        <f t="shared" ca="1" si="116"/>
        <v>0</v>
      </c>
      <c r="P579" s="14">
        <f t="shared" ca="1" si="117"/>
        <v>0</v>
      </c>
      <c r="Q579" s="14">
        <f t="shared" ca="1" si="118"/>
        <v>0</v>
      </c>
      <c r="R579" s="8">
        <f t="shared" ca="1" si="120"/>
        <v>1.8432078686033124E-2</v>
      </c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</row>
    <row r="580" spans="1:35" x14ac:dyDescent="0.2">
      <c r="A580" s="8"/>
      <c r="B580" s="8"/>
      <c r="C580" s="54"/>
      <c r="D580" s="56">
        <f t="shared" si="108"/>
        <v>0</v>
      </c>
      <c r="E580" s="56">
        <f t="shared" si="108"/>
        <v>0</v>
      </c>
      <c r="F580" s="14">
        <f t="shared" si="109"/>
        <v>0</v>
      </c>
      <c r="G580" s="14">
        <f t="shared" si="109"/>
        <v>0</v>
      </c>
      <c r="H580" s="14">
        <f t="shared" si="110"/>
        <v>0</v>
      </c>
      <c r="I580" s="14">
        <f t="shared" si="111"/>
        <v>0</v>
      </c>
      <c r="J580" s="14">
        <f t="shared" si="112"/>
        <v>0</v>
      </c>
      <c r="K580" s="14">
        <f t="shared" si="113"/>
        <v>0</v>
      </c>
      <c r="L580" s="14">
        <f t="shared" si="114"/>
        <v>0</v>
      </c>
      <c r="M580" s="14">
        <f t="shared" ca="1" si="119"/>
        <v>-1.8432078686033124E-2</v>
      </c>
      <c r="N580" s="14">
        <f t="shared" ca="1" si="115"/>
        <v>0</v>
      </c>
      <c r="O580" s="21">
        <f t="shared" ca="1" si="116"/>
        <v>0</v>
      </c>
      <c r="P580" s="14">
        <f t="shared" ca="1" si="117"/>
        <v>0</v>
      </c>
      <c r="Q580" s="14">
        <f t="shared" ca="1" si="118"/>
        <v>0</v>
      </c>
      <c r="R580" s="8">
        <f t="shared" ca="1" si="120"/>
        <v>1.8432078686033124E-2</v>
      </c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 spans="1:35" x14ac:dyDescent="0.2">
      <c r="A581" s="8"/>
      <c r="B581" s="8"/>
      <c r="C581" s="54"/>
      <c r="D581" s="56">
        <f t="shared" si="108"/>
        <v>0</v>
      </c>
      <c r="E581" s="56">
        <f t="shared" si="108"/>
        <v>0</v>
      </c>
      <c r="F581" s="14">
        <f t="shared" si="109"/>
        <v>0</v>
      </c>
      <c r="G581" s="14">
        <f t="shared" si="109"/>
        <v>0</v>
      </c>
      <c r="H581" s="14">
        <f t="shared" si="110"/>
        <v>0</v>
      </c>
      <c r="I581" s="14">
        <f t="shared" si="111"/>
        <v>0</v>
      </c>
      <c r="J581" s="14">
        <f t="shared" si="112"/>
        <v>0</v>
      </c>
      <c r="K581" s="14">
        <f t="shared" si="113"/>
        <v>0</v>
      </c>
      <c r="L581" s="14">
        <f t="shared" si="114"/>
        <v>0</v>
      </c>
      <c r="M581" s="14">
        <f t="shared" ca="1" si="119"/>
        <v>-1.8432078686033124E-2</v>
      </c>
      <c r="N581" s="14">
        <f t="shared" ca="1" si="115"/>
        <v>0</v>
      </c>
      <c r="O581" s="21">
        <f t="shared" ca="1" si="116"/>
        <v>0</v>
      </c>
      <c r="P581" s="14">
        <f t="shared" ca="1" si="117"/>
        <v>0</v>
      </c>
      <c r="Q581" s="14">
        <f t="shared" ca="1" si="118"/>
        <v>0</v>
      </c>
      <c r="R581" s="8">
        <f t="shared" ca="1" si="120"/>
        <v>1.8432078686033124E-2</v>
      </c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 spans="1:35" x14ac:dyDescent="0.2">
      <c r="A582" s="8"/>
      <c r="B582" s="8"/>
      <c r="C582" s="54"/>
      <c r="D582" s="56">
        <f t="shared" si="108"/>
        <v>0</v>
      </c>
      <c r="E582" s="56">
        <f t="shared" si="108"/>
        <v>0</v>
      </c>
      <c r="F582" s="14">
        <f t="shared" si="109"/>
        <v>0</v>
      </c>
      <c r="G582" s="14">
        <f t="shared" si="109"/>
        <v>0</v>
      </c>
      <c r="H582" s="14">
        <f t="shared" si="110"/>
        <v>0</v>
      </c>
      <c r="I582" s="14">
        <f t="shared" si="111"/>
        <v>0</v>
      </c>
      <c r="J582" s="14">
        <f t="shared" si="112"/>
        <v>0</v>
      </c>
      <c r="K582" s="14">
        <f t="shared" si="113"/>
        <v>0</v>
      </c>
      <c r="L582" s="14">
        <f t="shared" si="114"/>
        <v>0</v>
      </c>
      <c r="M582" s="14">
        <f t="shared" ca="1" si="119"/>
        <v>-1.8432078686033124E-2</v>
      </c>
      <c r="N582" s="14">
        <f t="shared" ca="1" si="115"/>
        <v>0</v>
      </c>
      <c r="O582" s="21">
        <f t="shared" ca="1" si="116"/>
        <v>0</v>
      </c>
      <c r="P582" s="14">
        <f t="shared" ca="1" si="117"/>
        <v>0</v>
      </c>
      <c r="Q582" s="14">
        <f t="shared" ca="1" si="118"/>
        <v>0</v>
      </c>
      <c r="R582" s="8">
        <f t="shared" ca="1" si="120"/>
        <v>1.8432078686033124E-2</v>
      </c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 spans="1:35" x14ac:dyDescent="0.2">
      <c r="A583" s="8"/>
      <c r="B583" s="8"/>
      <c r="C583" s="54"/>
      <c r="D583" s="56">
        <f t="shared" si="108"/>
        <v>0</v>
      </c>
      <c r="E583" s="56">
        <f t="shared" si="108"/>
        <v>0</v>
      </c>
      <c r="F583" s="14">
        <f t="shared" si="109"/>
        <v>0</v>
      </c>
      <c r="G583" s="14">
        <f t="shared" si="109"/>
        <v>0</v>
      </c>
      <c r="H583" s="14">
        <f t="shared" si="110"/>
        <v>0</v>
      </c>
      <c r="I583" s="14">
        <f t="shared" si="111"/>
        <v>0</v>
      </c>
      <c r="J583" s="14">
        <f t="shared" si="112"/>
        <v>0</v>
      </c>
      <c r="K583" s="14">
        <f t="shared" si="113"/>
        <v>0</v>
      </c>
      <c r="L583" s="14">
        <f t="shared" si="114"/>
        <v>0</v>
      </c>
      <c r="M583" s="14">
        <f t="shared" ca="1" si="119"/>
        <v>-1.8432078686033124E-2</v>
      </c>
      <c r="N583" s="14">
        <f t="shared" ca="1" si="115"/>
        <v>0</v>
      </c>
      <c r="O583" s="21">
        <f t="shared" ca="1" si="116"/>
        <v>0</v>
      </c>
      <c r="P583" s="14">
        <f t="shared" ca="1" si="117"/>
        <v>0</v>
      </c>
      <c r="Q583" s="14">
        <f t="shared" ca="1" si="118"/>
        <v>0</v>
      </c>
      <c r="R583" s="8">
        <f t="shared" ca="1" si="120"/>
        <v>1.8432078686033124E-2</v>
      </c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 spans="1:35" x14ac:dyDescent="0.2">
      <c r="A584" s="8"/>
      <c r="B584" s="8"/>
      <c r="C584" s="54"/>
      <c r="D584" s="56">
        <f t="shared" si="108"/>
        <v>0</v>
      </c>
      <c r="E584" s="56">
        <f t="shared" si="108"/>
        <v>0</v>
      </c>
      <c r="F584" s="14">
        <f t="shared" si="109"/>
        <v>0</v>
      </c>
      <c r="G584" s="14">
        <f t="shared" si="109"/>
        <v>0</v>
      </c>
      <c r="H584" s="14">
        <f t="shared" si="110"/>
        <v>0</v>
      </c>
      <c r="I584" s="14">
        <f t="shared" si="111"/>
        <v>0</v>
      </c>
      <c r="J584" s="14">
        <f t="shared" si="112"/>
        <v>0</v>
      </c>
      <c r="K584" s="14">
        <f t="shared" si="113"/>
        <v>0</v>
      </c>
      <c r="L584" s="14">
        <f t="shared" si="114"/>
        <v>0</v>
      </c>
      <c r="M584" s="14">
        <f t="shared" ca="1" si="119"/>
        <v>-1.8432078686033124E-2</v>
      </c>
      <c r="N584" s="14">
        <f t="shared" ca="1" si="115"/>
        <v>0</v>
      </c>
      <c r="O584" s="21">
        <f t="shared" ca="1" si="116"/>
        <v>0</v>
      </c>
      <c r="P584" s="14">
        <f t="shared" ca="1" si="117"/>
        <v>0</v>
      </c>
      <c r="Q584" s="14">
        <f t="shared" ca="1" si="118"/>
        <v>0</v>
      </c>
      <c r="R584" s="8">
        <f t="shared" ca="1" si="120"/>
        <v>1.8432078686033124E-2</v>
      </c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</row>
    <row r="585" spans="1:35" x14ac:dyDescent="0.2">
      <c r="A585" s="8"/>
      <c r="B585" s="8"/>
      <c r="C585" s="54"/>
      <c r="D585" s="56">
        <f t="shared" si="108"/>
        <v>0</v>
      </c>
      <c r="E585" s="56">
        <f t="shared" si="108"/>
        <v>0</v>
      </c>
      <c r="F585" s="14">
        <f t="shared" si="109"/>
        <v>0</v>
      </c>
      <c r="G585" s="14">
        <f t="shared" si="109"/>
        <v>0</v>
      </c>
      <c r="H585" s="14">
        <f t="shared" si="110"/>
        <v>0</v>
      </c>
      <c r="I585" s="14">
        <f t="shared" si="111"/>
        <v>0</v>
      </c>
      <c r="J585" s="14">
        <f t="shared" si="112"/>
        <v>0</v>
      </c>
      <c r="K585" s="14">
        <f t="shared" si="113"/>
        <v>0</v>
      </c>
      <c r="L585" s="14">
        <f t="shared" si="114"/>
        <v>0</v>
      </c>
      <c r="M585" s="14">
        <f t="shared" ca="1" si="119"/>
        <v>-1.8432078686033124E-2</v>
      </c>
      <c r="N585" s="14">
        <f t="shared" ca="1" si="115"/>
        <v>0</v>
      </c>
      <c r="O585" s="21">
        <f t="shared" ca="1" si="116"/>
        <v>0</v>
      </c>
      <c r="P585" s="14">
        <f t="shared" ca="1" si="117"/>
        <v>0</v>
      </c>
      <c r="Q585" s="14">
        <f t="shared" ca="1" si="118"/>
        <v>0</v>
      </c>
      <c r="R585" s="8">
        <f t="shared" ca="1" si="120"/>
        <v>1.8432078686033124E-2</v>
      </c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 spans="1:35" x14ac:dyDescent="0.2">
      <c r="A586" s="8"/>
      <c r="B586" s="8"/>
      <c r="C586" s="54"/>
      <c r="D586" s="56">
        <f t="shared" si="108"/>
        <v>0</v>
      </c>
      <c r="E586" s="56">
        <f t="shared" si="108"/>
        <v>0</v>
      </c>
      <c r="F586" s="14">
        <f t="shared" si="109"/>
        <v>0</v>
      </c>
      <c r="G586" s="14">
        <f t="shared" si="109"/>
        <v>0</v>
      </c>
      <c r="H586" s="14">
        <f t="shared" si="110"/>
        <v>0</v>
      </c>
      <c r="I586" s="14">
        <f t="shared" si="111"/>
        <v>0</v>
      </c>
      <c r="J586" s="14">
        <f t="shared" si="112"/>
        <v>0</v>
      </c>
      <c r="K586" s="14">
        <f t="shared" si="113"/>
        <v>0</v>
      </c>
      <c r="L586" s="14">
        <f t="shared" si="114"/>
        <v>0</v>
      </c>
      <c r="M586" s="14">
        <f t="shared" ca="1" si="119"/>
        <v>-1.8432078686033124E-2</v>
      </c>
      <c r="N586" s="14">
        <f t="shared" ca="1" si="115"/>
        <v>0</v>
      </c>
      <c r="O586" s="21">
        <f t="shared" ca="1" si="116"/>
        <v>0</v>
      </c>
      <c r="P586" s="14">
        <f t="shared" ca="1" si="117"/>
        <v>0</v>
      </c>
      <c r="Q586" s="14">
        <f t="shared" ca="1" si="118"/>
        <v>0</v>
      </c>
      <c r="R586" s="8">
        <f t="shared" ca="1" si="120"/>
        <v>1.8432078686033124E-2</v>
      </c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 spans="1:35" x14ac:dyDescent="0.2">
      <c r="A587" s="8"/>
      <c r="B587" s="8"/>
      <c r="C587" s="54"/>
      <c r="D587" s="56">
        <f t="shared" si="108"/>
        <v>0</v>
      </c>
      <c r="E587" s="56">
        <f t="shared" si="108"/>
        <v>0</v>
      </c>
      <c r="F587" s="14">
        <f t="shared" si="109"/>
        <v>0</v>
      </c>
      <c r="G587" s="14">
        <f t="shared" si="109"/>
        <v>0</v>
      </c>
      <c r="H587" s="14">
        <f t="shared" si="110"/>
        <v>0</v>
      </c>
      <c r="I587" s="14">
        <f t="shared" si="111"/>
        <v>0</v>
      </c>
      <c r="J587" s="14">
        <f t="shared" si="112"/>
        <v>0</v>
      </c>
      <c r="K587" s="14">
        <f t="shared" si="113"/>
        <v>0</v>
      </c>
      <c r="L587" s="14">
        <f t="shared" si="114"/>
        <v>0</v>
      </c>
      <c r="M587" s="14">
        <f t="shared" ca="1" si="119"/>
        <v>-1.8432078686033124E-2</v>
      </c>
      <c r="N587" s="14">
        <f t="shared" ca="1" si="115"/>
        <v>0</v>
      </c>
      <c r="O587" s="21">
        <f t="shared" ca="1" si="116"/>
        <v>0</v>
      </c>
      <c r="P587" s="14">
        <f t="shared" ca="1" si="117"/>
        <v>0</v>
      </c>
      <c r="Q587" s="14">
        <f t="shared" ca="1" si="118"/>
        <v>0</v>
      </c>
      <c r="R587" s="8">
        <f t="shared" ca="1" si="120"/>
        <v>1.8432078686033124E-2</v>
      </c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 spans="1:35" x14ac:dyDescent="0.2">
      <c r="A588" s="8"/>
      <c r="B588" s="8"/>
      <c r="C588" s="54"/>
      <c r="D588" s="56">
        <f t="shared" si="108"/>
        <v>0</v>
      </c>
      <c r="E588" s="56">
        <f t="shared" si="108"/>
        <v>0</v>
      </c>
      <c r="F588" s="14">
        <f t="shared" si="109"/>
        <v>0</v>
      </c>
      <c r="G588" s="14">
        <f t="shared" si="109"/>
        <v>0</v>
      </c>
      <c r="H588" s="14">
        <f t="shared" si="110"/>
        <v>0</v>
      </c>
      <c r="I588" s="14">
        <f t="shared" si="111"/>
        <v>0</v>
      </c>
      <c r="J588" s="14">
        <f t="shared" si="112"/>
        <v>0</v>
      </c>
      <c r="K588" s="14">
        <f t="shared" si="113"/>
        <v>0</v>
      </c>
      <c r="L588" s="14">
        <f t="shared" si="114"/>
        <v>0</v>
      </c>
      <c r="M588" s="14">
        <f t="shared" ca="1" si="119"/>
        <v>-1.8432078686033124E-2</v>
      </c>
      <c r="N588" s="14">
        <f t="shared" ca="1" si="115"/>
        <v>0</v>
      </c>
      <c r="O588" s="21">
        <f t="shared" ca="1" si="116"/>
        <v>0</v>
      </c>
      <c r="P588" s="14">
        <f t="shared" ca="1" si="117"/>
        <v>0</v>
      </c>
      <c r="Q588" s="14">
        <f t="shared" ca="1" si="118"/>
        <v>0</v>
      </c>
      <c r="R588" s="8">
        <f t="shared" ca="1" si="120"/>
        <v>1.8432078686033124E-2</v>
      </c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</row>
    <row r="589" spans="1:35" x14ac:dyDescent="0.2">
      <c r="A589" s="8"/>
      <c r="B589" s="8"/>
      <c r="C589" s="54"/>
      <c r="D589" s="56">
        <f t="shared" si="108"/>
        <v>0</v>
      </c>
      <c r="E589" s="56">
        <f t="shared" si="108"/>
        <v>0</v>
      </c>
      <c r="F589" s="14">
        <f t="shared" si="109"/>
        <v>0</v>
      </c>
      <c r="G589" s="14">
        <f t="shared" si="109"/>
        <v>0</v>
      </c>
      <c r="H589" s="14">
        <f t="shared" si="110"/>
        <v>0</v>
      </c>
      <c r="I589" s="14">
        <f t="shared" si="111"/>
        <v>0</v>
      </c>
      <c r="J589" s="14">
        <f t="shared" si="112"/>
        <v>0</v>
      </c>
      <c r="K589" s="14">
        <f t="shared" si="113"/>
        <v>0</v>
      </c>
      <c r="L589" s="14">
        <f t="shared" si="114"/>
        <v>0</v>
      </c>
      <c r="M589" s="14">
        <f t="shared" ca="1" si="119"/>
        <v>-1.8432078686033124E-2</v>
      </c>
      <c r="N589" s="14">
        <f t="shared" ca="1" si="115"/>
        <v>0</v>
      </c>
      <c r="O589" s="21">
        <f t="shared" ca="1" si="116"/>
        <v>0</v>
      </c>
      <c r="P589" s="14">
        <f t="shared" ca="1" si="117"/>
        <v>0</v>
      </c>
      <c r="Q589" s="14">
        <f t="shared" ca="1" si="118"/>
        <v>0</v>
      </c>
      <c r="R589" s="8">
        <f t="shared" ca="1" si="120"/>
        <v>1.8432078686033124E-2</v>
      </c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</row>
    <row r="590" spans="1:35" x14ac:dyDescent="0.2">
      <c r="A590" s="8"/>
      <c r="B590" s="8"/>
      <c r="C590" s="54"/>
      <c r="D590" s="56">
        <f t="shared" ref="D590:E653" si="121">A590/A$18</f>
        <v>0</v>
      </c>
      <c r="E590" s="56">
        <f t="shared" si="121"/>
        <v>0</v>
      </c>
      <c r="F590" s="14">
        <f t="shared" ref="F590:G653" si="122">$C590*D590</f>
        <v>0</v>
      </c>
      <c r="G590" s="14">
        <f t="shared" si="122"/>
        <v>0</v>
      </c>
      <c r="H590" s="14">
        <f t="shared" si="110"/>
        <v>0</v>
      </c>
      <c r="I590" s="14">
        <f t="shared" si="111"/>
        <v>0</v>
      </c>
      <c r="J590" s="14">
        <f t="shared" si="112"/>
        <v>0</v>
      </c>
      <c r="K590" s="14">
        <f t="shared" si="113"/>
        <v>0</v>
      </c>
      <c r="L590" s="14">
        <f t="shared" si="114"/>
        <v>0</v>
      </c>
      <c r="M590" s="14">
        <f t="shared" ca="1" si="119"/>
        <v>-1.8432078686033124E-2</v>
      </c>
      <c r="N590" s="14">
        <f t="shared" ca="1" si="115"/>
        <v>0</v>
      </c>
      <c r="O590" s="21">
        <f t="shared" ca="1" si="116"/>
        <v>0</v>
      </c>
      <c r="P590" s="14">
        <f t="shared" ca="1" si="117"/>
        <v>0</v>
      </c>
      <c r="Q590" s="14">
        <f t="shared" ca="1" si="118"/>
        <v>0</v>
      </c>
      <c r="R590" s="8">
        <f t="shared" ca="1" si="120"/>
        <v>1.8432078686033124E-2</v>
      </c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</row>
    <row r="591" spans="1:35" x14ac:dyDescent="0.2">
      <c r="A591" s="8"/>
      <c r="B591" s="8"/>
      <c r="C591" s="54"/>
      <c r="D591" s="56">
        <f t="shared" si="121"/>
        <v>0</v>
      </c>
      <c r="E591" s="56">
        <f t="shared" si="121"/>
        <v>0</v>
      </c>
      <c r="F591" s="14">
        <f t="shared" si="122"/>
        <v>0</v>
      </c>
      <c r="G591" s="14">
        <f t="shared" si="122"/>
        <v>0</v>
      </c>
      <c r="H591" s="14">
        <f t="shared" ref="H591:H654" si="123">C591*D591*D591</f>
        <v>0</v>
      </c>
      <c r="I591" s="14">
        <f t="shared" ref="I591:I654" si="124">C591*D591*D591*D591</f>
        <v>0</v>
      </c>
      <c r="J591" s="14">
        <f t="shared" ref="J591:J654" si="125">C591*D591*D591*D591*D591</f>
        <v>0</v>
      </c>
      <c r="K591" s="14">
        <f t="shared" ref="K591:K654" si="126">C591*E591*D591</f>
        <v>0</v>
      </c>
      <c r="L591" s="14">
        <f t="shared" ref="L591:L654" si="127">C591*E591*D591*D591</f>
        <v>0</v>
      </c>
      <c r="M591" s="14">
        <f t="shared" ca="1" si="119"/>
        <v>-1.8432078686033124E-2</v>
      </c>
      <c r="N591" s="14">
        <f t="shared" ref="N591:N654" ca="1" si="128">C591*(M591-E591)^2</f>
        <v>0</v>
      </c>
      <c r="O591" s="21">
        <f t="shared" ref="O591:O654" ca="1" si="129">(C591*O$1-O$2*F591+O$3*H591)^2</f>
        <v>0</v>
      </c>
      <c r="P591" s="14">
        <f t="shared" ref="P591:P654" ca="1" si="130">(-C591*O$2+O$4*F591-O$5*H591)^2</f>
        <v>0</v>
      </c>
      <c r="Q591" s="14">
        <f t="shared" ref="Q591:Q654" ca="1" si="131">+(C591*O$3-F591*O$5+H591*O$6)^2</f>
        <v>0</v>
      </c>
      <c r="R591" s="8">
        <f t="shared" ca="1" si="120"/>
        <v>1.8432078686033124E-2</v>
      </c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</row>
    <row r="592" spans="1:35" x14ac:dyDescent="0.2">
      <c r="A592" s="8"/>
      <c r="B592" s="8"/>
      <c r="C592" s="54"/>
      <c r="D592" s="56">
        <f t="shared" si="121"/>
        <v>0</v>
      </c>
      <c r="E592" s="56">
        <f t="shared" si="121"/>
        <v>0</v>
      </c>
      <c r="F592" s="14">
        <f t="shared" si="122"/>
        <v>0</v>
      </c>
      <c r="G592" s="14">
        <f t="shared" si="122"/>
        <v>0</v>
      </c>
      <c r="H592" s="14">
        <f t="shared" si="123"/>
        <v>0</v>
      </c>
      <c r="I592" s="14">
        <f t="shared" si="124"/>
        <v>0</v>
      </c>
      <c r="J592" s="14">
        <f t="shared" si="125"/>
        <v>0</v>
      </c>
      <c r="K592" s="14">
        <f t="shared" si="126"/>
        <v>0</v>
      </c>
      <c r="L592" s="14">
        <f t="shared" si="127"/>
        <v>0</v>
      </c>
      <c r="M592" s="14">
        <f t="shared" ca="1" si="119"/>
        <v>-1.8432078686033124E-2</v>
      </c>
      <c r="N592" s="14">
        <f t="shared" ca="1" si="128"/>
        <v>0</v>
      </c>
      <c r="O592" s="21">
        <f t="shared" ca="1" si="129"/>
        <v>0</v>
      </c>
      <c r="P592" s="14">
        <f t="shared" ca="1" si="130"/>
        <v>0</v>
      </c>
      <c r="Q592" s="14">
        <f t="shared" ca="1" si="131"/>
        <v>0</v>
      </c>
      <c r="R592" s="8">
        <f t="shared" ca="1" si="120"/>
        <v>1.8432078686033124E-2</v>
      </c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 spans="1:35" x14ac:dyDescent="0.2">
      <c r="A593" s="8"/>
      <c r="B593" s="8"/>
      <c r="C593" s="54"/>
      <c r="D593" s="56">
        <f t="shared" si="121"/>
        <v>0</v>
      </c>
      <c r="E593" s="56">
        <f t="shared" si="121"/>
        <v>0</v>
      </c>
      <c r="F593" s="14">
        <f t="shared" si="122"/>
        <v>0</v>
      </c>
      <c r="G593" s="14">
        <f t="shared" si="122"/>
        <v>0</v>
      </c>
      <c r="H593" s="14">
        <f t="shared" si="123"/>
        <v>0</v>
      </c>
      <c r="I593" s="14">
        <f t="shared" si="124"/>
        <v>0</v>
      </c>
      <c r="J593" s="14">
        <f t="shared" si="125"/>
        <v>0</v>
      </c>
      <c r="K593" s="14">
        <f t="shared" si="126"/>
        <v>0</v>
      </c>
      <c r="L593" s="14">
        <f t="shared" si="127"/>
        <v>0</v>
      </c>
      <c r="M593" s="14">
        <f t="shared" ca="1" si="119"/>
        <v>-1.8432078686033124E-2</v>
      </c>
      <c r="N593" s="14">
        <f t="shared" ca="1" si="128"/>
        <v>0</v>
      </c>
      <c r="O593" s="21">
        <f t="shared" ca="1" si="129"/>
        <v>0</v>
      </c>
      <c r="P593" s="14">
        <f t="shared" ca="1" si="130"/>
        <v>0</v>
      </c>
      <c r="Q593" s="14">
        <f t="shared" ca="1" si="131"/>
        <v>0</v>
      </c>
      <c r="R593" s="8">
        <f t="shared" ca="1" si="120"/>
        <v>1.8432078686033124E-2</v>
      </c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 spans="1:35" x14ac:dyDescent="0.2">
      <c r="A594" s="8"/>
      <c r="B594" s="8"/>
      <c r="C594" s="54"/>
      <c r="D594" s="56">
        <f t="shared" si="121"/>
        <v>0</v>
      </c>
      <c r="E594" s="56">
        <f t="shared" si="121"/>
        <v>0</v>
      </c>
      <c r="F594" s="14">
        <f t="shared" si="122"/>
        <v>0</v>
      </c>
      <c r="G594" s="14">
        <f t="shared" si="122"/>
        <v>0</v>
      </c>
      <c r="H594" s="14">
        <f t="shared" si="123"/>
        <v>0</v>
      </c>
      <c r="I594" s="14">
        <f t="shared" si="124"/>
        <v>0</v>
      </c>
      <c r="J594" s="14">
        <f t="shared" si="125"/>
        <v>0</v>
      </c>
      <c r="K594" s="14">
        <f t="shared" si="126"/>
        <v>0</v>
      </c>
      <c r="L594" s="14">
        <f t="shared" si="127"/>
        <v>0</v>
      </c>
      <c r="M594" s="14">
        <f t="shared" ca="1" si="119"/>
        <v>-1.8432078686033124E-2</v>
      </c>
      <c r="N594" s="14">
        <f t="shared" ca="1" si="128"/>
        <v>0</v>
      </c>
      <c r="O594" s="21">
        <f t="shared" ca="1" si="129"/>
        <v>0</v>
      </c>
      <c r="P594" s="14">
        <f t="shared" ca="1" si="130"/>
        <v>0</v>
      </c>
      <c r="Q594" s="14">
        <f t="shared" ca="1" si="131"/>
        <v>0</v>
      </c>
      <c r="R594" s="8">
        <f t="shared" ca="1" si="120"/>
        <v>1.8432078686033124E-2</v>
      </c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</row>
    <row r="595" spans="1:35" x14ac:dyDescent="0.2">
      <c r="A595" s="8"/>
      <c r="B595" s="8"/>
      <c r="C595" s="54"/>
      <c r="D595" s="56">
        <f t="shared" si="121"/>
        <v>0</v>
      </c>
      <c r="E595" s="56">
        <f t="shared" si="121"/>
        <v>0</v>
      </c>
      <c r="F595" s="14">
        <f t="shared" si="122"/>
        <v>0</v>
      </c>
      <c r="G595" s="14">
        <f t="shared" si="122"/>
        <v>0</v>
      </c>
      <c r="H595" s="14">
        <f t="shared" si="123"/>
        <v>0</v>
      </c>
      <c r="I595" s="14">
        <f t="shared" si="124"/>
        <v>0</v>
      </c>
      <c r="J595" s="14">
        <f t="shared" si="125"/>
        <v>0</v>
      </c>
      <c r="K595" s="14">
        <f t="shared" si="126"/>
        <v>0</v>
      </c>
      <c r="L595" s="14">
        <f t="shared" si="127"/>
        <v>0</v>
      </c>
      <c r="M595" s="14">
        <f t="shared" ca="1" si="119"/>
        <v>-1.8432078686033124E-2</v>
      </c>
      <c r="N595" s="14">
        <f t="shared" ca="1" si="128"/>
        <v>0</v>
      </c>
      <c r="O595" s="21">
        <f t="shared" ca="1" si="129"/>
        <v>0</v>
      </c>
      <c r="P595" s="14">
        <f t="shared" ca="1" si="130"/>
        <v>0</v>
      </c>
      <c r="Q595" s="14">
        <f t="shared" ca="1" si="131"/>
        <v>0</v>
      </c>
      <c r="R595" s="8">
        <f t="shared" ca="1" si="120"/>
        <v>1.8432078686033124E-2</v>
      </c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</row>
    <row r="596" spans="1:35" x14ac:dyDescent="0.2">
      <c r="A596" s="8"/>
      <c r="B596" s="8"/>
      <c r="C596" s="54"/>
      <c r="D596" s="56">
        <f t="shared" si="121"/>
        <v>0</v>
      </c>
      <c r="E596" s="56">
        <f t="shared" si="121"/>
        <v>0</v>
      </c>
      <c r="F596" s="14">
        <f t="shared" si="122"/>
        <v>0</v>
      </c>
      <c r="G596" s="14">
        <f t="shared" si="122"/>
        <v>0</v>
      </c>
      <c r="H596" s="14">
        <f t="shared" si="123"/>
        <v>0</v>
      </c>
      <c r="I596" s="14">
        <f t="shared" si="124"/>
        <v>0</v>
      </c>
      <c r="J596" s="14">
        <f t="shared" si="125"/>
        <v>0</v>
      </c>
      <c r="K596" s="14">
        <f t="shared" si="126"/>
        <v>0</v>
      </c>
      <c r="L596" s="14">
        <f t="shared" si="127"/>
        <v>0</v>
      </c>
      <c r="M596" s="14">
        <f t="shared" ref="M596:M659" ca="1" si="132">+E$4+E$5*D596+E$6*D596^2</f>
        <v>-1.8432078686033124E-2</v>
      </c>
      <c r="N596" s="14">
        <f t="shared" ca="1" si="128"/>
        <v>0</v>
      </c>
      <c r="O596" s="21">
        <f t="shared" ca="1" si="129"/>
        <v>0</v>
      </c>
      <c r="P596" s="14">
        <f t="shared" ca="1" si="130"/>
        <v>0</v>
      </c>
      <c r="Q596" s="14">
        <f t="shared" ca="1" si="131"/>
        <v>0</v>
      </c>
      <c r="R596" s="8">
        <f t="shared" ref="R596:R659" ca="1" si="133">+E596-M596</f>
        <v>1.8432078686033124E-2</v>
      </c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</row>
    <row r="597" spans="1:35" x14ac:dyDescent="0.2">
      <c r="A597" s="8"/>
      <c r="B597" s="8"/>
      <c r="C597" s="54"/>
      <c r="D597" s="56">
        <f t="shared" si="121"/>
        <v>0</v>
      </c>
      <c r="E597" s="56">
        <f t="shared" si="121"/>
        <v>0</v>
      </c>
      <c r="F597" s="14">
        <f t="shared" si="122"/>
        <v>0</v>
      </c>
      <c r="G597" s="14">
        <f t="shared" si="122"/>
        <v>0</v>
      </c>
      <c r="H597" s="14">
        <f t="shared" si="123"/>
        <v>0</v>
      </c>
      <c r="I597" s="14">
        <f t="shared" si="124"/>
        <v>0</v>
      </c>
      <c r="J597" s="14">
        <f t="shared" si="125"/>
        <v>0</v>
      </c>
      <c r="K597" s="14">
        <f t="shared" si="126"/>
        <v>0</v>
      </c>
      <c r="L597" s="14">
        <f t="shared" si="127"/>
        <v>0</v>
      </c>
      <c r="M597" s="14">
        <f t="shared" ca="1" si="132"/>
        <v>-1.8432078686033124E-2</v>
      </c>
      <c r="N597" s="14">
        <f t="shared" ca="1" si="128"/>
        <v>0</v>
      </c>
      <c r="O597" s="21">
        <f t="shared" ca="1" si="129"/>
        <v>0</v>
      </c>
      <c r="P597" s="14">
        <f t="shared" ca="1" si="130"/>
        <v>0</v>
      </c>
      <c r="Q597" s="14">
        <f t="shared" ca="1" si="131"/>
        <v>0</v>
      </c>
      <c r="R597" s="8">
        <f t="shared" ca="1" si="133"/>
        <v>1.8432078686033124E-2</v>
      </c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 spans="1:35" x14ac:dyDescent="0.2">
      <c r="A598" s="8"/>
      <c r="B598" s="8"/>
      <c r="C598" s="54"/>
      <c r="D598" s="56">
        <f t="shared" si="121"/>
        <v>0</v>
      </c>
      <c r="E598" s="56">
        <f t="shared" si="121"/>
        <v>0</v>
      </c>
      <c r="F598" s="14">
        <f t="shared" si="122"/>
        <v>0</v>
      </c>
      <c r="G598" s="14">
        <f t="shared" si="122"/>
        <v>0</v>
      </c>
      <c r="H598" s="14">
        <f t="shared" si="123"/>
        <v>0</v>
      </c>
      <c r="I598" s="14">
        <f t="shared" si="124"/>
        <v>0</v>
      </c>
      <c r="J598" s="14">
        <f t="shared" si="125"/>
        <v>0</v>
      </c>
      <c r="K598" s="14">
        <f t="shared" si="126"/>
        <v>0</v>
      </c>
      <c r="L598" s="14">
        <f t="shared" si="127"/>
        <v>0</v>
      </c>
      <c r="M598" s="14">
        <f t="shared" ca="1" si="132"/>
        <v>-1.8432078686033124E-2</v>
      </c>
      <c r="N598" s="14">
        <f t="shared" ca="1" si="128"/>
        <v>0</v>
      </c>
      <c r="O598" s="21">
        <f t="shared" ca="1" si="129"/>
        <v>0</v>
      </c>
      <c r="P598" s="14">
        <f t="shared" ca="1" si="130"/>
        <v>0</v>
      </c>
      <c r="Q598" s="14">
        <f t="shared" ca="1" si="131"/>
        <v>0</v>
      </c>
      <c r="R598" s="8">
        <f t="shared" ca="1" si="133"/>
        <v>1.8432078686033124E-2</v>
      </c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 spans="1:35" x14ac:dyDescent="0.2">
      <c r="A599" s="8"/>
      <c r="B599" s="8"/>
      <c r="C599" s="54"/>
      <c r="D599" s="56">
        <f t="shared" si="121"/>
        <v>0</v>
      </c>
      <c r="E599" s="56">
        <f t="shared" si="121"/>
        <v>0</v>
      </c>
      <c r="F599" s="14">
        <f t="shared" si="122"/>
        <v>0</v>
      </c>
      <c r="G599" s="14">
        <f t="shared" si="122"/>
        <v>0</v>
      </c>
      <c r="H599" s="14">
        <f t="shared" si="123"/>
        <v>0</v>
      </c>
      <c r="I599" s="14">
        <f t="shared" si="124"/>
        <v>0</v>
      </c>
      <c r="J599" s="14">
        <f t="shared" si="125"/>
        <v>0</v>
      </c>
      <c r="K599" s="14">
        <f t="shared" si="126"/>
        <v>0</v>
      </c>
      <c r="L599" s="14">
        <f t="shared" si="127"/>
        <v>0</v>
      </c>
      <c r="M599" s="14">
        <f t="shared" ca="1" si="132"/>
        <v>-1.8432078686033124E-2</v>
      </c>
      <c r="N599" s="14">
        <f t="shared" ca="1" si="128"/>
        <v>0</v>
      </c>
      <c r="O599" s="21">
        <f t="shared" ca="1" si="129"/>
        <v>0</v>
      </c>
      <c r="P599" s="14">
        <f t="shared" ca="1" si="130"/>
        <v>0</v>
      </c>
      <c r="Q599" s="14">
        <f t="shared" ca="1" si="131"/>
        <v>0</v>
      </c>
      <c r="R599" s="8">
        <f t="shared" ca="1" si="133"/>
        <v>1.8432078686033124E-2</v>
      </c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 spans="1:35" x14ac:dyDescent="0.2">
      <c r="A600" s="8"/>
      <c r="B600" s="8"/>
      <c r="C600" s="54"/>
      <c r="D600" s="56">
        <f t="shared" si="121"/>
        <v>0</v>
      </c>
      <c r="E600" s="56">
        <f t="shared" si="121"/>
        <v>0</v>
      </c>
      <c r="F600" s="14">
        <f t="shared" si="122"/>
        <v>0</v>
      </c>
      <c r="G600" s="14">
        <f t="shared" si="122"/>
        <v>0</v>
      </c>
      <c r="H600" s="14">
        <f t="shared" si="123"/>
        <v>0</v>
      </c>
      <c r="I600" s="14">
        <f t="shared" si="124"/>
        <v>0</v>
      </c>
      <c r="J600" s="14">
        <f t="shared" si="125"/>
        <v>0</v>
      </c>
      <c r="K600" s="14">
        <f t="shared" si="126"/>
        <v>0</v>
      </c>
      <c r="L600" s="14">
        <f t="shared" si="127"/>
        <v>0</v>
      </c>
      <c r="M600" s="14">
        <f t="shared" ca="1" si="132"/>
        <v>-1.8432078686033124E-2</v>
      </c>
      <c r="N600" s="14">
        <f t="shared" ca="1" si="128"/>
        <v>0</v>
      </c>
      <c r="O600" s="21">
        <f t="shared" ca="1" si="129"/>
        <v>0</v>
      </c>
      <c r="P600" s="14">
        <f t="shared" ca="1" si="130"/>
        <v>0</v>
      </c>
      <c r="Q600" s="14">
        <f t="shared" ca="1" si="131"/>
        <v>0</v>
      </c>
      <c r="R600" s="8">
        <f t="shared" ca="1" si="133"/>
        <v>1.8432078686033124E-2</v>
      </c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 spans="1:35" x14ac:dyDescent="0.2">
      <c r="A601" s="8"/>
      <c r="B601" s="8"/>
      <c r="C601" s="54"/>
      <c r="D601" s="56">
        <f t="shared" si="121"/>
        <v>0</v>
      </c>
      <c r="E601" s="56">
        <f t="shared" si="121"/>
        <v>0</v>
      </c>
      <c r="F601" s="14">
        <f t="shared" si="122"/>
        <v>0</v>
      </c>
      <c r="G601" s="14">
        <f t="shared" si="122"/>
        <v>0</v>
      </c>
      <c r="H601" s="14">
        <f t="shared" si="123"/>
        <v>0</v>
      </c>
      <c r="I601" s="14">
        <f t="shared" si="124"/>
        <v>0</v>
      </c>
      <c r="J601" s="14">
        <f t="shared" si="125"/>
        <v>0</v>
      </c>
      <c r="K601" s="14">
        <f t="shared" si="126"/>
        <v>0</v>
      </c>
      <c r="L601" s="14">
        <f t="shared" si="127"/>
        <v>0</v>
      </c>
      <c r="M601" s="14">
        <f t="shared" ca="1" si="132"/>
        <v>-1.8432078686033124E-2</v>
      </c>
      <c r="N601" s="14">
        <f t="shared" ca="1" si="128"/>
        <v>0</v>
      </c>
      <c r="O601" s="21">
        <f t="shared" ca="1" si="129"/>
        <v>0</v>
      </c>
      <c r="P601" s="14">
        <f t="shared" ca="1" si="130"/>
        <v>0</v>
      </c>
      <c r="Q601" s="14">
        <f t="shared" ca="1" si="131"/>
        <v>0</v>
      </c>
      <c r="R601" s="8">
        <f t="shared" ca="1" si="133"/>
        <v>1.8432078686033124E-2</v>
      </c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 spans="1:35" x14ac:dyDescent="0.2">
      <c r="A602" s="8"/>
      <c r="B602" s="8"/>
      <c r="C602" s="54"/>
      <c r="D602" s="56">
        <f t="shared" si="121"/>
        <v>0</v>
      </c>
      <c r="E602" s="56">
        <f t="shared" si="121"/>
        <v>0</v>
      </c>
      <c r="F602" s="14">
        <f t="shared" si="122"/>
        <v>0</v>
      </c>
      <c r="G602" s="14">
        <f t="shared" si="122"/>
        <v>0</v>
      </c>
      <c r="H602" s="14">
        <f t="shared" si="123"/>
        <v>0</v>
      </c>
      <c r="I602" s="14">
        <f t="shared" si="124"/>
        <v>0</v>
      </c>
      <c r="J602" s="14">
        <f t="shared" si="125"/>
        <v>0</v>
      </c>
      <c r="K602" s="14">
        <f t="shared" si="126"/>
        <v>0</v>
      </c>
      <c r="L602" s="14">
        <f t="shared" si="127"/>
        <v>0</v>
      </c>
      <c r="M602" s="14">
        <f t="shared" ca="1" si="132"/>
        <v>-1.8432078686033124E-2</v>
      </c>
      <c r="N602" s="14">
        <f t="shared" ca="1" si="128"/>
        <v>0</v>
      </c>
      <c r="O602" s="21">
        <f t="shared" ca="1" si="129"/>
        <v>0</v>
      </c>
      <c r="P602" s="14">
        <f t="shared" ca="1" si="130"/>
        <v>0</v>
      </c>
      <c r="Q602" s="14">
        <f t="shared" ca="1" si="131"/>
        <v>0</v>
      </c>
      <c r="R602" s="8">
        <f t="shared" ca="1" si="133"/>
        <v>1.8432078686033124E-2</v>
      </c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 spans="1:35" x14ac:dyDescent="0.2">
      <c r="A603" s="8"/>
      <c r="B603" s="8"/>
      <c r="C603" s="54"/>
      <c r="D603" s="56">
        <f t="shared" si="121"/>
        <v>0</v>
      </c>
      <c r="E603" s="56">
        <f t="shared" si="121"/>
        <v>0</v>
      </c>
      <c r="F603" s="14">
        <f t="shared" si="122"/>
        <v>0</v>
      </c>
      <c r="G603" s="14">
        <f t="shared" si="122"/>
        <v>0</v>
      </c>
      <c r="H603" s="14">
        <f t="shared" si="123"/>
        <v>0</v>
      </c>
      <c r="I603" s="14">
        <f t="shared" si="124"/>
        <v>0</v>
      </c>
      <c r="J603" s="14">
        <f t="shared" si="125"/>
        <v>0</v>
      </c>
      <c r="K603" s="14">
        <f t="shared" si="126"/>
        <v>0</v>
      </c>
      <c r="L603" s="14">
        <f t="shared" si="127"/>
        <v>0</v>
      </c>
      <c r="M603" s="14">
        <f t="shared" ca="1" si="132"/>
        <v>-1.8432078686033124E-2</v>
      </c>
      <c r="N603" s="14">
        <f t="shared" ca="1" si="128"/>
        <v>0</v>
      </c>
      <c r="O603" s="21">
        <f t="shared" ca="1" si="129"/>
        <v>0</v>
      </c>
      <c r="P603" s="14">
        <f t="shared" ca="1" si="130"/>
        <v>0</v>
      </c>
      <c r="Q603" s="14">
        <f t="shared" ca="1" si="131"/>
        <v>0</v>
      </c>
      <c r="R603" s="8">
        <f t="shared" ca="1" si="133"/>
        <v>1.8432078686033124E-2</v>
      </c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 spans="1:35" x14ac:dyDescent="0.2">
      <c r="A604" s="8"/>
      <c r="B604" s="8"/>
      <c r="C604" s="54"/>
      <c r="D604" s="56">
        <f t="shared" si="121"/>
        <v>0</v>
      </c>
      <c r="E604" s="56">
        <f t="shared" si="121"/>
        <v>0</v>
      </c>
      <c r="F604" s="14">
        <f t="shared" si="122"/>
        <v>0</v>
      </c>
      <c r="G604" s="14">
        <f t="shared" si="122"/>
        <v>0</v>
      </c>
      <c r="H604" s="14">
        <f t="shared" si="123"/>
        <v>0</v>
      </c>
      <c r="I604" s="14">
        <f t="shared" si="124"/>
        <v>0</v>
      </c>
      <c r="J604" s="14">
        <f t="shared" si="125"/>
        <v>0</v>
      </c>
      <c r="K604" s="14">
        <f t="shared" si="126"/>
        <v>0</v>
      </c>
      <c r="L604" s="14">
        <f t="shared" si="127"/>
        <v>0</v>
      </c>
      <c r="M604" s="14">
        <f t="shared" ca="1" si="132"/>
        <v>-1.8432078686033124E-2</v>
      </c>
      <c r="N604" s="14">
        <f t="shared" ca="1" si="128"/>
        <v>0</v>
      </c>
      <c r="O604" s="21">
        <f t="shared" ca="1" si="129"/>
        <v>0</v>
      </c>
      <c r="P604" s="14">
        <f t="shared" ca="1" si="130"/>
        <v>0</v>
      </c>
      <c r="Q604" s="14">
        <f t="shared" ca="1" si="131"/>
        <v>0</v>
      </c>
      <c r="R604" s="8">
        <f t="shared" ca="1" si="133"/>
        <v>1.8432078686033124E-2</v>
      </c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</row>
    <row r="605" spans="1:35" x14ac:dyDescent="0.2">
      <c r="A605" s="8"/>
      <c r="B605" s="8"/>
      <c r="C605" s="54"/>
      <c r="D605" s="56">
        <f t="shared" si="121"/>
        <v>0</v>
      </c>
      <c r="E605" s="56">
        <f t="shared" si="121"/>
        <v>0</v>
      </c>
      <c r="F605" s="14">
        <f t="shared" si="122"/>
        <v>0</v>
      </c>
      <c r="G605" s="14">
        <f t="shared" si="122"/>
        <v>0</v>
      </c>
      <c r="H605" s="14">
        <f t="shared" si="123"/>
        <v>0</v>
      </c>
      <c r="I605" s="14">
        <f t="shared" si="124"/>
        <v>0</v>
      </c>
      <c r="J605" s="14">
        <f t="shared" si="125"/>
        <v>0</v>
      </c>
      <c r="K605" s="14">
        <f t="shared" si="126"/>
        <v>0</v>
      </c>
      <c r="L605" s="14">
        <f t="shared" si="127"/>
        <v>0</v>
      </c>
      <c r="M605" s="14">
        <f t="shared" ca="1" si="132"/>
        <v>-1.8432078686033124E-2</v>
      </c>
      <c r="N605" s="14">
        <f t="shared" ca="1" si="128"/>
        <v>0</v>
      </c>
      <c r="O605" s="21">
        <f t="shared" ca="1" si="129"/>
        <v>0</v>
      </c>
      <c r="P605" s="14">
        <f t="shared" ca="1" si="130"/>
        <v>0</v>
      </c>
      <c r="Q605" s="14">
        <f t="shared" ca="1" si="131"/>
        <v>0</v>
      </c>
      <c r="R605" s="8">
        <f t="shared" ca="1" si="133"/>
        <v>1.8432078686033124E-2</v>
      </c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 spans="1:35" x14ac:dyDescent="0.2">
      <c r="A606" s="8"/>
      <c r="B606" s="8"/>
      <c r="C606" s="54"/>
      <c r="D606" s="56">
        <f t="shared" si="121"/>
        <v>0</v>
      </c>
      <c r="E606" s="56">
        <f t="shared" si="121"/>
        <v>0</v>
      </c>
      <c r="F606" s="14">
        <f t="shared" si="122"/>
        <v>0</v>
      </c>
      <c r="G606" s="14">
        <f t="shared" si="122"/>
        <v>0</v>
      </c>
      <c r="H606" s="14">
        <f t="shared" si="123"/>
        <v>0</v>
      </c>
      <c r="I606" s="14">
        <f t="shared" si="124"/>
        <v>0</v>
      </c>
      <c r="J606" s="14">
        <f t="shared" si="125"/>
        <v>0</v>
      </c>
      <c r="K606" s="14">
        <f t="shared" si="126"/>
        <v>0</v>
      </c>
      <c r="L606" s="14">
        <f t="shared" si="127"/>
        <v>0</v>
      </c>
      <c r="M606" s="14">
        <f t="shared" ca="1" si="132"/>
        <v>-1.8432078686033124E-2</v>
      </c>
      <c r="N606" s="14">
        <f t="shared" ca="1" si="128"/>
        <v>0</v>
      </c>
      <c r="O606" s="21">
        <f t="shared" ca="1" si="129"/>
        <v>0</v>
      </c>
      <c r="P606" s="14">
        <f t="shared" ca="1" si="130"/>
        <v>0</v>
      </c>
      <c r="Q606" s="14">
        <f t="shared" ca="1" si="131"/>
        <v>0</v>
      </c>
      <c r="R606" s="8">
        <f t="shared" ca="1" si="133"/>
        <v>1.8432078686033124E-2</v>
      </c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 spans="1:35" x14ac:dyDescent="0.2">
      <c r="A607" s="8"/>
      <c r="B607" s="8"/>
      <c r="C607" s="54"/>
      <c r="D607" s="56">
        <f t="shared" si="121"/>
        <v>0</v>
      </c>
      <c r="E607" s="56">
        <f t="shared" si="121"/>
        <v>0</v>
      </c>
      <c r="F607" s="14">
        <f t="shared" si="122"/>
        <v>0</v>
      </c>
      <c r="G607" s="14">
        <f t="shared" si="122"/>
        <v>0</v>
      </c>
      <c r="H607" s="14">
        <f t="shared" si="123"/>
        <v>0</v>
      </c>
      <c r="I607" s="14">
        <f t="shared" si="124"/>
        <v>0</v>
      </c>
      <c r="J607" s="14">
        <f t="shared" si="125"/>
        <v>0</v>
      </c>
      <c r="K607" s="14">
        <f t="shared" si="126"/>
        <v>0</v>
      </c>
      <c r="L607" s="14">
        <f t="shared" si="127"/>
        <v>0</v>
      </c>
      <c r="M607" s="14">
        <f t="shared" ca="1" si="132"/>
        <v>-1.8432078686033124E-2</v>
      </c>
      <c r="N607" s="14">
        <f t="shared" ca="1" si="128"/>
        <v>0</v>
      </c>
      <c r="O607" s="21">
        <f t="shared" ca="1" si="129"/>
        <v>0</v>
      </c>
      <c r="P607" s="14">
        <f t="shared" ca="1" si="130"/>
        <v>0</v>
      </c>
      <c r="Q607" s="14">
        <f t="shared" ca="1" si="131"/>
        <v>0</v>
      </c>
      <c r="R607" s="8">
        <f t="shared" ca="1" si="133"/>
        <v>1.8432078686033124E-2</v>
      </c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 spans="1:35" x14ac:dyDescent="0.2">
      <c r="A608" s="8"/>
      <c r="B608" s="8"/>
      <c r="C608" s="54"/>
      <c r="D608" s="56">
        <f t="shared" si="121"/>
        <v>0</v>
      </c>
      <c r="E608" s="56">
        <f t="shared" si="121"/>
        <v>0</v>
      </c>
      <c r="F608" s="14">
        <f t="shared" si="122"/>
        <v>0</v>
      </c>
      <c r="G608" s="14">
        <f t="shared" si="122"/>
        <v>0</v>
      </c>
      <c r="H608" s="14">
        <f t="shared" si="123"/>
        <v>0</v>
      </c>
      <c r="I608" s="14">
        <f t="shared" si="124"/>
        <v>0</v>
      </c>
      <c r="J608" s="14">
        <f t="shared" si="125"/>
        <v>0</v>
      </c>
      <c r="K608" s="14">
        <f t="shared" si="126"/>
        <v>0</v>
      </c>
      <c r="L608" s="14">
        <f t="shared" si="127"/>
        <v>0</v>
      </c>
      <c r="M608" s="14">
        <f t="shared" ca="1" si="132"/>
        <v>-1.8432078686033124E-2</v>
      </c>
      <c r="N608" s="14">
        <f t="shared" ca="1" si="128"/>
        <v>0</v>
      </c>
      <c r="O608" s="21">
        <f t="shared" ca="1" si="129"/>
        <v>0</v>
      </c>
      <c r="P608" s="14">
        <f t="shared" ca="1" si="130"/>
        <v>0</v>
      </c>
      <c r="Q608" s="14">
        <f t="shared" ca="1" si="131"/>
        <v>0</v>
      </c>
      <c r="R608" s="8">
        <f t="shared" ca="1" si="133"/>
        <v>1.8432078686033124E-2</v>
      </c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</row>
    <row r="609" spans="1:35" x14ac:dyDescent="0.2">
      <c r="A609" s="8"/>
      <c r="B609" s="8"/>
      <c r="C609" s="54"/>
      <c r="D609" s="56">
        <f t="shared" si="121"/>
        <v>0</v>
      </c>
      <c r="E609" s="56">
        <f t="shared" si="121"/>
        <v>0</v>
      </c>
      <c r="F609" s="14">
        <f t="shared" si="122"/>
        <v>0</v>
      </c>
      <c r="G609" s="14">
        <f t="shared" si="122"/>
        <v>0</v>
      </c>
      <c r="H609" s="14">
        <f t="shared" si="123"/>
        <v>0</v>
      </c>
      <c r="I609" s="14">
        <f t="shared" si="124"/>
        <v>0</v>
      </c>
      <c r="J609" s="14">
        <f t="shared" si="125"/>
        <v>0</v>
      </c>
      <c r="K609" s="14">
        <f t="shared" si="126"/>
        <v>0</v>
      </c>
      <c r="L609" s="14">
        <f t="shared" si="127"/>
        <v>0</v>
      </c>
      <c r="M609" s="14">
        <f t="shared" ca="1" si="132"/>
        <v>-1.8432078686033124E-2</v>
      </c>
      <c r="N609" s="14">
        <f t="shared" ca="1" si="128"/>
        <v>0</v>
      </c>
      <c r="O609" s="21">
        <f t="shared" ca="1" si="129"/>
        <v>0</v>
      </c>
      <c r="P609" s="14">
        <f t="shared" ca="1" si="130"/>
        <v>0</v>
      </c>
      <c r="Q609" s="14">
        <f t="shared" ca="1" si="131"/>
        <v>0</v>
      </c>
      <c r="R609" s="8">
        <f t="shared" ca="1" si="133"/>
        <v>1.8432078686033124E-2</v>
      </c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 spans="1:35" x14ac:dyDescent="0.2">
      <c r="A610" s="8"/>
      <c r="B610" s="8"/>
      <c r="C610" s="54"/>
      <c r="D610" s="56">
        <f t="shared" si="121"/>
        <v>0</v>
      </c>
      <c r="E610" s="56">
        <f t="shared" si="121"/>
        <v>0</v>
      </c>
      <c r="F610" s="14">
        <f t="shared" si="122"/>
        <v>0</v>
      </c>
      <c r="G610" s="14">
        <f t="shared" si="122"/>
        <v>0</v>
      </c>
      <c r="H610" s="14">
        <f t="shared" si="123"/>
        <v>0</v>
      </c>
      <c r="I610" s="14">
        <f t="shared" si="124"/>
        <v>0</v>
      </c>
      <c r="J610" s="14">
        <f t="shared" si="125"/>
        <v>0</v>
      </c>
      <c r="K610" s="14">
        <f t="shared" si="126"/>
        <v>0</v>
      </c>
      <c r="L610" s="14">
        <f t="shared" si="127"/>
        <v>0</v>
      </c>
      <c r="M610" s="14">
        <f t="shared" ca="1" si="132"/>
        <v>-1.8432078686033124E-2</v>
      </c>
      <c r="N610" s="14">
        <f t="shared" ca="1" si="128"/>
        <v>0</v>
      </c>
      <c r="O610" s="21">
        <f t="shared" ca="1" si="129"/>
        <v>0</v>
      </c>
      <c r="P610" s="14">
        <f t="shared" ca="1" si="130"/>
        <v>0</v>
      </c>
      <c r="Q610" s="14">
        <f t="shared" ca="1" si="131"/>
        <v>0</v>
      </c>
      <c r="R610" s="8">
        <f t="shared" ca="1" si="133"/>
        <v>1.8432078686033124E-2</v>
      </c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 spans="1:35" x14ac:dyDescent="0.2">
      <c r="A611" s="8"/>
      <c r="B611" s="8"/>
      <c r="C611" s="54"/>
      <c r="D611" s="56">
        <f t="shared" si="121"/>
        <v>0</v>
      </c>
      <c r="E611" s="56">
        <f t="shared" si="121"/>
        <v>0</v>
      </c>
      <c r="F611" s="14">
        <f t="shared" si="122"/>
        <v>0</v>
      </c>
      <c r="G611" s="14">
        <f t="shared" si="122"/>
        <v>0</v>
      </c>
      <c r="H611" s="14">
        <f t="shared" si="123"/>
        <v>0</v>
      </c>
      <c r="I611" s="14">
        <f t="shared" si="124"/>
        <v>0</v>
      </c>
      <c r="J611" s="14">
        <f t="shared" si="125"/>
        <v>0</v>
      </c>
      <c r="K611" s="14">
        <f t="shared" si="126"/>
        <v>0</v>
      </c>
      <c r="L611" s="14">
        <f t="shared" si="127"/>
        <v>0</v>
      </c>
      <c r="M611" s="14">
        <f t="shared" ca="1" si="132"/>
        <v>-1.8432078686033124E-2</v>
      </c>
      <c r="N611" s="14">
        <f t="shared" ca="1" si="128"/>
        <v>0</v>
      </c>
      <c r="O611" s="21">
        <f t="shared" ca="1" si="129"/>
        <v>0</v>
      </c>
      <c r="P611" s="14">
        <f t="shared" ca="1" si="130"/>
        <v>0</v>
      </c>
      <c r="Q611" s="14">
        <f t="shared" ca="1" si="131"/>
        <v>0</v>
      </c>
      <c r="R611" s="8">
        <f t="shared" ca="1" si="133"/>
        <v>1.8432078686033124E-2</v>
      </c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 spans="1:35" x14ac:dyDescent="0.2">
      <c r="A612" s="8"/>
      <c r="B612" s="8"/>
      <c r="C612" s="54"/>
      <c r="D612" s="56">
        <f t="shared" si="121"/>
        <v>0</v>
      </c>
      <c r="E612" s="56">
        <f t="shared" si="121"/>
        <v>0</v>
      </c>
      <c r="F612" s="14">
        <f t="shared" si="122"/>
        <v>0</v>
      </c>
      <c r="G612" s="14">
        <f t="shared" si="122"/>
        <v>0</v>
      </c>
      <c r="H612" s="14">
        <f t="shared" si="123"/>
        <v>0</v>
      </c>
      <c r="I612" s="14">
        <f t="shared" si="124"/>
        <v>0</v>
      </c>
      <c r="J612" s="14">
        <f t="shared" si="125"/>
        <v>0</v>
      </c>
      <c r="K612" s="14">
        <f t="shared" si="126"/>
        <v>0</v>
      </c>
      <c r="L612" s="14">
        <f t="shared" si="127"/>
        <v>0</v>
      </c>
      <c r="M612" s="14">
        <f t="shared" ca="1" si="132"/>
        <v>-1.8432078686033124E-2</v>
      </c>
      <c r="N612" s="14">
        <f t="shared" ca="1" si="128"/>
        <v>0</v>
      </c>
      <c r="O612" s="21">
        <f t="shared" ca="1" si="129"/>
        <v>0</v>
      </c>
      <c r="P612" s="14">
        <f t="shared" ca="1" si="130"/>
        <v>0</v>
      </c>
      <c r="Q612" s="14">
        <f t="shared" ca="1" si="131"/>
        <v>0</v>
      </c>
      <c r="R612" s="8">
        <f t="shared" ca="1" si="133"/>
        <v>1.8432078686033124E-2</v>
      </c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 spans="1:35" x14ac:dyDescent="0.2">
      <c r="A613" s="8"/>
      <c r="B613" s="8"/>
      <c r="C613" s="54"/>
      <c r="D613" s="56">
        <f t="shared" si="121"/>
        <v>0</v>
      </c>
      <c r="E613" s="56">
        <f t="shared" si="121"/>
        <v>0</v>
      </c>
      <c r="F613" s="14">
        <f t="shared" si="122"/>
        <v>0</v>
      </c>
      <c r="G613" s="14">
        <f t="shared" si="122"/>
        <v>0</v>
      </c>
      <c r="H613" s="14">
        <f t="shared" si="123"/>
        <v>0</v>
      </c>
      <c r="I613" s="14">
        <f t="shared" si="124"/>
        <v>0</v>
      </c>
      <c r="J613" s="14">
        <f t="shared" si="125"/>
        <v>0</v>
      </c>
      <c r="K613" s="14">
        <f t="shared" si="126"/>
        <v>0</v>
      </c>
      <c r="L613" s="14">
        <f t="shared" si="127"/>
        <v>0</v>
      </c>
      <c r="M613" s="14">
        <f t="shared" ca="1" si="132"/>
        <v>-1.8432078686033124E-2</v>
      </c>
      <c r="N613" s="14">
        <f t="shared" ca="1" si="128"/>
        <v>0</v>
      </c>
      <c r="O613" s="21">
        <f t="shared" ca="1" si="129"/>
        <v>0</v>
      </c>
      <c r="P613" s="14">
        <f t="shared" ca="1" si="130"/>
        <v>0</v>
      </c>
      <c r="Q613" s="14">
        <f t="shared" ca="1" si="131"/>
        <v>0</v>
      </c>
      <c r="R613" s="8">
        <f t="shared" ca="1" si="133"/>
        <v>1.8432078686033124E-2</v>
      </c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 spans="1:35" x14ac:dyDescent="0.2">
      <c r="A614" s="8"/>
      <c r="B614" s="8"/>
      <c r="C614" s="54"/>
      <c r="D614" s="56">
        <f t="shared" si="121"/>
        <v>0</v>
      </c>
      <c r="E614" s="56">
        <f t="shared" si="121"/>
        <v>0</v>
      </c>
      <c r="F614" s="14">
        <f t="shared" si="122"/>
        <v>0</v>
      </c>
      <c r="G614" s="14">
        <f t="shared" si="122"/>
        <v>0</v>
      </c>
      <c r="H614" s="14">
        <f t="shared" si="123"/>
        <v>0</v>
      </c>
      <c r="I614" s="14">
        <f t="shared" si="124"/>
        <v>0</v>
      </c>
      <c r="J614" s="14">
        <f t="shared" si="125"/>
        <v>0</v>
      </c>
      <c r="K614" s="14">
        <f t="shared" si="126"/>
        <v>0</v>
      </c>
      <c r="L614" s="14">
        <f t="shared" si="127"/>
        <v>0</v>
      </c>
      <c r="M614" s="14">
        <f t="shared" ca="1" si="132"/>
        <v>-1.8432078686033124E-2</v>
      </c>
      <c r="N614" s="14">
        <f t="shared" ca="1" si="128"/>
        <v>0</v>
      </c>
      <c r="O614" s="21">
        <f t="shared" ca="1" si="129"/>
        <v>0</v>
      </c>
      <c r="P614" s="14">
        <f t="shared" ca="1" si="130"/>
        <v>0</v>
      </c>
      <c r="Q614" s="14">
        <f t="shared" ca="1" si="131"/>
        <v>0</v>
      </c>
      <c r="R614" s="8">
        <f t="shared" ca="1" si="133"/>
        <v>1.8432078686033124E-2</v>
      </c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</row>
    <row r="615" spans="1:35" x14ac:dyDescent="0.2">
      <c r="A615" s="8"/>
      <c r="B615" s="8"/>
      <c r="C615" s="54"/>
      <c r="D615" s="56">
        <f t="shared" si="121"/>
        <v>0</v>
      </c>
      <c r="E615" s="56">
        <f t="shared" si="121"/>
        <v>0</v>
      </c>
      <c r="F615" s="14">
        <f t="shared" si="122"/>
        <v>0</v>
      </c>
      <c r="G615" s="14">
        <f t="shared" si="122"/>
        <v>0</v>
      </c>
      <c r="H615" s="14">
        <f t="shared" si="123"/>
        <v>0</v>
      </c>
      <c r="I615" s="14">
        <f t="shared" si="124"/>
        <v>0</v>
      </c>
      <c r="J615" s="14">
        <f t="shared" si="125"/>
        <v>0</v>
      </c>
      <c r="K615" s="14">
        <f t="shared" si="126"/>
        <v>0</v>
      </c>
      <c r="L615" s="14">
        <f t="shared" si="127"/>
        <v>0</v>
      </c>
      <c r="M615" s="14">
        <f t="shared" ca="1" si="132"/>
        <v>-1.8432078686033124E-2</v>
      </c>
      <c r="N615" s="14">
        <f t="shared" ca="1" si="128"/>
        <v>0</v>
      </c>
      <c r="O615" s="21">
        <f t="shared" ca="1" si="129"/>
        <v>0</v>
      </c>
      <c r="P615" s="14">
        <f t="shared" ca="1" si="130"/>
        <v>0</v>
      </c>
      <c r="Q615" s="14">
        <f t="shared" ca="1" si="131"/>
        <v>0</v>
      </c>
      <c r="R615" s="8">
        <f t="shared" ca="1" si="133"/>
        <v>1.8432078686033124E-2</v>
      </c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 spans="1:35" x14ac:dyDescent="0.2">
      <c r="A616" s="8"/>
      <c r="B616" s="8"/>
      <c r="C616" s="54"/>
      <c r="D616" s="56">
        <f t="shared" si="121"/>
        <v>0</v>
      </c>
      <c r="E616" s="56">
        <f t="shared" si="121"/>
        <v>0</v>
      </c>
      <c r="F616" s="14">
        <f t="shared" si="122"/>
        <v>0</v>
      </c>
      <c r="G616" s="14">
        <f t="shared" si="122"/>
        <v>0</v>
      </c>
      <c r="H616" s="14">
        <f t="shared" si="123"/>
        <v>0</v>
      </c>
      <c r="I616" s="14">
        <f t="shared" si="124"/>
        <v>0</v>
      </c>
      <c r="J616" s="14">
        <f t="shared" si="125"/>
        <v>0</v>
      </c>
      <c r="K616" s="14">
        <f t="shared" si="126"/>
        <v>0</v>
      </c>
      <c r="L616" s="14">
        <f t="shared" si="127"/>
        <v>0</v>
      </c>
      <c r="M616" s="14">
        <f t="shared" ca="1" si="132"/>
        <v>-1.8432078686033124E-2</v>
      </c>
      <c r="N616" s="14">
        <f t="shared" ca="1" si="128"/>
        <v>0</v>
      </c>
      <c r="O616" s="21">
        <f t="shared" ca="1" si="129"/>
        <v>0</v>
      </c>
      <c r="P616" s="14">
        <f t="shared" ca="1" si="130"/>
        <v>0</v>
      </c>
      <c r="Q616" s="14">
        <f t="shared" ca="1" si="131"/>
        <v>0</v>
      </c>
      <c r="R616" s="8">
        <f t="shared" ca="1" si="133"/>
        <v>1.8432078686033124E-2</v>
      </c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 spans="1:35" x14ac:dyDescent="0.2">
      <c r="A617" s="8"/>
      <c r="B617" s="8"/>
      <c r="C617" s="54"/>
      <c r="D617" s="56">
        <f t="shared" si="121"/>
        <v>0</v>
      </c>
      <c r="E617" s="56">
        <f t="shared" si="121"/>
        <v>0</v>
      </c>
      <c r="F617" s="14">
        <f t="shared" si="122"/>
        <v>0</v>
      </c>
      <c r="G617" s="14">
        <f t="shared" si="122"/>
        <v>0</v>
      </c>
      <c r="H617" s="14">
        <f t="shared" si="123"/>
        <v>0</v>
      </c>
      <c r="I617" s="14">
        <f t="shared" si="124"/>
        <v>0</v>
      </c>
      <c r="J617" s="14">
        <f t="shared" si="125"/>
        <v>0</v>
      </c>
      <c r="K617" s="14">
        <f t="shared" si="126"/>
        <v>0</v>
      </c>
      <c r="L617" s="14">
        <f t="shared" si="127"/>
        <v>0</v>
      </c>
      <c r="M617" s="14">
        <f t="shared" ca="1" si="132"/>
        <v>-1.8432078686033124E-2</v>
      </c>
      <c r="N617" s="14">
        <f t="shared" ca="1" si="128"/>
        <v>0</v>
      </c>
      <c r="O617" s="21">
        <f t="shared" ca="1" si="129"/>
        <v>0</v>
      </c>
      <c r="P617" s="14">
        <f t="shared" ca="1" si="130"/>
        <v>0</v>
      </c>
      <c r="Q617" s="14">
        <f t="shared" ca="1" si="131"/>
        <v>0</v>
      </c>
      <c r="R617" s="8">
        <f t="shared" ca="1" si="133"/>
        <v>1.8432078686033124E-2</v>
      </c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 spans="1:35" x14ac:dyDescent="0.2">
      <c r="A618" s="8"/>
      <c r="B618" s="8"/>
      <c r="C618" s="54"/>
      <c r="D618" s="56">
        <f t="shared" si="121"/>
        <v>0</v>
      </c>
      <c r="E618" s="56">
        <f t="shared" si="121"/>
        <v>0</v>
      </c>
      <c r="F618" s="14">
        <f t="shared" si="122"/>
        <v>0</v>
      </c>
      <c r="G618" s="14">
        <f t="shared" si="122"/>
        <v>0</v>
      </c>
      <c r="H618" s="14">
        <f t="shared" si="123"/>
        <v>0</v>
      </c>
      <c r="I618" s="14">
        <f t="shared" si="124"/>
        <v>0</v>
      </c>
      <c r="J618" s="14">
        <f t="shared" si="125"/>
        <v>0</v>
      </c>
      <c r="K618" s="14">
        <f t="shared" si="126"/>
        <v>0</v>
      </c>
      <c r="L618" s="14">
        <f t="shared" si="127"/>
        <v>0</v>
      </c>
      <c r="M618" s="14">
        <f t="shared" ca="1" si="132"/>
        <v>-1.8432078686033124E-2</v>
      </c>
      <c r="N618" s="14">
        <f t="shared" ca="1" si="128"/>
        <v>0</v>
      </c>
      <c r="O618" s="21">
        <f t="shared" ca="1" si="129"/>
        <v>0</v>
      </c>
      <c r="P618" s="14">
        <f t="shared" ca="1" si="130"/>
        <v>0</v>
      </c>
      <c r="Q618" s="14">
        <f t="shared" ca="1" si="131"/>
        <v>0</v>
      </c>
      <c r="R618" s="8">
        <f t="shared" ca="1" si="133"/>
        <v>1.8432078686033124E-2</v>
      </c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 spans="1:35" x14ac:dyDescent="0.2">
      <c r="A619" s="8"/>
      <c r="B619" s="8"/>
      <c r="C619" s="54"/>
      <c r="D619" s="56">
        <f t="shared" si="121"/>
        <v>0</v>
      </c>
      <c r="E619" s="56">
        <f t="shared" si="121"/>
        <v>0</v>
      </c>
      <c r="F619" s="14">
        <f t="shared" si="122"/>
        <v>0</v>
      </c>
      <c r="G619" s="14">
        <f t="shared" si="122"/>
        <v>0</v>
      </c>
      <c r="H619" s="14">
        <f t="shared" si="123"/>
        <v>0</v>
      </c>
      <c r="I619" s="14">
        <f t="shared" si="124"/>
        <v>0</v>
      </c>
      <c r="J619" s="14">
        <f t="shared" si="125"/>
        <v>0</v>
      </c>
      <c r="K619" s="14">
        <f t="shared" si="126"/>
        <v>0</v>
      </c>
      <c r="L619" s="14">
        <f t="shared" si="127"/>
        <v>0</v>
      </c>
      <c r="M619" s="14">
        <f t="shared" ca="1" si="132"/>
        <v>-1.8432078686033124E-2</v>
      </c>
      <c r="N619" s="14">
        <f t="shared" ca="1" si="128"/>
        <v>0</v>
      </c>
      <c r="O619" s="21">
        <f t="shared" ca="1" si="129"/>
        <v>0</v>
      </c>
      <c r="P619" s="14">
        <f t="shared" ca="1" si="130"/>
        <v>0</v>
      </c>
      <c r="Q619" s="14">
        <f t="shared" ca="1" si="131"/>
        <v>0</v>
      </c>
      <c r="R619" s="8">
        <f t="shared" ca="1" si="133"/>
        <v>1.8432078686033124E-2</v>
      </c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 spans="1:35" x14ac:dyDescent="0.2">
      <c r="A620" s="8"/>
      <c r="B620" s="8"/>
      <c r="C620" s="54"/>
      <c r="D620" s="56">
        <f t="shared" si="121"/>
        <v>0</v>
      </c>
      <c r="E620" s="56">
        <f t="shared" si="121"/>
        <v>0</v>
      </c>
      <c r="F620" s="14">
        <f t="shared" si="122"/>
        <v>0</v>
      </c>
      <c r="G620" s="14">
        <f t="shared" si="122"/>
        <v>0</v>
      </c>
      <c r="H620" s="14">
        <f t="shared" si="123"/>
        <v>0</v>
      </c>
      <c r="I620" s="14">
        <f t="shared" si="124"/>
        <v>0</v>
      </c>
      <c r="J620" s="14">
        <f t="shared" si="125"/>
        <v>0</v>
      </c>
      <c r="K620" s="14">
        <f t="shared" si="126"/>
        <v>0</v>
      </c>
      <c r="L620" s="14">
        <f t="shared" si="127"/>
        <v>0</v>
      </c>
      <c r="M620" s="14">
        <f t="shared" ca="1" si="132"/>
        <v>-1.8432078686033124E-2</v>
      </c>
      <c r="N620" s="14">
        <f t="shared" ca="1" si="128"/>
        <v>0</v>
      </c>
      <c r="O620" s="21">
        <f t="shared" ca="1" si="129"/>
        <v>0</v>
      </c>
      <c r="P620" s="14">
        <f t="shared" ca="1" si="130"/>
        <v>0</v>
      </c>
      <c r="Q620" s="14">
        <f t="shared" ca="1" si="131"/>
        <v>0</v>
      </c>
      <c r="R620" s="8">
        <f t="shared" ca="1" si="133"/>
        <v>1.8432078686033124E-2</v>
      </c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 spans="1:35" x14ac:dyDescent="0.2">
      <c r="A621" s="8"/>
      <c r="B621" s="8"/>
      <c r="C621" s="54"/>
      <c r="D621" s="56">
        <f t="shared" si="121"/>
        <v>0</v>
      </c>
      <c r="E621" s="56">
        <f t="shared" si="121"/>
        <v>0</v>
      </c>
      <c r="F621" s="14">
        <f t="shared" si="122"/>
        <v>0</v>
      </c>
      <c r="G621" s="14">
        <f t="shared" si="122"/>
        <v>0</v>
      </c>
      <c r="H621" s="14">
        <f t="shared" si="123"/>
        <v>0</v>
      </c>
      <c r="I621" s="14">
        <f t="shared" si="124"/>
        <v>0</v>
      </c>
      <c r="J621" s="14">
        <f t="shared" si="125"/>
        <v>0</v>
      </c>
      <c r="K621" s="14">
        <f t="shared" si="126"/>
        <v>0</v>
      </c>
      <c r="L621" s="14">
        <f t="shared" si="127"/>
        <v>0</v>
      </c>
      <c r="M621" s="14">
        <f t="shared" ca="1" si="132"/>
        <v>-1.8432078686033124E-2</v>
      </c>
      <c r="N621" s="14">
        <f t="shared" ca="1" si="128"/>
        <v>0</v>
      </c>
      <c r="O621" s="21">
        <f t="shared" ca="1" si="129"/>
        <v>0</v>
      </c>
      <c r="P621" s="14">
        <f t="shared" ca="1" si="130"/>
        <v>0</v>
      </c>
      <c r="Q621" s="14">
        <f t="shared" ca="1" si="131"/>
        <v>0</v>
      </c>
      <c r="R621" s="8">
        <f t="shared" ca="1" si="133"/>
        <v>1.8432078686033124E-2</v>
      </c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 spans="1:35" x14ac:dyDescent="0.2">
      <c r="A622" s="8"/>
      <c r="B622" s="8"/>
      <c r="C622" s="54"/>
      <c r="D622" s="56">
        <f t="shared" si="121"/>
        <v>0</v>
      </c>
      <c r="E622" s="56">
        <f t="shared" si="121"/>
        <v>0</v>
      </c>
      <c r="F622" s="14">
        <f t="shared" si="122"/>
        <v>0</v>
      </c>
      <c r="G622" s="14">
        <f t="shared" si="122"/>
        <v>0</v>
      </c>
      <c r="H622" s="14">
        <f t="shared" si="123"/>
        <v>0</v>
      </c>
      <c r="I622" s="14">
        <f t="shared" si="124"/>
        <v>0</v>
      </c>
      <c r="J622" s="14">
        <f t="shared" si="125"/>
        <v>0</v>
      </c>
      <c r="K622" s="14">
        <f t="shared" si="126"/>
        <v>0</v>
      </c>
      <c r="L622" s="14">
        <f t="shared" si="127"/>
        <v>0</v>
      </c>
      <c r="M622" s="14">
        <f t="shared" ca="1" si="132"/>
        <v>-1.8432078686033124E-2</v>
      </c>
      <c r="N622" s="14">
        <f t="shared" ca="1" si="128"/>
        <v>0</v>
      </c>
      <c r="O622" s="21">
        <f t="shared" ca="1" si="129"/>
        <v>0</v>
      </c>
      <c r="P622" s="14">
        <f t="shared" ca="1" si="130"/>
        <v>0</v>
      </c>
      <c r="Q622" s="14">
        <f t="shared" ca="1" si="131"/>
        <v>0</v>
      </c>
      <c r="R622" s="8">
        <f t="shared" ca="1" si="133"/>
        <v>1.8432078686033124E-2</v>
      </c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 spans="1:35" x14ac:dyDescent="0.2">
      <c r="A623" s="8"/>
      <c r="B623" s="8"/>
      <c r="C623" s="54"/>
      <c r="D623" s="56">
        <f t="shared" si="121"/>
        <v>0</v>
      </c>
      <c r="E623" s="56">
        <f t="shared" si="121"/>
        <v>0</v>
      </c>
      <c r="F623" s="14">
        <f t="shared" si="122"/>
        <v>0</v>
      </c>
      <c r="G623" s="14">
        <f t="shared" si="122"/>
        <v>0</v>
      </c>
      <c r="H623" s="14">
        <f t="shared" si="123"/>
        <v>0</v>
      </c>
      <c r="I623" s="14">
        <f t="shared" si="124"/>
        <v>0</v>
      </c>
      <c r="J623" s="14">
        <f t="shared" si="125"/>
        <v>0</v>
      </c>
      <c r="K623" s="14">
        <f t="shared" si="126"/>
        <v>0</v>
      </c>
      <c r="L623" s="14">
        <f t="shared" si="127"/>
        <v>0</v>
      </c>
      <c r="M623" s="14">
        <f t="shared" ca="1" si="132"/>
        <v>-1.8432078686033124E-2</v>
      </c>
      <c r="N623" s="14">
        <f t="shared" ca="1" si="128"/>
        <v>0</v>
      </c>
      <c r="O623" s="21">
        <f t="shared" ca="1" si="129"/>
        <v>0</v>
      </c>
      <c r="P623" s="14">
        <f t="shared" ca="1" si="130"/>
        <v>0</v>
      </c>
      <c r="Q623" s="14">
        <f t="shared" ca="1" si="131"/>
        <v>0</v>
      </c>
      <c r="R623" s="8">
        <f t="shared" ca="1" si="133"/>
        <v>1.8432078686033124E-2</v>
      </c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 spans="1:35" x14ac:dyDescent="0.2">
      <c r="A624" s="8"/>
      <c r="B624" s="8"/>
      <c r="C624" s="54"/>
      <c r="D624" s="56">
        <f t="shared" si="121"/>
        <v>0</v>
      </c>
      <c r="E624" s="56">
        <f t="shared" si="121"/>
        <v>0</v>
      </c>
      <c r="F624" s="14">
        <f t="shared" si="122"/>
        <v>0</v>
      </c>
      <c r="G624" s="14">
        <f t="shared" si="122"/>
        <v>0</v>
      </c>
      <c r="H624" s="14">
        <f t="shared" si="123"/>
        <v>0</v>
      </c>
      <c r="I624" s="14">
        <f t="shared" si="124"/>
        <v>0</v>
      </c>
      <c r="J624" s="14">
        <f t="shared" si="125"/>
        <v>0</v>
      </c>
      <c r="K624" s="14">
        <f t="shared" si="126"/>
        <v>0</v>
      </c>
      <c r="L624" s="14">
        <f t="shared" si="127"/>
        <v>0</v>
      </c>
      <c r="M624" s="14">
        <f t="shared" ca="1" si="132"/>
        <v>-1.8432078686033124E-2</v>
      </c>
      <c r="N624" s="14">
        <f t="shared" ca="1" si="128"/>
        <v>0</v>
      </c>
      <c r="O624" s="21">
        <f t="shared" ca="1" si="129"/>
        <v>0</v>
      </c>
      <c r="P624" s="14">
        <f t="shared" ca="1" si="130"/>
        <v>0</v>
      </c>
      <c r="Q624" s="14">
        <f t="shared" ca="1" si="131"/>
        <v>0</v>
      </c>
      <c r="R624" s="8">
        <f t="shared" ca="1" si="133"/>
        <v>1.8432078686033124E-2</v>
      </c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 spans="1:35" x14ac:dyDescent="0.2">
      <c r="A625" s="8"/>
      <c r="B625" s="8"/>
      <c r="C625" s="54"/>
      <c r="D625" s="56">
        <f t="shared" si="121"/>
        <v>0</v>
      </c>
      <c r="E625" s="56">
        <f t="shared" si="121"/>
        <v>0</v>
      </c>
      <c r="F625" s="14">
        <f t="shared" si="122"/>
        <v>0</v>
      </c>
      <c r="G625" s="14">
        <f t="shared" si="122"/>
        <v>0</v>
      </c>
      <c r="H625" s="14">
        <f t="shared" si="123"/>
        <v>0</v>
      </c>
      <c r="I625" s="14">
        <f t="shared" si="124"/>
        <v>0</v>
      </c>
      <c r="J625" s="14">
        <f t="shared" si="125"/>
        <v>0</v>
      </c>
      <c r="K625" s="14">
        <f t="shared" si="126"/>
        <v>0</v>
      </c>
      <c r="L625" s="14">
        <f t="shared" si="127"/>
        <v>0</v>
      </c>
      <c r="M625" s="14">
        <f t="shared" ca="1" si="132"/>
        <v>-1.8432078686033124E-2</v>
      </c>
      <c r="N625" s="14">
        <f t="shared" ca="1" si="128"/>
        <v>0</v>
      </c>
      <c r="O625" s="21">
        <f t="shared" ca="1" si="129"/>
        <v>0</v>
      </c>
      <c r="P625" s="14">
        <f t="shared" ca="1" si="130"/>
        <v>0</v>
      </c>
      <c r="Q625" s="14">
        <f t="shared" ca="1" si="131"/>
        <v>0</v>
      </c>
      <c r="R625" s="8">
        <f t="shared" ca="1" si="133"/>
        <v>1.8432078686033124E-2</v>
      </c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 spans="1:35" x14ac:dyDescent="0.2">
      <c r="A626" s="8"/>
      <c r="B626" s="8"/>
      <c r="C626" s="54"/>
      <c r="D626" s="56">
        <f t="shared" si="121"/>
        <v>0</v>
      </c>
      <c r="E626" s="56">
        <f t="shared" si="121"/>
        <v>0</v>
      </c>
      <c r="F626" s="14">
        <f t="shared" si="122"/>
        <v>0</v>
      </c>
      <c r="G626" s="14">
        <f t="shared" si="122"/>
        <v>0</v>
      </c>
      <c r="H626" s="14">
        <f t="shared" si="123"/>
        <v>0</v>
      </c>
      <c r="I626" s="14">
        <f t="shared" si="124"/>
        <v>0</v>
      </c>
      <c r="J626" s="14">
        <f t="shared" si="125"/>
        <v>0</v>
      </c>
      <c r="K626" s="14">
        <f t="shared" si="126"/>
        <v>0</v>
      </c>
      <c r="L626" s="14">
        <f t="shared" si="127"/>
        <v>0</v>
      </c>
      <c r="M626" s="14">
        <f t="shared" ca="1" si="132"/>
        <v>-1.8432078686033124E-2</v>
      </c>
      <c r="N626" s="14">
        <f t="shared" ca="1" si="128"/>
        <v>0</v>
      </c>
      <c r="O626" s="21">
        <f t="shared" ca="1" si="129"/>
        <v>0</v>
      </c>
      <c r="P626" s="14">
        <f t="shared" ca="1" si="130"/>
        <v>0</v>
      </c>
      <c r="Q626" s="14">
        <f t="shared" ca="1" si="131"/>
        <v>0</v>
      </c>
      <c r="R626" s="8">
        <f t="shared" ca="1" si="133"/>
        <v>1.8432078686033124E-2</v>
      </c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 spans="1:35" x14ac:dyDescent="0.2">
      <c r="A627" s="8"/>
      <c r="B627" s="8"/>
      <c r="C627" s="54"/>
      <c r="D627" s="56">
        <f t="shared" si="121"/>
        <v>0</v>
      </c>
      <c r="E627" s="56">
        <f t="shared" si="121"/>
        <v>0</v>
      </c>
      <c r="F627" s="14">
        <f t="shared" si="122"/>
        <v>0</v>
      </c>
      <c r="G627" s="14">
        <f t="shared" si="122"/>
        <v>0</v>
      </c>
      <c r="H627" s="14">
        <f t="shared" si="123"/>
        <v>0</v>
      </c>
      <c r="I627" s="14">
        <f t="shared" si="124"/>
        <v>0</v>
      </c>
      <c r="J627" s="14">
        <f t="shared" si="125"/>
        <v>0</v>
      </c>
      <c r="K627" s="14">
        <f t="shared" si="126"/>
        <v>0</v>
      </c>
      <c r="L627" s="14">
        <f t="shared" si="127"/>
        <v>0</v>
      </c>
      <c r="M627" s="14">
        <f t="shared" ca="1" si="132"/>
        <v>-1.8432078686033124E-2</v>
      </c>
      <c r="N627" s="14">
        <f t="shared" ca="1" si="128"/>
        <v>0</v>
      </c>
      <c r="O627" s="21">
        <f t="shared" ca="1" si="129"/>
        <v>0</v>
      </c>
      <c r="P627" s="14">
        <f t="shared" ca="1" si="130"/>
        <v>0</v>
      </c>
      <c r="Q627" s="14">
        <f t="shared" ca="1" si="131"/>
        <v>0</v>
      </c>
      <c r="R627" s="8">
        <f t="shared" ca="1" si="133"/>
        <v>1.8432078686033124E-2</v>
      </c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 spans="1:35" x14ac:dyDescent="0.2">
      <c r="A628" s="8"/>
      <c r="B628" s="8"/>
      <c r="C628" s="54"/>
      <c r="D628" s="56">
        <f t="shared" si="121"/>
        <v>0</v>
      </c>
      <c r="E628" s="56">
        <f t="shared" si="121"/>
        <v>0</v>
      </c>
      <c r="F628" s="14">
        <f t="shared" si="122"/>
        <v>0</v>
      </c>
      <c r="G628" s="14">
        <f t="shared" si="122"/>
        <v>0</v>
      </c>
      <c r="H628" s="14">
        <f t="shared" si="123"/>
        <v>0</v>
      </c>
      <c r="I628" s="14">
        <f t="shared" si="124"/>
        <v>0</v>
      </c>
      <c r="J628" s="14">
        <f t="shared" si="125"/>
        <v>0</v>
      </c>
      <c r="K628" s="14">
        <f t="shared" si="126"/>
        <v>0</v>
      </c>
      <c r="L628" s="14">
        <f t="shared" si="127"/>
        <v>0</v>
      </c>
      <c r="M628" s="14">
        <f t="shared" ca="1" si="132"/>
        <v>-1.8432078686033124E-2</v>
      </c>
      <c r="N628" s="14">
        <f t="shared" ca="1" si="128"/>
        <v>0</v>
      </c>
      <c r="O628" s="21">
        <f t="shared" ca="1" si="129"/>
        <v>0</v>
      </c>
      <c r="P628" s="14">
        <f t="shared" ca="1" si="130"/>
        <v>0</v>
      </c>
      <c r="Q628" s="14">
        <f t="shared" ca="1" si="131"/>
        <v>0</v>
      </c>
      <c r="R628" s="8">
        <f t="shared" ca="1" si="133"/>
        <v>1.8432078686033124E-2</v>
      </c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 spans="1:35" x14ac:dyDescent="0.2">
      <c r="A629" s="8"/>
      <c r="B629" s="8"/>
      <c r="C629" s="54"/>
      <c r="D629" s="56">
        <f t="shared" si="121"/>
        <v>0</v>
      </c>
      <c r="E629" s="56">
        <f t="shared" si="121"/>
        <v>0</v>
      </c>
      <c r="F629" s="14">
        <f t="shared" si="122"/>
        <v>0</v>
      </c>
      <c r="G629" s="14">
        <f t="shared" si="122"/>
        <v>0</v>
      </c>
      <c r="H629" s="14">
        <f t="shared" si="123"/>
        <v>0</v>
      </c>
      <c r="I629" s="14">
        <f t="shared" si="124"/>
        <v>0</v>
      </c>
      <c r="J629" s="14">
        <f t="shared" si="125"/>
        <v>0</v>
      </c>
      <c r="K629" s="14">
        <f t="shared" si="126"/>
        <v>0</v>
      </c>
      <c r="L629" s="14">
        <f t="shared" si="127"/>
        <v>0</v>
      </c>
      <c r="M629" s="14">
        <f t="shared" ca="1" si="132"/>
        <v>-1.8432078686033124E-2</v>
      </c>
      <c r="N629" s="14">
        <f t="shared" ca="1" si="128"/>
        <v>0</v>
      </c>
      <c r="O629" s="21">
        <f t="shared" ca="1" si="129"/>
        <v>0</v>
      </c>
      <c r="P629" s="14">
        <f t="shared" ca="1" si="130"/>
        <v>0</v>
      </c>
      <c r="Q629" s="14">
        <f t="shared" ca="1" si="131"/>
        <v>0</v>
      </c>
      <c r="R629" s="8">
        <f t="shared" ca="1" si="133"/>
        <v>1.8432078686033124E-2</v>
      </c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 spans="1:35" x14ac:dyDescent="0.2">
      <c r="A630" s="8"/>
      <c r="B630" s="8"/>
      <c r="C630" s="54"/>
      <c r="D630" s="56">
        <f t="shared" si="121"/>
        <v>0</v>
      </c>
      <c r="E630" s="56">
        <f t="shared" si="121"/>
        <v>0</v>
      </c>
      <c r="F630" s="14">
        <f t="shared" si="122"/>
        <v>0</v>
      </c>
      <c r="G630" s="14">
        <f t="shared" si="122"/>
        <v>0</v>
      </c>
      <c r="H630" s="14">
        <f t="shared" si="123"/>
        <v>0</v>
      </c>
      <c r="I630" s="14">
        <f t="shared" si="124"/>
        <v>0</v>
      </c>
      <c r="J630" s="14">
        <f t="shared" si="125"/>
        <v>0</v>
      </c>
      <c r="K630" s="14">
        <f t="shared" si="126"/>
        <v>0</v>
      </c>
      <c r="L630" s="14">
        <f t="shared" si="127"/>
        <v>0</v>
      </c>
      <c r="M630" s="14">
        <f t="shared" ca="1" si="132"/>
        <v>-1.8432078686033124E-2</v>
      </c>
      <c r="N630" s="14">
        <f t="shared" ca="1" si="128"/>
        <v>0</v>
      </c>
      <c r="O630" s="21">
        <f t="shared" ca="1" si="129"/>
        <v>0</v>
      </c>
      <c r="P630" s="14">
        <f t="shared" ca="1" si="130"/>
        <v>0</v>
      </c>
      <c r="Q630" s="14">
        <f t="shared" ca="1" si="131"/>
        <v>0</v>
      </c>
      <c r="R630" s="8">
        <f t="shared" ca="1" si="133"/>
        <v>1.8432078686033124E-2</v>
      </c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 spans="1:35" x14ac:dyDescent="0.2">
      <c r="A631" s="8"/>
      <c r="B631" s="8"/>
      <c r="C631" s="54"/>
      <c r="D631" s="56">
        <f t="shared" si="121"/>
        <v>0</v>
      </c>
      <c r="E631" s="56">
        <f t="shared" si="121"/>
        <v>0</v>
      </c>
      <c r="F631" s="14">
        <f t="shared" si="122"/>
        <v>0</v>
      </c>
      <c r="G631" s="14">
        <f t="shared" si="122"/>
        <v>0</v>
      </c>
      <c r="H631" s="14">
        <f t="shared" si="123"/>
        <v>0</v>
      </c>
      <c r="I631" s="14">
        <f t="shared" si="124"/>
        <v>0</v>
      </c>
      <c r="J631" s="14">
        <f t="shared" si="125"/>
        <v>0</v>
      </c>
      <c r="K631" s="14">
        <f t="shared" si="126"/>
        <v>0</v>
      </c>
      <c r="L631" s="14">
        <f t="shared" si="127"/>
        <v>0</v>
      </c>
      <c r="M631" s="14">
        <f t="shared" ca="1" si="132"/>
        <v>-1.8432078686033124E-2</v>
      </c>
      <c r="N631" s="14">
        <f t="shared" ca="1" si="128"/>
        <v>0</v>
      </c>
      <c r="O631" s="21">
        <f t="shared" ca="1" si="129"/>
        <v>0</v>
      </c>
      <c r="P631" s="14">
        <f t="shared" ca="1" si="130"/>
        <v>0</v>
      </c>
      <c r="Q631" s="14">
        <f t="shared" ca="1" si="131"/>
        <v>0</v>
      </c>
      <c r="R631" s="8">
        <f t="shared" ca="1" si="133"/>
        <v>1.8432078686033124E-2</v>
      </c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 spans="1:35" x14ac:dyDescent="0.2">
      <c r="A632" s="8"/>
      <c r="B632" s="8"/>
      <c r="C632" s="54"/>
      <c r="D632" s="56">
        <f t="shared" si="121"/>
        <v>0</v>
      </c>
      <c r="E632" s="56">
        <f t="shared" si="121"/>
        <v>0</v>
      </c>
      <c r="F632" s="14">
        <f t="shared" si="122"/>
        <v>0</v>
      </c>
      <c r="G632" s="14">
        <f t="shared" si="122"/>
        <v>0</v>
      </c>
      <c r="H632" s="14">
        <f t="shared" si="123"/>
        <v>0</v>
      </c>
      <c r="I632" s="14">
        <f t="shared" si="124"/>
        <v>0</v>
      </c>
      <c r="J632" s="14">
        <f t="shared" si="125"/>
        <v>0</v>
      </c>
      <c r="K632" s="14">
        <f t="shared" si="126"/>
        <v>0</v>
      </c>
      <c r="L632" s="14">
        <f t="shared" si="127"/>
        <v>0</v>
      </c>
      <c r="M632" s="14">
        <f t="shared" ca="1" si="132"/>
        <v>-1.8432078686033124E-2</v>
      </c>
      <c r="N632" s="14">
        <f t="shared" ca="1" si="128"/>
        <v>0</v>
      </c>
      <c r="O632" s="21">
        <f t="shared" ca="1" si="129"/>
        <v>0</v>
      </c>
      <c r="P632" s="14">
        <f t="shared" ca="1" si="130"/>
        <v>0</v>
      </c>
      <c r="Q632" s="14">
        <f t="shared" ca="1" si="131"/>
        <v>0</v>
      </c>
      <c r="R632" s="8">
        <f t="shared" ca="1" si="133"/>
        <v>1.8432078686033124E-2</v>
      </c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 spans="1:35" x14ac:dyDescent="0.2">
      <c r="A633" s="8"/>
      <c r="B633" s="8"/>
      <c r="C633" s="54"/>
      <c r="D633" s="56">
        <f t="shared" si="121"/>
        <v>0</v>
      </c>
      <c r="E633" s="56">
        <f t="shared" si="121"/>
        <v>0</v>
      </c>
      <c r="F633" s="14">
        <f t="shared" si="122"/>
        <v>0</v>
      </c>
      <c r="G633" s="14">
        <f t="shared" si="122"/>
        <v>0</v>
      </c>
      <c r="H633" s="14">
        <f t="shared" si="123"/>
        <v>0</v>
      </c>
      <c r="I633" s="14">
        <f t="shared" si="124"/>
        <v>0</v>
      </c>
      <c r="J633" s="14">
        <f t="shared" si="125"/>
        <v>0</v>
      </c>
      <c r="K633" s="14">
        <f t="shared" si="126"/>
        <v>0</v>
      </c>
      <c r="L633" s="14">
        <f t="shared" si="127"/>
        <v>0</v>
      </c>
      <c r="M633" s="14">
        <f t="shared" ca="1" si="132"/>
        <v>-1.8432078686033124E-2</v>
      </c>
      <c r="N633" s="14">
        <f t="shared" ca="1" si="128"/>
        <v>0</v>
      </c>
      <c r="O633" s="21">
        <f t="shared" ca="1" si="129"/>
        <v>0</v>
      </c>
      <c r="P633" s="14">
        <f t="shared" ca="1" si="130"/>
        <v>0</v>
      </c>
      <c r="Q633" s="14">
        <f t="shared" ca="1" si="131"/>
        <v>0</v>
      </c>
      <c r="R633" s="8">
        <f t="shared" ca="1" si="133"/>
        <v>1.8432078686033124E-2</v>
      </c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 spans="1:35" x14ac:dyDescent="0.2">
      <c r="A634" s="8"/>
      <c r="B634" s="8"/>
      <c r="C634" s="54"/>
      <c r="D634" s="56">
        <f t="shared" si="121"/>
        <v>0</v>
      </c>
      <c r="E634" s="56">
        <f t="shared" si="121"/>
        <v>0</v>
      </c>
      <c r="F634" s="14">
        <f t="shared" si="122"/>
        <v>0</v>
      </c>
      <c r="G634" s="14">
        <f t="shared" si="122"/>
        <v>0</v>
      </c>
      <c r="H634" s="14">
        <f t="shared" si="123"/>
        <v>0</v>
      </c>
      <c r="I634" s="14">
        <f t="shared" si="124"/>
        <v>0</v>
      </c>
      <c r="J634" s="14">
        <f t="shared" si="125"/>
        <v>0</v>
      </c>
      <c r="K634" s="14">
        <f t="shared" si="126"/>
        <v>0</v>
      </c>
      <c r="L634" s="14">
        <f t="shared" si="127"/>
        <v>0</v>
      </c>
      <c r="M634" s="14">
        <f t="shared" ca="1" si="132"/>
        <v>-1.8432078686033124E-2</v>
      </c>
      <c r="N634" s="14">
        <f t="shared" ca="1" si="128"/>
        <v>0</v>
      </c>
      <c r="O634" s="21">
        <f t="shared" ca="1" si="129"/>
        <v>0</v>
      </c>
      <c r="P634" s="14">
        <f t="shared" ca="1" si="130"/>
        <v>0</v>
      </c>
      <c r="Q634" s="14">
        <f t="shared" ca="1" si="131"/>
        <v>0</v>
      </c>
      <c r="R634" s="8">
        <f t="shared" ca="1" si="133"/>
        <v>1.8432078686033124E-2</v>
      </c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 spans="1:35" x14ac:dyDescent="0.2">
      <c r="A635" s="8"/>
      <c r="B635" s="8"/>
      <c r="C635" s="54"/>
      <c r="D635" s="56">
        <f t="shared" si="121"/>
        <v>0</v>
      </c>
      <c r="E635" s="56">
        <f t="shared" si="121"/>
        <v>0</v>
      </c>
      <c r="F635" s="14">
        <f t="shared" si="122"/>
        <v>0</v>
      </c>
      <c r="G635" s="14">
        <f t="shared" si="122"/>
        <v>0</v>
      </c>
      <c r="H635" s="14">
        <f t="shared" si="123"/>
        <v>0</v>
      </c>
      <c r="I635" s="14">
        <f t="shared" si="124"/>
        <v>0</v>
      </c>
      <c r="J635" s="14">
        <f t="shared" si="125"/>
        <v>0</v>
      </c>
      <c r="K635" s="14">
        <f t="shared" si="126"/>
        <v>0</v>
      </c>
      <c r="L635" s="14">
        <f t="shared" si="127"/>
        <v>0</v>
      </c>
      <c r="M635" s="14">
        <f t="shared" ca="1" si="132"/>
        <v>-1.8432078686033124E-2</v>
      </c>
      <c r="N635" s="14">
        <f t="shared" ca="1" si="128"/>
        <v>0</v>
      </c>
      <c r="O635" s="21">
        <f t="shared" ca="1" si="129"/>
        <v>0</v>
      </c>
      <c r="P635" s="14">
        <f t="shared" ca="1" si="130"/>
        <v>0</v>
      </c>
      <c r="Q635" s="14">
        <f t="shared" ca="1" si="131"/>
        <v>0</v>
      </c>
      <c r="R635" s="8">
        <f t="shared" ca="1" si="133"/>
        <v>1.8432078686033124E-2</v>
      </c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 spans="1:35" x14ac:dyDescent="0.2">
      <c r="A636" s="8"/>
      <c r="B636" s="8"/>
      <c r="C636" s="54"/>
      <c r="D636" s="56">
        <f t="shared" si="121"/>
        <v>0</v>
      </c>
      <c r="E636" s="56">
        <f t="shared" si="121"/>
        <v>0</v>
      </c>
      <c r="F636" s="14">
        <f t="shared" si="122"/>
        <v>0</v>
      </c>
      <c r="G636" s="14">
        <f t="shared" si="122"/>
        <v>0</v>
      </c>
      <c r="H636" s="14">
        <f t="shared" si="123"/>
        <v>0</v>
      </c>
      <c r="I636" s="14">
        <f t="shared" si="124"/>
        <v>0</v>
      </c>
      <c r="J636" s="14">
        <f t="shared" si="125"/>
        <v>0</v>
      </c>
      <c r="K636" s="14">
        <f t="shared" si="126"/>
        <v>0</v>
      </c>
      <c r="L636" s="14">
        <f t="shared" si="127"/>
        <v>0</v>
      </c>
      <c r="M636" s="14">
        <f t="shared" ca="1" si="132"/>
        <v>-1.8432078686033124E-2</v>
      </c>
      <c r="N636" s="14">
        <f t="shared" ca="1" si="128"/>
        <v>0</v>
      </c>
      <c r="O636" s="21">
        <f t="shared" ca="1" si="129"/>
        <v>0</v>
      </c>
      <c r="P636" s="14">
        <f t="shared" ca="1" si="130"/>
        <v>0</v>
      </c>
      <c r="Q636" s="14">
        <f t="shared" ca="1" si="131"/>
        <v>0</v>
      </c>
      <c r="R636" s="8">
        <f t="shared" ca="1" si="133"/>
        <v>1.8432078686033124E-2</v>
      </c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 spans="1:35" x14ac:dyDescent="0.2">
      <c r="A637" s="8"/>
      <c r="B637" s="8"/>
      <c r="C637" s="54"/>
      <c r="D637" s="56">
        <f t="shared" si="121"/>
        <v>0</v>
      </c>
      <c r="E637" s="56">
        <f t="shared" si="121"/>
        <v>0</v>
      </c>
      <c r="F637" s="14">
        <f t="shared" si="122"/>
        <v>0</v>
      </c>
      <c r="G637" s="14">
        <f t="shared" si="122"/>
        <v>0</v>
      </c>
      <c r="H637" s="14">
        <f t="shared" si="123"/>
        <v>0</v>
      </c>
      <c r="I637" s="14">
        <f t="shared" si="124"/>
        <v>0</v>
      </c>
      <c r="J637" s="14">
        <f t="shared" si="125"/>
        <v>0</v>
      </c>
      <c r="K637" s="14">
        <f t="shared" si="126"/>
        <v>0</v>
      </c>
      <c r="L637" s="14">
        <f t="shared" si="127"/>
        <v>0</v>
      </c>
      <c r="M637" s="14">
        <f t="shared" ca="1" si="132"/>
        <v>-1.8432078686033124E-2</v>
      </c>
      <c r="N637" s="14">
        <f t="shared" ca="1" si="128"/>
        <v>0</v>
      </c>
      <c r="O637" s="21">
        <f t="shared" ca="1" si="129"/>
        <v>0</v>
      </c>
      <c r="P637" s="14">
        <f t="shared" ca="1" si="130"/>
        <v>0</v>
      </c>
      <c r="Q637" s="14">
        <f t="shared" ca="1" si="131"/>
        <v>0</v>
      </c>
      <c r="R637" s="8">
        <f t="shared" ca="1" si="133"/>
        <v>1.8432078686033124E-2</v>
      </c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 spans="1:35" x14ac:dyDescent="0.2">
      <c r="A638" s="8"/>
      <c r="B638" s="8"/>
      <c r="C638" s="54"/>
      <c r="D638" s="56">
        <f t="shared" si="121"/>
        <v>0</v>
      </c>
      <c r="E638" s="56">
        <f t="shared" si="121"/>
        <v>0</v>
      </c>
      <c r="F638" s="14">
        <f t="shared" si="122"/>
        <v>0</v>
      </c>
      <c r="G638" s="14">
        <f t="shared" si="122"/>
        <v>0</v>
      </c>
      <c r="H638" s="14">
        <f t="shared" si="123"/>
        <v>0</v>
      </c>
      <c r="I638" s="14">
        <f t="shared" si="124"/>
        <v>0</v>
      </c>
      <c r="J638" s="14">
        <f t="shared" si="125"/>
        <v>0</v>
      </c>
      <c r="K638" s="14">
        <f t="shared" si="126"/>
        <v>0</v>
      </c>
      <c r="L638" s="14">
        <f t="shared" si="127"/>
        <v>0</v>
      </c>
      <c r="M638" s="14">
        <f t="shared" ca="1" si="132"/>
        <v>-1.8432078686033124E-2</v>
      </c>
      <c r="N638" s="14">
        <f t="shared" ca="1" si="128"/>
        <v>0</v>
      </c>
      <c r="O638" s="21">
        <f t="shared" ca="1" si="129"/>
        <v>0</v>
      </c>
      <c r="P638" s="14">
        <f t="shared" ca="1" si="130"/>
        <v>0</v>
      </c>
      <c r="Q638" s="14">
        <f t="shared" ca="1" si="131"/>
        <v>0</v>
      </c>
      <c r="R638" s="8">
        <f t="shared" ca="1" si="133"/>
        <v>1.8432078686033124E-2</v>
      </c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 spans="1:35" x14ac:dyDescent="0.2">
      <c r="A639" s="8"/>
      <c r="B639" s="8"/>
      <c r="C639" s="54"/>
      <c r="D639" s="56">
        <f t="shared" si="121"/>
        <v>0</v>
      </c>
      <c r="E639" s="56">
        <f t="shared" si="121"/>
        <v>0</v>
      </c>
      <c r="F639" s="14">
        <f t="shared" si="122"/>
        <v>0</v>
      </c>
      <c r="G639" s="14">
        <f t="shared" si="122"/>
        <v>0</v>
      </c>
      <c r="H639" s="14">
        <f t="shared" si="123"/>
        <v>0</v>
      </c>
      <c r="I639" s="14">
        <f t="shared" si="124"/>
        <v>0</v>
      </c>
      <c r="J639" s="14">
        <f t="shared" si="125"/>
        <v>0</v>
      </c>
      <c r="K639" s="14">
        <f t="shared" si="126"/>
        <v>0</v>
      </c>
      <c r="L639" s="14">
        <f t="shared" si="127"/>
        <v>0</v>
      </c>
      <c r="M639" s="14">
        <f t="shared" ca="1" si="132"/>
        <v>-1.8432078686033124E-2</v>
      </c>
      <c r="N639" s="14">
        <f t="shared" ca="1" si="128"/>
        <v>0</v>
      </c>
      <c r="O639" s="21">
        <f t="shared" ca="1" si="129"/>
        <v>0</v>
      </c>
      <c r="P639" s="14">
        <f t="shared" ca="1" si="130"/>
        <v>0</v>
      </c>
      <c r="Q639" s="14">
        <f t="shared" ca="1" si="131"/>
        <v>0</v>
      </c>
      <c r="R639" s="8">
        <f t="shared" ca="1" si="133"/>
        <v>1.8432078686033124E-2</v>
      </c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 spans="1:35" x14ac:dyDescent="0.2">
      <c r="A640" s="8"/>
      <c r="B640" s="8"/>
      <c r="C640" s="54"/>
      <c r="D640" s="56">
        <f t="shared" si="121"/>
        <v>0</v>
      </c>
      <c r="E640" s="56">
        <f t="shared" si="121"/>
        <v>0</v>
      </c>
      <c r="F640" s="14">
        <f t="shared" si="122"/>
        <v>0</v>
      </c>
      <c r="G640" s="14">
        <f t="shared" si="122"/>
        <v>0</v>
      </c>
      <c r="H640" s="14">
        <f t="shared" si="123"/>
        <v>0</v>
      </c>
      <c r="I640" s="14">
        <f t="shared" si="124"/>
        <v>0</v>
      </c>
      <c r="J640" s="14">
        <f t="shared" si="125"/>
        <v>0</v>
      </c>
      <c r="K640" s="14">
        <f t="shared" si="126"/>
        <v>0</v>
      </c>
      <c r="L640" s="14">
        <f t="shared" si="127"/>
        <v>0</v>
      </c>
      <c r="M640" s="14">
        <f t="shared" ca="1" si="132"/>
        <v>-1.8432078686033124E-2</v>
      </c>
      <c r="N640" s="14">
        <f t="shared" ca="1" si="128"/>
        <v>0</v>
      </c>
      <c r="O640" s="21">
        <f t="shared" ca="1" si="129"/>
        <v>0</v>
      </c>
      <c r="P640" s="14">
        <f t="shared" ca="1" si="130"/>
        <v>0</v>
      </c>
      <c r="Q640" s="14">
        <f t="shared" ca="1" si="131"/>
        <v>0</v>
      </c>
      <c r="R640" s="8">
        <f t="shared" ca="1" si="133"/>
        <v>1.8432078686033124E-2</v>
      </c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 spans="1:35" x14ac:dyDescent="0.2">
      <c r="A641" s="8"/>
      <c r="B641" s="8"/>
      <c r="C641" s="54"/>
      <c r="D641" s="56">
        <f t="shared" si="121"/>
        <v>0</v>
      </c>
      <c r="E641" s="56">
        <f t="shared" si="121"/>
        <v>0</v>
      </c>
      <c r="F641" s="14">
        <f t="shared" si="122"/>
        <v>0</v>
      </c>
      <c r="G641" s="14">
        <f t="shared" si="122"/>
        <v>0</v>
      </c>
      <c r="H641" s="14">
        <f t="shared" si="123"/>
        <v>0</v>
      </c>
      <c r="I641" s="14">
        <f t="shared" si="124"/>
        <v>0</v>
      </c>
      <c r="J641" s="14">
        <f t="shared" si="125"/>
        <v>0</v>
      </c>
      <c r="K641" s="14">
        <f t="shared" si="126"/>
        <v>0</v>
      </c>
      <c r="L641" s="14">
        <f t="shared" si="127"/>
        <v>0</v>
      </c>
      <c r="M641" s="14">
        <f t="shared" ca="1" si="132"/>
        <v>-1.8432078686033124E-2</v>
      </c>
      <c r="N641" s="14">
        <f t="shared" ca="1" si="128"/>
        <v>0</v>
      </c>
      <c r="O641" s="21">
        <f t="shared" ca="1" si="129"/>
        <v>0</v>
      </c>
      <c r="P641" s="14">
        <f t="shared" ca="1" si="130"/>
        <v>0</v>
      </c>
      <c r="Q641" s="14">
        <f t="shared" ca="1" si="131"/>
        <v>0</v>
      </c>
      <c r="R641" s="8">
        <f t="shared" ca="1" si="133"/>
        <v>1.8432078686033124E-2</v>
      </c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 spans="1:35" x14ac:dyDescent="0.2">
      <c r="A642" s="8"/>
      <c r="B642" s="8"/>
      <c r="C642" s="54"/>
      <c r="D642" s="56">
        <f t="shared" si="121"/>
        <v>0</v>
      </c>
      <c r="E642" s="56">
        <f t="shared" si="121"/>
        <v>0</v>
      </c>
      <c r="F642" s="14">
        <f t="shared" si="122"/>
        <v>0</v>
      </c>
      <c r="G642" s="14">
        <f t="shared" si="122"/>
        <v>0</v>
      </c>
      <c r="H642" s="14">
        <f t="shared" si="123"/>
        <v>0</v>
      </c>
      <c r="I642" s="14">
        <f t="shared" si="124"/>
        <v>0</v>
      </c>
      <c r="J642" s="14">
        <f t="shared" si="125"/>
        <v>0</v>
      </c>
      <c r="K642" s="14">
        <f t="shared" si="126"/>
        <v>0</v>
      </c>
      <c r="L642" s="14">
        <f t="shared" si="127"/>
        <v>0</v>
      </c>
      <c r="M642" s="14">
        <f t="shared" ca="1" si="132"/>
        <v>-1.8432078686033124E-2</v>
      </c>
      <c r="N642" s="14">
        <f t="shared" ca="1" si="128"/>
        <v>0</v>
      </c>
      <c r="O642" s="21">
        <f t="shared" ca="1" si="129"/>
        <v>0</v>
      </c>
      <c r="P642" s="14">
        <f t="shared" ca="1" si="130"/>
        <v>0</v>
      </c>
      <c r="Q642" s="14">
        <f t="shared" ca="1" si="131"/>
        <v>0</v>
      </c>
      <c r="R642" s="8">
        <f t="shared" ca="1" si="133"/>
        <v>1.8432078686033124E-2</v>
      </c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 spans="1:35" x14ac:dyDescent="0.2">
      <c r="A643" s="8"/>
      <c r="B643" s="8"/>
      <c r="C643" s="54"/>
      <c r="D643" s="56">
        <f t="shared" si="121"/>
        <v>0</v>
      </c>
      <c r="E643" s="56">
        <f t="shared" si="121"/>
        <v>0</v>
      </c>
      <c r="F643" s="14">
        <f t="shared" si="122"/>
        <v>0</v>
      </c>
      <c r="G643" s="14">
        <f t="shared" si="122"/>
        <v>0</v>
      </c>
      <c r="H643" s="14">
        <f t="shared" si="123"/>
        <v>0</v>
      </c>
      <c r="I643" s="14">
        <f t="shared" si="124"/>
        <v>0</v>
      </c>
      <c r="J643" s="14">
        <f t="shared" si="125"/>
        <v>0</v>
      </c>
      <c r="K643" s="14">
        <f t="shared" si="126"/>
        <v>0</v>
      </c>
      <c r="L643" s="14">
        <f t="shared" si="127"/>
        <v>0</v>
      </c>
      <c r="M643" s="14">
        <f t="shared" ca="1" si="132"/>
        <v>-1.8432078686033124E-2</v>
      </c>
      <c r="N643" s="14">
        <f t="shared" ca="1" si="128"/>
        <v>0</v>
      </c>
      <c r="O643" s="21">
        <f t="shared" ca="1" si="129"/>
        <v>0</v>
      </c>
      <c r="P643" s="14">
        <f t="shared" ca="1" si="130"/>
        <v>0</v>
      </c>
      <c r="Q643" s="14">
        <f t="shared" ca="1" si="131"/>
        <v>0</v>
      </c>
      <c r="R643" s="8">
        <f t="shared" ca="1" si="133"/>
        <v>1.8432078686033124E-2</v>
      </c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 spans="1:35" x14ac:dyDescent="0.2">
      <c r="A644" s="8"/>
      <c r="B644" s="8"/>
      <c r="C644" s="54"/>
      <c r="D644" s="56">
        <f t="shared" si="121"/>
        <v>0</v>
      </c>
      <c r="E644" s="56">
        <f t="shared" si="121"/>
        <v>0</v>
      </c>
      <c r="F644" s="14">
        <f t="shared" si="122"/>
        <v>0</v>
      </c>
      <c r="G644" s="14">
        <f t="shared" si="122"/>
        <v>0</v>
      </c>
      <c r="H644" s="14">
        <f t="shared" si="123"/>
        <v>0</v>
      </c>
      <c r="I644" s="14">
        <f t="shared" si="124"/>
        <v>0</v>
      </c>
      <c r="J644" s="14">
        <f t="shared" si="125"/>
        <v>0</v>
      </c>
      <c r="K644" s="14">
        <f t="shared" si="126"/>
        <v>0</v>
      </c>
      <c r="L644" s="14">
        <f t="shared" si="127"/>
        <v>0</v>
      </c>
      <c r="M644" s="14">
        <f t="shared" ca="1" si="132"/>
        <v>-1.8432078686033124E-2</v>
      </c>
      <c r="N644" s="14">
        <f t="shared" ca="1" si="128"/>
        <v>0</v>
      </c>
      <c r="O644" s="21">
        <f t="shared" ca="1" si="129"/>
        <v>0</v>
      </c>
      <c r="P644" s="14">
        <f t="shared" ca="1" si="130"/>
        <v>0</v>
      </c>
      <c r="Q644" s="14">
        <f t="shared" ca="1" si="131"/>
        <v>0</v>
      </c>
      <c r="R644" s="8">
        <f t="shared" ca="1" si="133"/>
        <v>1.8432078686033124E-2</v>
      </c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 spans="1:35" x14ac:dyDescent="0.2">
      <c r="A645" s="8"/>
      <c r="B645" s="8"/>
      <c r="C645" s="54"/>
      <c r="D645" s="56">
        <f t="shared" si="121"/>
        <v>0</v>
      </c>
      <c r="E645" s="56">
        <f t="shared" si="121"/>
        <v>0</v>
      </c>
      <c r="F645" s="14">
        <f t="shared" si="122"/>
        <v>0</v>
      </c>
      <c r="G645" s="14">
        <f t="shared" si="122"/>
        <v>0</v>
      </c>
      <c r="H645" s="14">
        <f t="shared" si="123"/>
        <v>0</v>
      </c>
      <c r="I645" s="14">
        <f t="shared" si="124"/>
        <v>0</v>
      </c>
      <c r="J645" s="14">
        <f t="shared" si="125"/>
        <v>0</v>
      </c>
      <c r="K645" s="14">
        <f t="shared" si="126"/>
        <v>0</v>
      </c>
      <c r="L645" s="14">
        <f t="shared" si="127"/>
        <v>0</v>
      </c>
      <c r="M645" s="14">
        <f t="shared" ca="1" si="132"/>
        <v>-1.8432078686033124E-2</v>
      </c>
      <c r="N645" s="14">
        <f t="shared" ca="1" si="128"/>
        <v>0</v>
      </c>
      <c r="O645" s="21">
        <f t="shared" ca="1" si="129"/>
        <v>0</v>
      </c>
      <c r="P645" s="14">
        <f t="shared" ca="1" si="130"/>
        <v>0</v>
      </c>
      <c r="Q645" s="14">
        <f t="shared" ca="1" si="131"/>
        <v>0</v>
      </c>
      <c r="R645" s="8">
        <f t="shared" ca="1" si="133"/>
        <v>1.8432078686033124E-2</v>
      </c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</row>
    <row r="646" spans="1:35" x14ac:dyDescent="0.2">
      <c r="A646" s="8"/>
      <c r="B646" s="8"/>
      <c r="C646" s="54"/>
      <c r="D646" s="56">
        <f t="shared" si="121"/>
        <v>0</v>
      </c>
      <c r="E646" s="56">
        <f t="shared" si="121"/>
        <v>0</v>
      </c>
      <c r="F646" s="14">
        <f t="shared" si="122"/>
        <v>0</v>
      </c>
      <c r="G646" s="14">
        <f t="shared" si="122"/>
        <v>0</v>
      </c>
      <c r="H646" s="14">
        <f t="shared" si="123"/>
        <v>0</v>
      </c>
      <c r="I646" s="14">
        <f t="shared" si="124"/>
        <v>0</v>
      </c>
      <c r="J646" s="14">
        <f t="shared" si="125"/>
        <v>0</v>
      </c>
      <c r="K646" s="14">
        <f t="shared" si="126"/>
        <v>0</v>
      </c>
      <c r="L646" s="14">
        <f t="shared" si="127"/>
        <v>0</v>
      </c>
      <c r="M646" s="14">
        <f t="shared" ca="1" si="132"/>
        <v>-1.8432078686033124E-2</v>
      </c>
      <c r="N646" s="14">
        <f t="shared" ca="1" si="128"/>
        <v>0</v>
      </c>
      <c r="O646" s="21">
        <f t="shared" ca="1" si="129"/>
        <v>0</v>
      </c>
      <c r="P646" s="14">
        <f t="shared" ca="1" si="130"/>
        <v>0</v>
      </c>
      <c r="Q646" s="14">
        <f t="shared" ca="1" si="131"/>
        <v>0</v>
      </c>
      <c r="R646" s="8">
        <f t="shared" ca="1" si="133"/>
        <v>1.8432078686033124E-2</v>
      </c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 spans="1:35" x14ac:dyDescent="0.2">
      <c r="A647" s="8"/>
      <c r="B647" s="8"/>
      <c r="C647" s="54"/>
      <c r="D647" s="56">
        <f t="shared" si="121"/>
        <v>0</v>
      </c>
      <c r="E647" s="56">
        <f t="shared" si="121"/>
        <v>0</v>
      </c>
      <c r="F647" s="14">
        <f t="shared" si="122"/>
        <v>0</v>
      </c>
      <c r="G647" s="14">
        <f t="shared" si="122"/>
        <v>0</v>
      </c>
      <c r="H647" s="14">
        <f t="shared" si="123"/>
        <v>0</v>
      </c>
      <c r="I647" s="14">
        <f t="shared" si="124"/>
        <v>0</v>
      </c>
      <c r="J647" s="14">
        <f t="shared" si="125"/>
        <v>0</v>
      </c>
      <c r="K647" s="14">
        <f t="shared" si="126"/>
        <v>0</v>
      </c>
      <c r="L647" s="14">
        <f t="shared" si="127"/>
        <v>0</v>
      </c>
      <c r="M647" s="14">
        <f t="shared" ca="1" si="132"/>
        <v>-1.8432078686033124E-2</v>
      </c>
      <c r="N647" s="14">
        <f t="shared" ca="1" si="128"/>
        <v>0</v>
      </c>
      <c r="O647" s="21">
        <f t="shared" ca="1" si="129"/>
        <v>0</v>
      </c>
      <c r="P647" s="14">
        <f t="shared" ca="1" si="130"/>
        <v>0</v>
      </c>
      <c r="Q647" s="14">
        <f t="shared" ca="1" si="131"/>
        <v>0</v>
      </c>
      <c r="R647" s="8">
        <f t="shared" ca="1" si="133"/>
        <v>1.8432078686033124E-2</v>
      </c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 spans="1:35" x14ac:dyDescent="0.2">
      <c r="A648" s="8"/>
      <c r="B648" s="8"/>
      <c r="C648" s="54"/>
      <c r="D648" s="56">
        <f t="shared" si="121"/>
        <v>0</v>
      </c>
      <c r="E648" s="56">
        <f t="shared" si="121"/>
        <v>0</v>
      </c>
      <c r="F648" s="14">
        <f t="shared" si="122"/>
        <v>0</v>
      </c>
      <c r="G648" s="14">
        <f t="shared" si="122"/>
        <v>0</v>
      </c>
      <c r="H648" s="14">
        <f t="shared" si="123"/>
        <v>0</v>
      </c>
      <c r="I648" s="14">
        <f t="shared" si="124"/>
        <v>0</v>
      </c>
      <c r="J648" s="14">
        <f t="shared" si="125"/>
        <v>0</v>
      </c>
      <c r="K648" s="14">
        <f t="shared" si="126"/>
        <v>0</v>
      </c>
      <c r="L648" s="14">
        <f t="shared" si="127"/>
        <v>0</v>
      </c>
      <c r="M648" s="14">
        <f t="shared" ca="1" si="132"/>
        <v>-1.8432078686033124E-2</v>
      </c>
      <c r="N648" s="14">
        <f t="shared" ca="1" si="128"/>
        <v>0</v>
      </c>
      <c r="O648" s="21">
        <f t="shared" ca="1" si="129"/>
        <v>0</v>
      </c>
      <c r="P648" s="14">
        <f t="shared" ca="1" si="130"/>
        <v>0</v>
      </c>
      <c r="Q648" s="14">
        <f t="shared" ca="1" si="131"/>
        <v>0</v>
      </c>
      <c r="R648" s="8">
        <f t="shared" ca="1" si="133"/>
        <v>1.8432078686033124E-2</v>
      </c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</row>
    <row r="649" spans="1:35" x14ac:dyDescent="0.2">
      <c r="A649" s="8"/>
      <c r="B649" s="8"/>
      <c r="C649" s="54"/>
      <c r="D649" s="56">
        <f t="shared" si="121"/>
        <v>0</v>
      </c>
      <c r="E649" s="56">
        <f t="shared" si="121"/>
        <v>0</v>
      </c>
      <c r="F649" s="14">
        <f t="shared" si="122"/>
        <v>0</v>
      </c>
      <c r="G649" s="14">
        <f t="shared" si="122"/>
        <v>0</v>
      </c>
      <c r="H649" s="14">
        <f t="shared" si="123"/>
        <v>0</v>
      </c>
      <c r="I649" s="14">
        <f t="shared" si="124"/>
        <v>0</v>
      </c>
      <c r="J649" s="14">
        <f t="shared" si="125"/>
        <v>0</v>
      </c>
      <c r="K649" s="14">
        <f t="shared" si="126"/>
        <v>0</v>
      </c>
      <c r="L649" s="14">
        <f t="shared" si="127"/>
        <v>0</v>
      </c>
      <c r="M649" s="14">
        <f t="shared" ca="1" si="132"/>
        <v>-1.8432078686033124E-2</v>
      </c>
      <c r="N649" s="14">
        <f t="shared" ca="1" si="128"/>
        <v>0</v>
      </c>
      <c r="O649" s="21">
        <f t="shared" ca="1" si="129"/>
        <v>0</v>
      </c>
      <c r="P649" s="14">
        <f t="shared" ca="1" si="130"/>
        <v>0</v>
      </c>
      <c r="Q649" s="14">
        <f t="shared" ca="1" si="131"/>
        <v>0</v>
      </c>
      <c r="R649" s="8">
        <f t="shared" ca="1" si="133"/>
        <v>1.8432078686033124E-2</v>
      </c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</row>
    <row r="650" spans="1:35" x14ac:dyDescent="0.2">
      <c r="A650" s="8"/>
      <c r="B650" s="8"/>
      <c r="C650" s="54"/>
      <c r="D650" s="56">
        <f t="shared" si="121"/>
        <v>0</v>
      </c>
      <c r="E650" s="56">
        <f t="shared" si="121"/>
        <v>0</v>
      </c>
      <c r="F650" s="14">
        <f t="shared" si="122"/>
        <v>0</v>
      </c>
      <c r="G650" s="14">
        <f t="shared" si="122"/>
        <v>0</v>
      </c>
      <c r="H650" s="14">
        <f t="shared" si="123"/>
        <v>0</v>
      </c>
      <c r="I650" s="14">
        <f t="shared" si="124"/>
        <v>0</v>
      </c>
      <c r="J650" s="14">
        <f t="shared" si="125"/>
        <v>0</v>
      </c>
      <c r="K650" s="14">
        <f t="shared" si="126"/>
        <v>0</v>
      </c>
      <c r="L650" s="14">
        <f t="shared" si="127"/>
        <v>0</v>
      </c>
      <c r="M650" s="14">
        <f t="shared" ca="1" si="132"/>
        <v>-1.8432078686033124E-2</v>
      </c>
      <c r="N650" s="14">
        <f t="shared" ca="1" si="128"/>
        <v>0</v>
      </c>
      <c r="O650" s="21">
        <f t="shared" ca="1" si="129"/>
        <v>0</v>
      </c>
      <c r="P650" s="14">
        <f t="shared" ca="1" si="130"/>
        <v>0</v>
      </c>
      <c r="Q650" s="14">
        <f t="shared" ca="1" si="131"/>
        <v>0</v>
      </c>
      <c r="R650" s="8">
        <f t="shared" ca="1" si="133"/>
        <v>1.8432078686033124E-2</v>
      </c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 spans="1:35" x14ac:dyDescent="0.2">
      <c r="A651" s="8"/>
      <c r="B651" s="8"/>
      <c r="C651" s="54"/>
      <c r="D651" s="56">
        <f t="shared" si="121"/>
        <v>0</v>
      </c>
      <c r="E651" s="56">
        <f t="shared" si="121"/>
        <v>0</v>
      </c>
      <c r="F651" s="14">
        <f t="shared" si="122"/>
        <v>0</v>
      </c>
      <c r="G651" s="14">
        <f t="shared" si="122"/>
        <v>0</v>
      </c>
      <c r="H651" s="14">
        <f t="shared" si="123"/>
        <v>0</v>
      </c>
      <c r="I651" s="14">
        <f t="shared" si="124"/>
        <v>0</v>
      </c>
      <c r="J651" s="14">
        <f t="shared" si="125"/>
        <v>0</v>
      </c>
      <c r="K651" s="14">
        <f t="shared" si="126"/>
        <v>0</v>
      </c>
      <c r="L651" s="14">
        <f t="shared" si="127"/>
        <v>0</v>
      </c>
      <c r="M651" s="14">
        <f t="shared" ca="1" si="132"/>
        <v>-1.8432078686033124E-2</v>
      </c>
      <c r="N651" s="14">
        <f t="shared" ca="1" si="128"/>
        <v>0</v>
      </c>
      <c r="O651" s="21">
        <f t="shared" ca="1" si="129"/>
        <v>0</v>
      </c>
      <c r="P651" s="14">
        <f t="shared" ca="1" si="130"/>
        <v>0</v>
      </c>
      <c r="Q651" s="14">
        <f t="shared" ca="1" si="131"/>
        <v>0</v>
      </c>
      <c r="R651" s="8">
        <f t="shared" ca="1" si="133"/>
        <v>1.8432078686033124E-2</v>
      </c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 spans="1:35" x14ac:dyDescent="0.2">
      <c r="A652" s="8"/>
      <c r="B652" s="8"/>
      <c r="C652" s="54"/>
      <c r="D652" s="56">
        <f t="shared" si="121"/>
        <v>0</v>
      </c>
      <c r="E652" s="56">
        <f t="shared" si="121"/>
        <v>0</v>
      </c>
      <c r="F652" s="14">
        <f t="shared" si="122"/>
        <v>0</v>
      </c>
      <c r="G652" s="14">
        <f t="shared" si="122"/>
        <v>0</v>
      </c>
      <c r="H652" s="14">
        <f t="shared" si="123"/>
        <v>0</v>
      </c>
      <c r="I652" s="14">
        <f t="shared" si="124"/>
        <v>0</v>
      </c>
      <c r="J652" s="14">
        <f t="shared" si="125"/>
        <v>0</v>
      </c>
      <c r="K652" s="14">
        <f t="shared" si="126"/>
        <v>0</v>
      </c>
      <c r="L652" s="14">
        <f t="shared" si="127"/>
        <v>0</v>
      </c>
      <c r="M652" s="14">
        <f t="shared" ca="1" si="132"/>
        <v>-1.8432078686033124E-2</v>
      </c>
      <c r="N652" s="14">
        <f t="shared" ca="1" si="128"/>
        <v>0</v>
      </c>
      <c r="O652" s="21">
        <f t="shared" ca="1" si="129"/>
        <v>0</v>
      </c>
      <c r="P652" s="14">
        <f t="shared" ca="1" si="130"/>
        <v>0</v>
      </c>
      <c r="Q652" s="14">
        <f t="shared" ca="1" si="131"/>
        <v>0</v>
      </c>
      <c r="R652" s="8">
        <f t="shared" ca="1" si="133"/>
        <v>1.8432078686033124E-2</v>
      </c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 spans="1:35" x14ac:dyDescent="0.2">
      <c r="A653" s="8"/>
      <c r="B653" s="8"/>
      <c r="C653" s="54"/>
      <c r="D653" s="56">
        <f t="shared" si="121"/>
        <v>0</v>
      </c>
      <c r="E653" s="56">
        <f t="shared" si="121"/>
        <v>0</v>
      </c>
      <c r="F653" s="14">
        <f t="shared" si="122"/>
        <v>0</v>
      </c>
      <c r="G653" s="14">
        <f t="shared" si="122"/>
        <v>0</v>
      </c>
      <c r="H653" s="14">
        <f t="shared" si="123"/>
        <v>0</v>
      </c>
      <c r="I653" s="14">
        <f t="shared" si="124"/>
        <v>0</v>
      </c>
      <c r="J653" s="14">
        <f t="shared" si="125"/>
        <v>0</v>
      </c>
      <c r="K653" s="14">
        <f t="shared" si="126"/>
        <v>0</v>
      </c>
      <c r="L653" s="14">
        <f t="shared" si="127"/>
        <v>0</v>
      </c>
      <c r="M653" s="14">
        <f t="shared" ca="1" si="132"/>
        <v>-1.8432078686033124E-2</v>
      </c>
      <c r="N653" s="14">
        <f t="shared" ca="1" si="128"/>
        <v>0</v>
      </c>
      <c r="O653" s="21">
        <f t="shared" ca="1" si="129"/>
        <v>0</v>
      </c>
      <c r="P653" s="14">
        <f t="shared" ca="1" si="130"/>
        <v>0</v>
      </c>
      <c r="Q653" s="14">
        <f t="shared" ca="1" si="131"/>
        <v>0</v>
      </c>
      <c r="R653" s="8">
        <f t="shared" ca="1" si="133"/>
        <v>1.8432078686033124E-2</v>
      </c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</row>
    <row r="654" spans="1:35" x14ac:dyDescent="0.2">
      <c r="A654" s="8"/>
      <c r="B654" s="8"/>
      <c r="C654" s="54"/>
      <c r="D654" s="56">
        <f t="shared" ref="D654:E717" si="134">A654/A$18</f>
        <v>0</v>
      </c>
      <c r="E654" s="56">
        <f t="shared" si="134"/>
        <v>0</v>
      </c>
      <c r="F654" s="14">
        <f t="shared" ref="F654:G717" si="135">$C654*D654</f>
        <v>0</v>
      </c>
      <c r="G654" s="14">
        <f t="shared" si="135"/>
        <v>0</v>
      </c>
      <c r="H654" s="14">
        <f t="shared" si="123"/>
        <v>0</v>
      </c>
      <c r="I654" s="14">
        <f t="shared" si="124"/>
        <v>0</v>
      </c>
      <c r="J654" s="14">
        <f t="shared" si="125"/>
        <v>0</v>
      </c>
      <c r="K654" s="14">
        <f t="shared" si="126"/>
        <v>0</v>
      </c>
      <c r="L654" s="14">
        <f t="shared" si="127"/>
        <v>0</v>
      </c>
      <c r="M654" s="14">
        <f t="shared" ca="1" si="132"/>
        <v>-1.8432078686033124E-2</v>
      </c>
      <c r="N654" s="14">
        <f t="shared" ca="1" si="128"/>
        <v>0</v>
      </c>
      <c r="O654" s="21">
        <f t="shared" ca="1" si="129"/>
        <v>0</v>
      </c>
      <c r="P654" s="14">
        <f t="shared" ca="1" si="130"/>
        <v>0</v>
      </c>
      <c r="Q654" s="14">
        <f t="shared" ca="1" si="131"/>
        <v>0</v>
      </c>
      <c r="R654" s="8">
        <f t="shared" ca="1" si="133"/>
        <v>1.8432078686033124E-2</v>
      </c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 spans="1:35" x14ac:dyDescent="0.2">
      <c r="A655" s="8"/>
      <c r="B655" s="8"/>
      <c r="C655" s="54"/>
      <c r="D655" s="56">
        <f t="shared" si="134"/>
        <v>0</v>
      </c>
      <c r="E655" s="56">
        <f t="shared" si="134"/>
        <v>0</v>
      </c>
      <c r="F655" s="14">
        <f t="shared" si="135"/>
        <v>0</v>
      </c>
      <c r="G655" s="14">
        <f t="shared" si="135"/>
        <v>0</v>
      </c>
      <c r="H655" s="14">
        <f t="shared" ref="H655:H718" si="136">C655*D655*D655</f>
        <v>0</v>
      </c>
      <c r="I655" s="14">
        <f t="shared" ref="I655:I718" si="137">C655*D655*D655*D655</f>
        <v>0</v>
      </c>
      <c r="J655" s="14">
        <f t="shared" ref="J655:J718" si="138">C655*D655*D655*D655*D655</f>
        <v>0</v>
      </c>
      <c r="K655" s="14">
        <f t="shared" ref="K655:K718" si="139">C655*E655*D655</f>
        <v>0</v>
      </c>
      <c r="L655" s="14">
        <f t="shared" ref="L655:L718" si="140">C655*E655*D655*D655</f>
        <v>0</v>
      </c>
      <c r="M655" s="14">
        <f t="shared" ca="1" si="132"/>
        <v>-1.8432078686033124E-2</v>
      </c>
      <c r="N655" s="14">
        <f t="shared" ref="N655:N718" ca="1" si="141">C655*(M655-E655)^2</f>
        <v>0</v>
      </c>
      <c r="O655" s="21">
        <f t="shared" ref="O655:O718" ca="1" si="142">(C655*O$1-O$2*F655+O$3*H655)^2</f>
        <v>0</v>
      </c>
      <c r="P655" s="14">
        <f t="shared" ref="P655:P718" ca="1" si="143">(-C655*O$2+O$4*F655-O$5*H655)^2</f>
        <v>0</v>
      </c>
      <c r="Q655" s="14">
        <f t="shared" ref="Q655:Q718" ca="1" si="144">+(C655*O$3-F655*O$5+H655*O$6)^2</f>
        <v>0</v>
      </c>
      <c r="R655" s="8">
        <f t="shared" ca="1" si="133"/>
        <v>1.8432078686033124E-2</v>
      </c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 spans="1:35" x14ac:dyDescent="0.2">
      <c r="A656" s="8"/>
      <c r="B656" s="8"/>
      <c r="C656" s="54"/>
      <c r="D656" s="56">
        <f t="shared" si="134"/>
        <v>0</v>
      </c>
      <c r="E656" s="56">
        <f t="shared" si="134"/>
        <v>0</v>
      </c>
      <c r="F656" s="14">
        <f t="shared" si="135"/>
        <v>0</v>
      </c>
      <c r="G656" s="14">
        <f t="shared" si="135"/>
        <v>0</v>
      </c>
      <c r="H656" s="14">
        <f t="shared" si="136"/>
        <v>0</v>
      </c>
      <c r="I656" s="14">
        <f t="shared" si="137"/>
        <v>0</v>
      </c>
      <c r="J656" s="14">
        <f t="shared" si="138"/>
        <v>0</v>
      </c>
      <c r="K656" s="14">
        <f t="shared" si="139"/>
        <v>0</v>
      </c>
      <c r="L656" s="14">
        <f t="shared" si="140"/>
        <v>0</v>
      </c>
      <c r="M656" s="14">
        <f t="shared" ca="1" si="132"/>
        <v>-1.8432078686033124E-2</v>
      </c>
      <c r="N656" s="14">
        <f t="shared" ca="1" si="141"/>
        <v>0</v>
      </c>
      <c r="O656" s="21">
        <f t="shared" ca="1" si="142"/>
        <v>0</v>
      </c>
      <c r="P656" s="14">
        <f t="shared" ca="1" si="143"/>
        <v>0</v>
      </c>
      <c r="Q656" s="14">
        <f t="shared" ca="1" si="144"/>
        <v>0</v>
      </c>
      <c r="R656" s="8">
        <f t="shared" ca="1" si="133"/>
        <v>1.8432078686033124E-2</v>
      </c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 spans="1:35" x14ac:dyDescent="0.2">
      <c r="A657" s="8"/>
      <c r="B657" s="8"/>
      <c r="C657" s="54"/>
      <c r="D657" s="56">
        <f t="shared" si="134"/>
        <v>0</v>
      </c>
      <c r="E657" s="56">
        <f t="shared" si="134"/>
        <v>0</v>
      </c>
      <c r="F657" s="14">
        <f t="shared" si="135"/>
        <v>0</v>
      </c>
      <c r="G657" s="14">
        <f t="shared" si="135"/>
        <v>0</v>
      </c>
      <c r="H657" s="14">
        <f t="shared" si="136"/>
        <v>0</v>
      </c>
      <c r="I657" s="14">
        <f t="shared" si="137"/>
        <v>0</v>
      </c>
      <c r="J657" s="14">
        <f t="shared" si="138"/>
        <v>0</v>
      </c>
      <c r="K657" s="14">
        <f t="shared" si="139"/>
        <v>0</v>
      </c>
      <c r="L657" s="14">
        <f t="shared" si="140"/>
        <v>0</v>
      </c>
      <c r="M657" s="14">
        <f t="shared" ca="1" si="132"/>
        <v>-1.8432078686033124E-2</v>
      </c>
      <c r="N657" s="14">
        <f t="shared" ca="1" si="141"/>
        <v>0</v>
      </c>
      <c r="O657" s="21">
        <f t="shared" ca="1" si="142"/>
        <v>0</v>
      </c>
      <c r="P657" s="14">
        <f t="shared" ca="1" si="143"/>
        <v>0</v>
      </c>
      <c r="Q657" s="14">
        <f t="shared" ca="1" si="144"/>
        <v>0</v>
      </c>
      <c r="R657" s="8">
        <f t="shared" ca="1" si="133"/>
        <v>1.8432078686033124E-2</v>
      </c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</row>
    <row r="658" spans="1:35" x14ac:dyDescent="0.2">
      <c r="A658" s="8"/>
      <c r="B658" s="8"/>
      <c r="C658" s="54"/>
      <c r="D658" s="56">
        <f t="shared" si="134"/>
        <v>0</v>
      </c>
      <c r="E658" s="56">
        <f t="shared" si="134"/>
        <v>0</v>
      </c>
      <c r="F658" s="14">
        <f t="shared" si="135"/>
        <v>0</v>
      </c>
      <c r="G658" s="14">
        <f t="shared" si="135"/>
        <v>0</v>
      </c>
      <c r="H658" s="14">
        <f t="shared" si="136"/>
        <v>0</v>
      </c>
      <c r="I658" s="14">
        <f t="shared" si="137"/>
        <v>0</v>
      </c>
      <c r="J658" s="14">
        <f t="shared" si="138"/>
        <v>0</v>
      </c>
      <c r="K658" s="14">
        <f t="shared" si="139"/>
        <v>0</v>
      </c>
      <c r="L658" s="14">
        <f t="shared" si="140"/>
        <v>0</v>
      </c>
      <c r="M658" s="14">
        <f t="shared" ca="1" si="132"/>
        <v>-1.8432078686033124E-2</v>
      </c>
      <c r="N658" s="14">
        <f t="shared" ca="1" si="141"/>
        <v>0</v>
      </c>
      <c r="O658" s="21">
        <f t="shared" ca="1" si="142"/>
        <v>0</v>
      </c>
      <c r="P658" s="14">
        <f t="shared" ca="1" si="143"/>
        <v>0</v>
      </c>
      <c r="Q658" s="14">
        <f t="shared" ca="1" si="144"/>
        <v>0</v>
      </c>
      <c r="R658" s="8">
        <f t="shared" ca="1" si="133"/>
        <v>1.8432078686033124E-2</v>
      </c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 spans="1:35" x14ac:dyDescent="0.2">
      <c r="A659" s="8"/>
      <c r="B659" s="8"/>
      <c r="C659" s="54"/>
      <c r="D659" s="56">
        <f t="shared" si="134"/>
        <v>0</v>
      </c>
      <c r="E659" s="56">
        <f t="shared" si="134"/>
        <v>0</v>
      </c>
      <c r="F659" s="14">
        <f t="shared" si="135"/>
        <v>0</v>
      </c>
      <c r="G659" s="14">
        <f t="shared" si="135"/>
        <v>0</v>
      </c>
      <c r="H659" s="14">
        <f t="shared" si="136"/>
        <v>0</v>
      </c>
      <c r="I659" s="14">
        <f t="shared" si="137"/>
        <v>0</v>
      </c>
      <c r="J659" s="14">
        <f t="shared" si="138"/>
        <v>0</v>
      </c>
      <c r="K659" s="14">
        <f t="shared" si="139"/>
        <v>0</v>
      </c>
      <c r="L659" s="14">
        <f t="shared" si="140"/>
        <v>0</v>
      </c>
      <c r="M659" s="14">
        <f t="shared" ca="1" si="132"/>
        <v>-1.8432078686033124E-2</v>
      </c>
      <c r="N659" s="14">
        <f t="shared" ca="1" si="141"/>
        <v>0</v>
      </c>
      <c r="O659" s="21">
        <f t="shared" ca="1" si="142"/>
        <v>0</v>
      </c>
      <c r="P659" s="14">
        <f t="shared" ca="1" si="143"/>
        <v>0</v>
      </c>
      <c r="Q659" s="14">
        <f t="shared" ca="1" si="144"/>
        <v>0</v>
      </c>
      <c r="R659" s="8">
        <f t="shared" ca="1" si="133"/>
        <v>1.8432078686033124E-2</v>
      </c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 spans="1:35" x14ac:dyDescent="0.2">
      <c r="A660" s="8"/>
      <c r="B660" s="8"/>
      <c r="C660" s="54"/>
      <c r="D660" s="56">
        <f t="shared" si="134"/>
        <v>0</v>
      </c>
      <c r="E660" s="56">
        <f t="shared" si="134"/>
        <v>0</v>
      </c>
      <c r="F660" s="14">
        <f t="shared" si="135"/>
        <v>0</v>
      </c>
      <c r="G660" s="14">
        <f t="shared" si="135"/>
        <v>0</v>
      </c>
      <c r="H660" s="14">
        <f t="shared" si="136"/>
        <v>0</v>
      </c>
      <c r="I660" s="14">
        <f t="shared" si="137"/>
        <v>0</v>
      </c>
      <c r="J660" s="14">
        <f t="shared" si="138"/>
        <v>0</v>
      </c>
      <c r="K660" s="14">
        <f t="shared" si="139"/>
        <v>0</v>
      </c>
      <c r="L660" s="14">
        <f t="shared" si="140"/>
        <v>0</v>
      </c>
      <c r="M660" s="14">
        <f t="shared" ref="M660:M723" ca="1" si="145">+E$4+E$5*D660+E$6*D660^2</f>
        <v>-1.8432078686033124E-2</v>
      </c>
      <c r="N660" s="14">
        <f t="shared" ca="1" si="141"/>
        <v>0</v>
      </c>
      <c r="O660" s="21">
        <f t="shared" ca="1" si="142"/>
        <v>0</v>
      </c>
      <c r="P660" s="14">
        <f t="shared" ca="1" si="143"/>
        <v>0</v>
      </c>
      <c r="Q660" s="14">
        <f t="shared" ca="1" si="144"/>
        <v>0</v>
      </c>
      <c r="R660" s="8">
        <f t="shared" ref="R660:R723" ca="1" si="146">+E660-M660</f>
        <v>1.8432078686033124E-2</v>
      </c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 spans="1:35" x14ac:dyDescent="0.2">
      <c r="A661" s="8"/>
      <c r="B661" s="8"/>
      <c r="C661" s="54"/>
      <c r="D661" s="56">
        <f t="shared" si="134"/>
        <v>0</v>
      </c>
      <c r="E661" s="56">
        <f t="shared" si="134"/>
        <v>0</v>
      </c>
      <c r="F661" s="14">
        <f t="shared" si="135"/>
        <v>0</v>
      </c>
      <c r="G661" s="14">
        <f t="shared" si="135"/>
        <v>0</v>
      </c>
      <c r="H661" s="14">
        <f t="shared" si="136"/>
        <v>0</v>
      </c>
      <c r="I661" s="14">
        <f t="shared" si="137"/>
        <v>0</v>
      </c>
      <c r="J661" s="14">
        <f t="shared" si="138"/>
        <v>0</v>
      </c>
      <c r="K661" s="14">
        <f t="shared" si="139"/>
        <v>0</v>
      </c>
      <c r="L661" s="14">
        <f t="shared" si="140"/>
        <v>0</v>
      </c>
      <c r="M661" s="14">
        <f t="shared" ca="1" si="145"/>
        <v>-1.8432078686033124E-2</v>
      </c>
      <c r="N661" s="14">
        <f t="shared" ca="1" si="141"/>
        <v>0</v>
      </c>
      <c r="O661" s="21">
        <f t="shared" ca="1" si="142"/>
        <v>0</v>
      </c>
      <c r="P661" s="14">
        <f t="shared" ca="1" si="143"/>
        <v>0</v>
      </c>
      <c r="Q661" s="14">
        <f t="shared" ca="1" si="144"/>
        <v>0</v>
      </c>
      <c r="R661" s="8">
        <f t="shared" ca="1" si="146"/>
        <v>1.8432078686033124E-2</v>
      </c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 spans="1:35" x14ac:dyDescent="0.2">
      <c r="A662" s="8"/>
      <c r="B662" s="8"/>
      <c r="C662" s="54"/>
      <c r="D662" s="56">
        <f t="shared" si="134"/>
        <v>0</v>
      </c>
      <c r="E662" s="56">
        <f t="shared" si="134"/>
        <v>0</v>
      </c>
      <c r="F662" s="14">
        <f t="shared" si="135"/>
        <v>0</v>
      </c>
      <c r="G662" s="14">
        <f t="shared" si="135"/>
        <v>0</v>
      </c>
      <c r="H662" s="14">
        <f t="shared" si="136"/>
        <v>0</v>
      </c>
      <c r="I662" s="14">
        <f t="shared" si="137"/>
        <v>0</v>
      </c>
      <c r="J662" s="14">
        <f t="shared" si="138"/>
        <v>0</v>
      </c>
      <c r="K662" s="14">
        <f t="shared" si="139"/>
        <v>0</v>
      </c>
      <c r="L662" s="14">
        <f t="shared" si="140"/>
        <v>0</v>
      </c>
      <c r="M662" s="14">
        <f t="shared" ca="1" si="145"/>
        <v>-1.8432078686033124E-2</v>
      </c>
      <c r="N662" s="14">
        <f t="shared" ca="1" si="141"/>
        <v>0</v>
      </c>
      <c r="O662" s="21">
        <f t="shared" ca="1" si="142"/>
        <v>0</v>
      </c>
      <c r="P662" s="14">
        <f t="shared" ca="1" si="143"/>
        <v>0</v>
      </c>
      <c r="Q662" s="14">
        <f t="shared" ca="1" si="144"/>
        <v>0</v>
      </c>
      <c r="R662" s="8">
        <f t="shared" ca="1" si="146"/>
        <v>1.8432078686033124E-2</v>
      </c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 spans="1:35" x14ac:dyDescent="0.2">
      <c r="A663" s="8"/>
      <c r="B663" s="8"/>
      <c r="C663" s="54"/>
      <c r="D663" s="56">
        <f t="shared" si="134"/>
        <v>0</v>
      </c>
      <c r="E663" s="56">
        <f t="shared" si="134"/>
        <v>0</v>
      </c>
      <c r="F663" s="14">
        <f t="shared" si="135"/>
        <v>0</v>
      </c>
      <c r="G663" s="14">
        <f t="shared" si="135"/>
        <v>0</v>
      </c>
      <c r="H663" s="14">
        <f t="shared" si="136"/>
        <v>0</v>
      </c>
      <c r="I663" s="14">
        <f t="shared" si="137"/>
        <v>0</v>
      </c>
      <c r="J663" s="14">
        <f t="shared" si="138"/>
        <v>0</v>
      </c>
      <c r="K663" s="14">
        <f t="shared" si="139"/>
        <v>0</v>
      </c>
      <c r="L663" s="14">
        <f t="shared" si="140"/>
        <v>0</v>
      </c>
      <c r="M663" s="14">
        <f t="shared" ca="1" si="145"/>
        <v>-1.8432078686033124E-2</v>
      </c>
      <c r="N663" s="14">
        <f t="shared" ca="1" si="141"/>
        <v>0</v>
      </c>
      <c r="O663" s="21">
        <f t="shared" ca="1" si="142"/>
        <v>0</v>
      </c>
      <c r="P663" s="14">
        <f t="shared" ca="1" si="143"/>
        <v>0</v>
      </c>
      <c r="Q663" s="14">
        <f t="shared" ca="1" si="144"/>
        <v>0</v>
      </c>
      <c r="R663" s="8">
        <f t="shared" ca="1" si="146"/>
        <v>1.8432078686033124E-2</v>
      </c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 spans="1:35" x14ac:dyDescent="0.2">
      <c r="A664" s="8"/>
      <c r="B664" s="8"/>
      <c r="C664" s="54"/>
      <c r="D664" s="56">
        <f t="shared" si="134"/>
        <v>0</v>
      </c>
      <c r="E664" s="56">
        <f t="shared" si="134"/>
        <v>0</v>
      </c>
      <c r="F664" s="14">
        <f t="shared" si="135"/>
        <v>0</v>
      </c>
      <c r="G664" s="14">
        <f t="shared" si="135"/>
        <v>0</v>
      </c>
      <c r="H664" s="14">
        <f t="shared" si="136"/>
        <v>0</v>
      </c>
      <c r="I664" s="14">
        <f t="shared" si="137"/>
        <v>0</v>
      </c>
      <c r="J664" s="14">
        <f t="shared" si="138"/>
        <v>0</v>
      </c>
      <c r="K664" s="14">
        <f t="shared" si="139"/>
        <v>0</v>
      </c>
      <c r="L664" s="14">
        <f t="shared" si="140"/>
        <v>0</v>
      </c>
      <c r="M664" s="14">
        <f t="shared" ca="1" si="145"/>
        <v>-1.8432078686033124E-2</v>
      </c>
      <c r="N664" s="14">
        <f t="shared" ca="1" si="141"/>
        <v>0</v>
      </c>
      <c r="O664" s="21">
        <f t="shared" ca="1" si="142"/>
        <v>0</v>
      </c>
      <c r="P664" s="14">
        <f t="shared" ca="1" si="143"/>
        <v>0</v>
      </c>
      <c r="Q664" s="14">
        <f t="shared" ca="1" si="144"/>
        <v>0</v>
      </c>
      <c r="R664" s="8">
        <f t="shared" ca="1" si="146"/>
        <v>1.8432078686033124E-2</v>
      </c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 spans="1:35" x14ac:dyDescent="0.2">
      <c r="A665" s="8"/>
      <c r="B665" s="8"/>
      <c r="C665" s="54"/>
      <c r="D665" s="56">
        <f t="shared" si="134"/>
        <v>0</v>
      </c>
      <c r="E665" s="56">
        <f t="shared" si="134"/>
        <v>0</v>
      </c>
      <c r="F665" s="14">
        <f t="shared" si="135"/>
        <v>0</v>
      </c>
      <c r="G665" s="14">
        <f t="shared" si="135"/>
        <v>0</v>
      </c>
      <c r="H665" s="14">
        <f t="shared" si="136"/>
        <v>0</v>
      </c>
      <c r="I665" s="14">
        <f t="shared" si="137"/>
        <v>0</v>
      </c>
      <c r="J665" s="14">
        <f t="shared" si="138"/>
        <v>0</v>
      </c>
      <c r="K665" s="14">
        <f t="shared" si="139"/>
        <v>0</v>
      </c>
      <c r="L665" s="14">
        <f t="shared" si="140"/>
        <v>0</v>
      </c>
      <c r="M665" s="14">
        <f t="shared" ca="1" si="145"/>
        <v>-1.8432078686033124E-2</v>
      </c>
      <c r="N665" s="14">
        <f t="shared" ca="1" si="141"/>
        <v>0</v>
      </c>
      <c r="O665" s="21">
        <f t="shared" ca="1" si="142"/>
        <v>0</v>
      </c>
      <c r="P665" s="14">
        <f t="shared" ca="1" si="143"/>
        <v>0</v>
      </c>
      <c r="Q665" s="14">
        <f t="shared" ca="1" si="144"/>
        <v>0</v>
      </c>
      <c r="R665" s="8">
        <f t="shared" ca="1" si="146"/>
        <v>1.8432078686033124E-2</v>
      </c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 spans="1:35" x14ac:dyDescent="0.2">
      <c r="A666" s="8"/>
      <c r="B666" s="8"/>
      <c r="C666" s="54"/>
      <c r="D666" s="56">
        <f t="shared" si="134"/>
        <v>0</v>
      </c>
      <c r="E666" s="56">
        <f t="shared" si="134"/>
        <v>0</v>
      </c>
      <c r="F666" s="14">
        <f t="shared" si="135"/>
        <v>0</v>
      </c>
      <c r="G666" s="14">
        <f t="shared" si="135"/>
        <v>0</v>
      </c>
      <c r="H666" s="14">
        <f t="shared" si="136"/>
        <v>0</v>
      </c>
      <c r="I666" s="14">
        <f t="shared" si="137"/>
        <v>0</v>
      </c>
      <c r="J666" s="14">
        <f t="shared" si="138"/>
        <v>0</v>
      </c>
      <c r="K666" s="14">
        <f t="shared" si="139"/>
        <v>0</v>
      </c>
      <c r="L666" s="14">
        <f t="shared" si="140"/>
        <v>0</v>
      </c>
      <c r="M666" s="14">
        <f t="shared" ca="1" si="145"/>
        <v>-1.8432078686033124E-2</v>
      </c>
      <c r="N666" s="14">
        <f t="shared" ca="1" si="141"/>
        <v>0</v>
      </c>
      <c r="O666" s="21">
        <f t="shared" ca="1" si="142"/>
        <v>0</v>
      </c>
      <c r="P666" s="14">
        <f t="shared" ca="1" si="143"/>
        <v>0</v>
      </c>
      <c r="Q666" s="14">
        <f t="shared" ca="1" si="144"/>
        <v>0</v>
      </c>
      <c r="R666" s="8">
        <f t="shared" ca="1" si="146"/>
        <v>1.8432078686033124E-2</v>
      </c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 spans="1:35" x14ac:dyDescent="0.2">
      <c r="A667" s="8"/>
      <c r="B667" s="8"/>
      <c r="C667" s="54"/>
      <c r="D667" s="56">
        <f t="shared" si="134"/>
        <v>0</v>
      </c>
      <c r="E667" s="56">
        <f t="shared" si="134"/>
        <v>0</v>
      </c>
      <c r="F667" s="14">
        <f t="shared" si="135"/>
        <v>0</v>
      </c>
      <c r="G667" s="14">
        <f t="shared" si="135"/>
        <v>0</v>
      </c>
      <c r="H667" s="14">
        <f t="shared" si="136"/>
        <v>0</v>
      </c>
      <c r="I667" s="14">
        <f t="shared" si="137"/>
        <v>0</v>
      </c>
      <c r="J667" s="14">
        <f t="shared" si="138"/>
        <v>0</v>
      </c>
      <c r="K667" s="14">
        <f t="shared" si="139"/>
        <v>0</v>
      </c>
      <c r="L667" s="14">
        <f t="shared" si="140"/>
        <v>0</v>
      </c>
      <c r="M667" s="14">
        <f t="shared" ca="1" si="145"/>
        <v>-1.8432078686033124E-2</v>
      </c>
      <c r="N667" s="14">
        <f t="shared" ca="1" si="141"/>
        <v>0</v>
      </c>
      <c r="O667" s="21">
        <f t="shared" ca="1" si="142"/>
        <v>0</v>
      </c>
      <c r="P667" s="14">
        <f t="shared" ca="1" si="143"/>
        <v>0</v>
      </c>
      <c r="Q667" s="14">
        <f t="shared" ca="1" si="144"/>
        <v>0</v>
      </c>
      <c r="R667" s="8">
        <f t="shared" ca="1" si="146"/>
        <v>1.8432078686033124E-2</v>
      </c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 spans="1:35" x14ac:dyDescent="0.2">
      <c r="A668" s="8"/>
      <c r="B668" s="8"/>
      <c r="C668" s="54"/>
      <c r="D668" s="56">
        <f t="shared" si="134"/>
        <v>0</v>
      </c>
      <c r="E668" s="56">
        <f t="shared" si="134"/>
        <v>0</v>
      </c>
      <c r="F668" s="14">
        <f t="shared" si="135"/>
        <v>0</v>
      </c>
      <c r="G668" s="14">
        <f t="shared" si="135"/>
        <v>0</v>
      </c>
      <c r="H668" s="14">
        <f t="shared" si="136"/>
        <v>0</v>
      </c>
      <c r="I668" s="14">
        <f t="shared" si="137"/>
        <v>0</v>
      </c>
      <c r="J668" s="14">
        <f t="shared" si="138"/>
        <v>0</v>
      </c>
      <c r="K668" s="14">
        <f t="shared" si="139"/>
        <v>0</v>
      </c>
      <c r="L668" s="14">
        <f t="shared" si="140"/>
        <v>0</v>
      </c>
      <c r="M668" s="14">
        <f t="shared" ca="1" si="145"/>
        <v>-1.8432078686033124E-2</v>
      </c>
      <c r="N668" s="14">
        <f t="shared" ca="1" si="141"/>
        <v>0</v>
      </c>
      <c r="O668" s="21">
        <f t="shared" ca="1" si="142"/>
        <v>0</v>
      </c>
      <c r="P668" s="14">
        <f t="shared" ca="1" si="143"/>
        <v>0</v>
      </c>
      <c r="Q668" s="14">
        <f t="shared" ca="1" si="144"/>
        <v>0</v>
      </c>
      <c r="R668" s="8">
        <f t="shared" ca="1" si="146"/>
        <v>1.8432078686033124E-2</v>
      </c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 spans="1:35" x14ac:dyDescent="0.2">
      <c r="A669" s="8"/>
      <c r="B669" s="8"/>
      <c r="C669" s="54"/>
      <c r="D669" s="56">
        <f t="shared" si="134"/>
        <v>0</v>
      </c>
      <c r="E669" s="56">
        <f t="shared" si="134"/>
        <v>0</v>
      </c>
      <c r="F669" s="14">
        <f t="shared" si="135"/>
        <v>0</v>
      </c>
      <c r="G669" s="14">
        <f t="shared" si="135"/>
        <v>0</v>
      </c>
      <c r="H669" s="14">
        <f t="shared" si="136"/>
        <v>0</v>
      </c>
      <c r="I669" s="14">
        <f t="shared" si="137"/>
        <v>0</v>
      </c>
      <c r="J669" s="14">
        <f t="shared" si="138"/>
        <v>0</v>
      </c>
      <c r="K669" s="14">
        <f t="shared" si="139"/>
        <v>0</v>
      </c>
      <c r="L669" s="14">
        <f t="shared" si="140"/>
        <v>0</v>
      </c>
      <c r="M669" s="14">
        <f t="shared" ca="1" si="145"/>
        <v>-1.8432078686033124E-2</v>
      </c>
      <c r="N669" s="14">
        <f t="shared" ca="1" si="141"/>
        <v>0</v>
      </c>
      <c r="O669" s="21">
        <f t="shared" ca="1" si="142"/>
        <v>0</v>
      </c>
      <c r="P669" s="14">
        <f t="shared" ca="1" si="143"/>
        <v>0</v>
      </c>
      <c r="Q669" s="14">
        <f t="shared" ca="1" si="144"/>
        <v>0</v>
      </c>
      <c r="R669" s="8">
        <f t="shared" ca="1" si="146"/>
        <v>1.8432078686033124E-2</v>
      </c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</row>
    <row r="670" spans="1:35" x14ac:dyDescent="0.2">
      <c r="A670" s="8"/>
      <c r="B670" s="8"/>
      <c r="C670" s="54"/>
      <c r="D670" s="56">
        <f t="shared" si="134"/>
        <v>0</v>
      </c>
      <c r="E670" s="56">
        <f t="shared" si="134"/>
        <v>0</v>
      </c>
      <c r="F670" s="14">
        <f t="shared" si="135"/>
        <v>0</v>
      </c>
      <c r="G670" s="14">
        <f t="shared" si="135"/>
        <v>0</v>
      </c>
      <c r="H670" s="14">
        <f t="shared" si="136"/>
        <v>0</v>
      </c>
      <c r="I670" s="14">
        <f t="shared" si="137"/>
        <v>0</v>
      </c>
      <c r="J670" s="14">
        <f t="shared" si="138"/>
        <v>0</v>
      </c>
      <c r="K670" s="14">
        <f t="shared" si="139"/>
        <v>0</v>
      </c>
      <c r="L670" s="14">
        <f t="shared" si="140"/>
        <v>0</v>
      </c>
      <c r="M670" s="14">
        <f t="shared" ca="1" si="145"/>
        <v>-1.8432078686033124E-2</v>
      </c>
      <c r="N670" s="14">
        <f t="shared" ca="1" si="141"/>
        <v>0</v>
      </c>
      <c r="O670" s="21">
        <f t="shared" ca="1" si="142"/>
        <v>0</v>
      </c>
      <c r="P670" s="14">
        <f t="shared" ca="1" si="143"/>
        <v>0</v>
      </c>
      <c r="Q670" s="14">
        <f t="shared" ca="1" si="144"/>
        <v>0</v>
      </c>
      <c r="R670" s="8">
        <f t="shared" ca="1" si="146"/>
        <v>1.8432078686033124E-2</v>
      </c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 spans="1:35" x14ac:dyDescent="0.2">
      <c r="A671" s="8"/>
      <c r="B671" s="8"/>
      <c r="C671" s="54"/>
      <c r="D671" s="56">
        <f t="shared" si="134"/>
        <v>0</v>
      </c>
      <c r="E671" s="56">
        <f t="shared" si="134"/>
        <v>0</v>
      </c>
      <c r="F671" s="14">
        <f t="shared" si="135"/>
        <v>0</v>
      </c>
      <c r="G671" s="14">
        <f t="shared" si="135"/>
        <v>0</v>
      </c>
      <c r="H671" s="14">
        <f t="shared" si="136"/>
        <v>0</v>
      </c>
      <c r="I671" s="14">
        <f t="shared" si="137"/>
        <v>0</v>
      </c>
      <c r="J671" s="14">
        <f t="shared" si="138"/>
        <v>0</v>
      </c>
      <c r="K671" s="14">
        <f t="shared" si="139"/>
        <v>0</v>
      </c>
      <c r="L671" s="14">
        <f t="shared" si="140"/>
        <v>0</v>
      </c>
      <c r="M671" s="14">
        <f t="shared" ca="1" si="145"/>
        <v>-1.8432078686033124E-2</v>
      </c>
      <c r="N671" s="14">
        <f t="shared" ca="1" si="141"/>
        <v>0</v>
      </c>
      <c r="O671" s="21">
        <f t="shared" ca="1" si="142"/>
        <v>0</v>
      </c>
      <c r="P671" s="14">
        <f t="shared" ca="1" si="143"/>
        <v>0</v>
      </c>
      <c r="Q671" s="14">
        <f t="shared" ca="1" si="144"/>
        <v>0</v>
      </c>
      <c r="R671" s="8">
        <f t="shared" ca="1" si="146"/>
        <v>1.8432078686033124E-2</v>
      </c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 spans="1:35" x14ac:dyDescent="0.2">
      <c r="A672" s="8"/>
      <c r="B672" s="8"/>
      <c r="C672" s="54"/>
      <c r="D672" s="56">
        <f t="shared" si="134"/>
        <v>0</v>
      </c>
      <c r="E672" s="56">
        <f t="shared" si="134"/>
        <v>0</v>
      </c>
      <c r="F672" s="14">
        <f t="shared" si="135"/>
        <v>0</v>
      </c>
      <c r="G672" s="14">
        <f t="shared" si="135"/>
        <v>0</v>
      </c>
      <c r="H672" s="14">
        <f t="shared" si="136"/>
        <v>0</v>
      </c>
      <c r="I672" s="14">
        <f t="shared" si="137"/>
        <v>0</v>
      </c>
      <c r="J672" s="14">
        <f t="shared" si="138"/>
        <v>0</v>
      </c>
      <c r="K672" s="14">
        <f t="shared" si="139"/>
        <v>0</v>
      </c>
      <c r="L672" s="14">
        <f t="shared" si="140"/>
        <v>0</v>
      </c>
      <c r="M672" s="14">
        <f t="shared" ca="1" si="145"/>
        <v>-1.8432078686033124E-2</v>
      </c>
      <c r="N672" s="14">
        <f t="shared" ca="1" si="141"/>
        <v>0</v>
      </c>
      <c r="O672" s="21">
        <f t="shared" ca="1" si="142"/>
        <v>0</v>
      </c>
      <c r="P672" s="14">
        <f t="shared" ca="1" si="143"/>
        <v>0</v>
      </c>
      <c r="Q672" s="14">
        <f t="shared" ca="1" si="144"/>
        <v>0</v>
      </c>
      <c r="R672" s="8">
        <f t="shared" ca="1" si="146"/>
        <v>1.8432078686033124E-2</v>
      </c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 spans="1:35" x14ac:dyDescent="0.2">
      <c r="A673" s="8"/>
      <c r="B673" s="8"/>
      <c r="C673" s="54"/>
      <c r="D673" s="56">
        <f t="shared" si="134"/>
        <v>0</v>
      </c>
      <c r="E673" s="56">
        <f t="shared" si="134"/>
        <v>0</v>
      </c>
      <c r="F673" s="14">
        <f t="shared" si="135"/>
        <v>0</v>
      </c>
      <c r="G673" s="14">
        <f t="shared" si="135"/>
        <v>0</v>
      </c>
      <c r="H673" s="14">
        <f t="shared" si="136"/>
        <v>0</v>
      </c>
      <c r="I673" s="14">
        <f t="shared" si="137"/>
        <v>0</v>
      </c>
      <c r="J673" s="14">
        <f t="shared" si="138"/>
        <v>0</v>
      </c>
      <c r="K673" s="14">
        <f t="shared" si="139"/>
        <v>0</v>
      </c>
      <c r="L673" s="14">
        <f t="shared" si="140"/>
        <v>0</v>
      </c>
      <c r="M673" s="14">
        <f t="shared" ca="1" si="145"/>
        <v>-1.8432078686033124E-2</v>
      </c>
      <c r="N673" s="14">
        <f t="shared" ca="1" si="141"/>
        <v>0</v>
      </c>
      <c r="O673" s="21">
        <f t="shared" ca="1" si="142"/>
        <v>0</v>
      </c>
      <c r="P673" s="14">
        <f t="shared" ca="1" si="143"/>
        <v>0</v>
      </c>
      <c r="Q673" s="14">
        <f t="shared" ca="1" si="144"/>
        <v>0</v>
      </c>
      <c r="R673" s="8">
        <f t="shared" ca="1" si="146"/>
        <v>1.8432078686033124E-2</v>
      </c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 spans="1:35" x14ac:dyDescent="0.2">
      <c r="A674" s="8"/>
      <c r="B674" s="8"/>
      <c r="C674" s="54"/>
      <c r="D674" s="56">
        <f t="shared" si="134"/>
        <v>0</v>
      </c>
      <c r="E674" s="56">
        <f t="shared" si="134"/>
        <v>0</v>
      </c>
      <c r="F674" s="14">
        <f t="shared" si="135"/>
        <v>0</v>
      </c>
      <c r="G674" s="14">
        <f t="shared" si="135"/>
        <v>0</v>
      </c>
      <c r="H674" s="14">
        <f t="shared" si="136"/>
        <v>0</v>
      </c>
      <c r="I674" s="14">
        <f t="shared" si="137"/>
        <v>0</v>
      </c>
      <c r="J674" s="14">
        <f t="shared" si="138"/>
        <v>0</v>
      </c>
      <c r="K674" s="14">
        <f t="shared" si="139"/>
        <v>0</v>
      </c>
      <c r="L674" s="14">
        <f t="shared" si="140"/>
        <v>0</v>
      </c>
      <c r="M674" s="14">
        <f t="shared" ca="1" si="145"/>
        <v>-1.8432078686033124E-2</v>
      </c>
      <c r="N674" s="14">
        <f t="shared" ca="1" si="141"/>
        <v>0</v>
      </c>
      <c r="O674" s="21">
        <f t="shared" ca="1" si="142"/>
        <v>0</v>
      </c>
      <c r="P674" s="14">
        <f t="shared" ca="1" si="143"/>
        <v>0</v>
      </c>
      <c r="Q674" s="14">
        <f t="shared" ca="1" si="144"/>
        <v>0</v>
      </c>
      <c r="R674" s="8">
        <f t="shared" ca="1" si="146"/>
        <v>1.8432078686033124E-2</v>
      </c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</row>
    <row r="675" spans="1:35" x14ac:dyDescent="0.2">
      <c r="A675" s="8"/>
      <c r="B675" s="8"/>
      <c r="C675" s="54"/>
      <c r="D675" s="56">
        <f t="shared" si="134"/>
        <v>0</v>
      </c>
      <c r="E675" s="56">
        <f t="shared" si="134"/>
        <v>0</v>
      </c>
      <c r="F675" s="14">
        <f t="shared" si="135"/>
        <v>0</v>
      </c>
      <c r="G675" s="14">
        <f t="shared" si="135"/>
        <v>0</v>
      </c>
      <c r="H675" s="14">
        <f t="shared" si="136"/>
        <v>0</v>
      </c>
      <c r="I675" s="14">
        <f t="shared" si="137"/>
        <v>0</v>
      </c>
      <c r="J675" s="14">
        <f t="shared" si="138"/>
        <v>0</v>
      </c>
      <c r="K675" s="14">
        <f t="shared" si="139"/>
        <v>0</v>
      </c>
      <c r="L675" s="14">
        <f t="shared" si="140"/>
        <v>0</v>
      </c>
      <c r="M675" s="14">
        <f t="shared" ca="1" si="145"/>
        <v>-1.8432078686033124E-2</v>
      </c>
      <c r="N675" s="14">
        <f t="shared" ca="1" si="141"/>
        <v>0</v>
      </c>
      <c r="O675" s="21">
        <f t="shared" ca="1" si="142"/>
        <v>0</v>
      </c>
      <c r="P675" s="14">
        <f t="shared" ca="1" si="143"/>
        <v>0</v>
      </c>
      <c r="Q675" s="14">
        <f t="shared" ca="1" si="144"/>
        <v>0</v>
      </c>
      <c r="R675" s="8">
        <f t="shared" ca="1" si="146"/>
        <v>1.8432078686033124E-2</v>
      </c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 spans="1:35" x14ac:dyDescent="0.2">
      <c r="A676" s="8"/>
      <c r="B676" s="8"/>
      <c r="C676" s="54"/>
      <c r="D676" s="56">
        <f t="shared" si="134"/>
        <v>0</v>
      </c>
      <c r="E676" s="56">
        <f t="shared" si="134"/>
        <v>0</v>
      </c>
      <c r="F676" s="14">
        <f t="shared" si="135"/>
        <v>0</v>
      </c>
      <c r="G676" s="14">
        <f t="shared" si="135"/>
        <v>0</v>
      </c>
      <c r="H676" s="14">
        <f t="shared" si="136"/>
        <v>0</v>
      </c>
      <c r="I676" s="14">
        <f t="shared" si="137"/>
        <v>0</v>
      </c>
      <c r="J676" s="14">
        <f t="shared" si="138"/>
        <v>0</v>
      </c>
      <c r="K676" s="14">
        <f t="shared" si="139"/>
        <v>0</v>
      </c>
      <c r="L676" s="14">
        <f t="shared" si="140"/>
        <v>0</v>
      </c>
      <c r="M676" s="14">
        <f t="shared" ca="1" si="145"/>
        <v>-1.8432078686033124E-2</v>
      </c>
      <c r="N676" s="14">
        <f t="shared" ca="1" si="141"/>
        <v>0</v>
      </c>
      <c r="O676" s="21">
        <f t="shared" ca="1" si="142"/>
        <v>0</v>
      </c>
      <c r="P676" s="14">
        <f t="shared" ca="1" si="143"/>
        <v>0</v>
      </c>
      <c r="Q676" s="14">
        <f t="shared" ca="1" si="144"/>
        <v>0</v>
      </c>
      <c r="R676" s="8">
        <f t="shared" ca="1" si="146"/>
        <v>1.8432078686033124E-2</v>
      </c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 spans="1:35" x14ac:dyDescent="0.2">
      <c r="A677" s="8"/>
      <c r="B677" s="8"/>
      <c r="C677" s="54"/>
      <c r="D677" s="56">
        <f t="shared" si="134"/>
        <v>0</v>
      </c>
      <c r="E677" s="56">
        <f t="shared" si="134"/>
        <v>0</v>
      </c>
      <c r="F677" s="14">
        <f t="shared" si="135"/>
        <v>0</v>
      </c>
      <c r="G677" s="14">
        <f t="shared" si="135"/>
        <v>0</v>
      </c>
      <c r="H677" s="14">
        <f t="shared" si="136"/>
        <v>0</v>
      </c>
      <c r="I677" s="14">
        <f t="shared" si="137"/>
        <v>0</v>
      </c>
      <c r="J677" s="14">
        <f t="shared" si="138"/>
        <v>0</v>
      </c>
      <c r="K677" s="14">
        <f t="shared" si="139"/>
        <v>0</v>
      </c>
      <c r="L677" s="14">
        <f t="shared" si="140"/>
        <v>0</v>
      </c>
      <c r="M677" s="14">
        <f t="shared" ca="1" si="145"/>
        <v>-1.8432078686033124E-2</v>
      </c>
      <c r="N677" s="14">
        <f t="shared" ca="1" si="141"/>
        <v>0</v>
      </c>
      <c r="O677" s="21">
        <f t="shared" ca="1" si="142"/>
        <v>0</v>
      </c>
      <c r="P677" s="14">
        <f t="shared" ca="1" si="143"/>
        <v>0</v>
      </c>
      <c r="Q677" s="14">
        <f t="shared" ca="1" si="144"/>
        <v>0</v>
      </c>
      <c r="R677" s="8">
        <f t="shared" ca="1" si="146"/>
        <v>1.8432078686033124E-2</v>
      </c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 spans="1:35" x14ac:dyDescent="0.2">
      <c r="A678" s="8"/>
      <c r="B678" s="8"/>
      <c r="C678" s="54"/>
      <c r="D678" s="56">
        <f t="shared" si="134"/>
        <v>0</v>
      </c>
      <c r="E678" s="56">
        <f t="shared" si="134"/>
        <v>0</v>
      </c>
      <c r="F678" s="14">
        <f t="shared" si="135"/>
        <v>0</v>
      </c>
      <c r="G678" s="14">
        <f t="shared" si="135"/>
        <v>0</v>
      </c>
      <c r="H678" s="14">
        <f t="shared" si="136"/>
        <v>0</v>
      </c>
      <c r="I678" s="14">
        <f t="shared" si="137"/>
        <v>0</v>
      </c>
      <c r="J678" s="14">
        <f t="shared" si="138"/>
        <v>0</v>
      </c>
      <c r="K678" s="14">
        <f t="shared" si="139"/>
        <v>0</v>
      </c>
      <c r="L678" s="14">
        <f t="shared" si="140"/>
        <v>0</v>
      </c>
      <c r="M678" s="14">
        <f t="shared" ca="1" si="145"/>
        <v>-1.8432078686033124E-2</v>
      </c>
      <c r="N678" s="14">
        <f t="shared" ca="1" si="141"/>
        <v>0</v>
      </c>
      <c r="O678" s="21">
        <f t="shared" ca="1" si="142"/>
        <v>0</v>
      </c>
      <c r="P678" s="14">
        <f t="shared" ca="1" si="143"/>
        <v>0</v>
      </c>
      <c r="Q678" s="14">
        <f t="shared" ca="1" si="144"/>
        <v>0</v>
      </c>
      <c r="R678" s="8">
        <f t="shared" ca="1" si="146"/>
        <v>1.8432078686033124E-2</v>
      </c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 spans="1:35" x14ac:dyDescent="0.2">
      <c r="A679" s="8"/>
      <c r="B679" s="8"/>
      <c r="C679" s="54"/>
      <c r="D679" s="56">
        <f t="shared" si="134"/>
        <v>0</v>
      </c>
      <c r="E679" s="56">
        <f t="shared" si="134"/>
        <v>0</v>
      </c>
      <c r="F679" s="14">
        <f t="shared" si="135"/>
        <v>0</v>
      </c>
      <c r="G679" s="14">
        <f t="shared" si="135"/>
        <v>0</v>
      </c>
      <c r="H679" s="14">
        <f t="shared" si="136"/>
        <v>0</v>
      </c>
      <c r="I679" s="14">
        <f t="shared" si="137"/>
        <v>0</v>
      </c>
      <c r="J679" s="14">
        <f t="shared" si="138"/>
        <v>0</v>
      </c>
      <c r="K679" s="14">
        <f t="shared" si="139"/>
        <v>0</v>
      </c>
      <c r="L679" s="14">
        <f t="shared" si="140"/>
        <v>0</v>
      </c>
      <c r="M679" s="14">
        <f t="shared" ca="1" si="145"/>
        <v>-1.8432078686033124E-2</v>
      </c>
      <c r="N679" s="14">
        <f t="shared" ca="1" si="141"/>
        <v>0</v>
      </c>
      <c r="O679" s="21">
        <f t="shared" ca="1" si="142"/>
        <v>0</v>
      </c>
      <c r="P679" s="14">
        <f t="shared" ca="1" si="143"/>
        <v>0</v>
      </c>
      <c r="Q679" s="14">
        <f t="shared" ca="1" si="144"/>
        <v>0</v>
      </c>
      <c r="R679" s="8">
        <f t="shared" ca="1" si="146"/>
        <v>1.8432078686033124E-2</v>
      </c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 spans="1:35" x14ac:dyDescent="0.2">
      <c r="A680" s="8"/>
      <c r="B680" s="8"/>
      <c r="C680" s="54"/>
      <c r="D680" s="56">
        <f t="shared" si="134"/>
        <v>0</v>
      </c>
      <c r="E680" s="56">
        <f t="shared" si="134"/>
        <v>0</v>
      </c>
      <c r="F680" s="14">
        <f t="shared" si="135"/>
        <v>0</v>
      </c>
      <c r="G680" s="14">
        <f t="shared" si="135"/>
        <v>0</v>
      </c>
      <c r="H680" s="14">
        <f t="shared" si="136"/>
        <v>0</v>
      </c>
      <c r="I680" s="14">
        <f t="shared" si="137"/>
        <v>0</v>
      </c>
      <c r="J680" s="14">
        <f t="shared" si="138"/>
        <v>0</v>
      </c>
      <c r="K680" s="14">
        <f t="shared" si="139"/>
        <v>0</v>
      </c>
      <c r="L680" s="14">
        <f t="shared" si="140"/>
        <v>0</v>
      </c>
      <c r="M680" s="14">
        <f t="shared" ca="1" si="145"/>
        <v>-1.8432078686033124E-2</v>
      </c>
      <c r="N680" s="14">
        <f t="shared" ca="1" si="141"/>
        <v>0</v>
      </c>
      <c r="O680" s="21">
        <f t="shared" ca="1" si="142"/>
        <v>0</v>
      </c>
      <c r="P680" s="14">
        <f t="shared" ca="1" si="143"/>
        <v>0</v>
      </c>
      <c r="Q680" s="14">
        <f t="shared" ca="1" si="144"/>
        <v>0</v>
      </c>
      <c r="R680" s="8">
        <f t="shared" ca="1" si="146"/>
        <v>1.8432078686033124E-2</v>
      </c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</row>
    <row r="681" spans="1:35" x14ac:dyDescent="0.2">
      <c r="A681" s="8"/>
      <c r="B681" s="8"/>
      <c r="C681" s="54"/>
      <c r="D681" s="56">
        <f t="shared" si="134"/>
        <v>0</v>
      </c>
      <c r="E681" s="56">
        <f t="shared" si="134"/>
        <v>0</v>
      </c>
      <c r="F681" s="14">
        <f t="shared" si="135"/>
        <v>0</v>
      </c>
      <c r="G681" s="14">
        <f t="shared" si="135"/>
        <v>0</v>
      </c>
      <c r="H681" s="14">
        <f t="shared" si="136"/>
        <v>0</v>
      </c>
      <c r="I681" s="14">
        <f t="shared" si="137"/>
        <v>0</v>
      </c>
      <c r="J681" s="14">
        <f t="shared" si="138"/>
        <v>0</v>
      </c>
      <c r="K681" s="14">
        <f t="shared" si="139"/>
        <v>0</v>
      </c>
      <c r="L681" s="14">
        <f t="shared" si="140"/>
        <v>0</v>
      </c>
      <c r="M681" s="14">
        <f t="shared" ca="1" si="145"/>
        <v>-1.8432078686033124E-2</v>
      </c>
      <c r="N681" s="14">
        <f t="shared" ca="1" si="141"/>
        <v>0</v>
      </c>
      <c r="O681" s="21">
        <f t="shared" ca="1" si="142"/>
        <v>0</v>
      </c>
      <c r="P681" s="14">
        <f t="shared" ca="1" si="143"/>
        <v>0</v>
      </c>
      <c r="Q681" s="14">
        <f t="shared" ca="1" si="144"/>
        <v>0</v>
      </c>
      <c r="R681" s="8">
        <f t="shared" ca="1" si="146"/>
        <v>1.8432078686033124E-2</v>
      </c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</row>
    <row r="682" spans="1:35" x14ac:dyDescent="0.2">
      <c r="A682" s="8"/>
      <c r="B682" s="8"/>
      <c r="C682" s="54"/>
      <c r="D682" s="56">
        <f t="shared" si="134"/>
        <v>0</v>
      </c>
      <c r="E682" s="56">
        <f t="shared" si="134"/>
        <v>0</v>
      </c>
      <c r="F682" s="14">
        <f t="shared" si="135"/>
        <v>0</v>
      </c>
      <c r="G682" s="14">
        <f t="shared" si="135"/>
        <v>0</v>
      </c>
      <c r="H682" s="14">
        <f t="shared" si="136"/>
        <v>0</v>
      </c>
      <c r="I682" s="14">
        <f t="shared" si="137"/>
        <v>0</v>
      </c>
      <c r="J682" s="14">
        <f t="shared" si="138"/>
        <v>0</v>
      </c>
      <c r="K682" s="14">
        <f t="shared" si="139"/>
        <v>0</v>
      </c>
      <c r="L682" s="14">
        <f t="shared" si="140"/>
        <v>0</v>
      </c>
      <c r="M682" s="14">
        <f t="shared" ca="1" si="145"/>
        <v>-1.8432078686033124E-2</v>
      </c>
      <c r="N682" s="14">
        <f t="shared" ca="1" si="141"/>
        <v>0</v>
      </c>
      <c r="O682" s="21">
        <f t="shared" ca="1" si="142"/>
        <v>0</v>
      </c>
      <c r="P682" s="14">
        <f t="shared" ca="1" si="143"/>
        <v>0</v>
      </c>
      <c r="Q682" s="14">
        <f t="shared" ca="1" si="144"/>
        <v>0</v>
      </c>
      <c r="R682" s="8">
        <f t="shared" ca="1" si="146"/>
        <v>1.8432078686033124E-2</v>
      </c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 spans="1:35" x14ac:dyDescent="0.2">
      <c r="A683" s="8"/>
      <c r="B683" s="8"/>
      <c r="C683" s="54"/>
      <c r="D683" s="56">
        <f t="shared" si="134"/>
        <v>0</v>
      </c>
      <c r="E683" s="56">
        <f t="shared" si="134"/>
        <v>0</v>
      </c>
      <c r="F683" s="14">
        <f t="shared" si="135"/>
        <v>0</v>
      </c>
      <c r="G683" s="14">
        <f t="shared" si="135"/>
        <v>0</v>
      </c>
      <c r="H683" s="14">
        <f t="shared" si="136"/>
        <v>0</v>
      </c>
      <c r="I683" s="14">
        <f t="shared" si="137"/>
        <v>0</v>
      </c>
      <c r="J683" s="14">
        <f t="shared" si="138"/>
        <v>0</v>
      </c>
      <c r="K683" s="14">
        <f t="shared" si="139"/>
        <v>0</v>
      </c>
      <c r="L683" s="14">
        <f t="shared" si="140"/>
        <v>0</v>
      </c>
      <c r="M683" s="14">
        <f t="shared" ca="1" si="145"/>
        <v>-1.8432078686033124E-2</v>
      </c>
      <c r="N683" s="14">
        <f t="shared" ca="1" si="141"/>
        <v>0</v>
      </c>
      <c r="O683" s="21">
        <f t="shared" ca="1" si="142"/>
        <v>0</v>
      </c>
      <c r="P683" s="14">
        <f t="shared" ca="1" si="143"/>
        <v>0</v>
      </c>
      <c r="Q683" s="14">
        <f t="shared" ca="1" si="144"/>
        <v>0</v>
      </c>
      <c r="R683" s="8">
        <f t="shared" ca="1" si="146"/>
        <v>1.8432078686033124E-2</v>
      </c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 spans="1:35" x14ac:dyDescent="0.2">
      <c r="A684" s="8"/>
      <c r="B684" s="8"/>
      <c r="C684" s="54"/>
      <c r="D684" s="56">
        <f t="shared" si="134"/>
        <v>0</v>
      </c>
      <c r="E684" s="56">
        <f t="shared" si="134"/>
        <v>0</v>
      </c>
      <c r="F684" s="14">
        <f t="shared" si="135"/>
        <v>0</v>
      </c>
      <c r="G684" s="14">
        <f t="shared" si="135"/>
        <v>0</v>
      </c>
      <c r="H684" s="14">
        <f t="shared" si="136"/>
        <v>0</v>
      </c>
      <c r="I684" s="14">
        <f t="shared" si="137"/>
        <v>0</v>
      </c>
      <c r="J684" s="14">
        <f t="shared" si="138"/>
        <v>0</v>
      </c>
      <c r="K684" s="14">
        <f t="shared" si="139"/>
        <v>0</v>
      </c>
      <c r="L684" s="14">
        <f t="shared" si="140"/>
        <v>0</v>
      </c>
      <c r="M684" s="14">
        <f t="shared" ca="1" si="145"/>
        <v>-1.8432078686033124E-2</v>
      </c>
      <c r="N684" s="14">
        <f t="shared" ca="1" si="141"/>
        <v>0</v>
      </c>
      <c r="O684" s="21">
        <f t="shared" ca="1" si="142"/>
        <v>0</v>
      </c>
      <c r="P684" s="14">
        <f t="shared" ca="1" si="143"/>
        <v>0</v>
      </c>
      <c r="Q684" s="14">
        <f t="shared" ca="1" si="144"/>
        <v>0</v>
      </c>
      <c r="R684" s="8">
        <f t="shared" ca="1" si="146"/>
        <v>1.8432078686033124E-2</v>
      </c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</row>
    <row r="685" spans="1:35" x14ac:dyDescent="0.2">
      <c r="A685" s="8"/>
      <c r="B685" s="8"/>
      <c r="C685" s="54"/>
      <c r="D685" s="56">
        <f t="shared" si="134"/>
        <v>0</v>
      </c>
      <c r="E685" s="56">
        <f t="shared" si="134"/>
        <v>0</v>
      </c>
      <c r="F685" s="14">
        <f t="shared" si="135"/>
        <v>0</v>
      </c>
      <c r="G685" s="14">
        <f t="shared" si="135"/>
        <v>0</v>
      </c>
      <c r="H685" s="14">
        <f t="shared" si="136"/>
        <v>0</v>
      </c>
      <c r="I685" s="14">
        <f t="shared" si="137"/>
        <v>0</v>
      </c>
      <c r="J685" s="14">
        <f t="shared" si="138"/>
        <v>0</v>
      </c>
      <c r="K685" s="14">
        <f t="shared" si="139"/>
        <v>0</v>
      </c>
      <c r="L685" s="14">
        <f t="shared" si="140"/>
        <v>0</v>
      </c>
      <c r="M685" s="14">
        <f t="shared" ca="1" si="145"/>
        <v>-1.8432078686033124E-2</v>
      </c>
      <c r="N685" s="14">
        <f t="shared" ca="1" si="141"/>
        <v>0</v>
      </c>
      <c r="O685" s="21">
        <f t="shared" ca="1" si="142"/>
        <v>0</v>
      </c>
      <c r="P685" s="14">
        <f t="shared" ca="1" si="143"/>
        <v>0</v>
      </c>
      <c r="Q685" s="14">
        <f t="shared" ca="1" si="144"/>
        <v>0</v>
      </c>
      <c r="R685" s="8">
        <f t="shared" ca="1" si="146"/>
        <v>1.8432078686033124E-2</v>
      </c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</row>
    <row r="686" spans="1:35" x14ac:dyDescent="0.2">
      <c r="A686" s="8"/>
      <c r="B686" s="8"/>
      <c r="C686" s="54"/>
      <c r="D686" s="56">
        <f t="shared" si="134"/>
        <v>0</v>
      </c>
      <c r="E686" s="56">
        <f t="shared" si="134"/>
        <v>0</v>
      </c>
      <c r="F686" s="14">
        <f t="shared" si="135"/>
        <v>0</v>
      </c>
      <c r="G686" s="14">
        <f t="shared" si="135"/>
        <v>0</v>
      </c>
      <c r="H686" s="14">
        <f t="shared" si="136"/>
        <v>0</v>
      </c>
      <c r="I686" s="14">
        <f t="shared" si="137"/>
        <v>0</v>
      </c>
      <c r="J686" s="14">
        <f t="shared" si="138"/>
        <v>0</v>
      </c>
      <c r="K686" s="14">
        <f t="shared" si="139"/>
        <v>0</v>
      </c>
      <c r="L686" s="14">
        <f t="shared" si="140"/>
        <v>0</v>
      </c>
      <c r="M686" s="14">
        <f t="shared" ca="1" si="145"/>
        <v>-1.8432078686033124E-2</v>
      </c>
      <c r="N686" s="14">
        <f t="shared" ca="1" si="141"/>
        <v>0</v>
      </c>
      <c r="O686" s="21">
        <f t="shared" ca="1" si="142"/>
        <v>0</v>
      </c>
      <c r="P686" s="14">
        <f t="shared" ca="1" si="143"/>
        <v>0</v>
      </c>
      <c r="Q686" s="14">
        <f t="shared" ca="1" si="144"/>
        <v>0</v>
      </c>
      <c r="R686" s="8">
        <f t="shared" ca="1" si="146"/>
        <v>1.8432078686033124E-2</v>
      </c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 spans="1:35" x14ac:dyDescent="0.2">
      <c r="A687" s="8"/>
      <c r="B687" s="8"/>
      <c r="C687" s="54"/>
      <c r="D687" s="56">
        <f t="shared" si="134"/>
        <v>0</v>
      </c>
      <c r="E687" s="56">
        <f t="shared" si="134"/>
        <v>0</v>
      </c>
      <c r="F687" s="14">
        <f t="shared" si="135"/>
        <v>0</v>
      </c>
      <c r="G687" s="14">
        <f t="shared" si="135"/>
        <v>0</v>
      </c>
      <c r="H687" s="14">
        <f t="shared" si="136"/>
        <v>0</v>
      </c>
      <c r="I687" s="14">
        <f t="shared" si="137"/>
        <v>0</v>
      </c>
      <c r="J687" s="14">
        <f t="shared" si="138"/>
        <v>0</v>
      </c>
      <c r="K687" s="14">
        <f t="shared" si="139"/>
        <v>0</v>
      </c>
      <c r="L687" s="14">
        <f t="shared" si="140"/>
        <v>0</v>
      </c>
      <c r="M687" s="14">
        <f t="shared" ca="1" si="145"/>
        <v>-1.8432078686033124E-2</v>
      </c>
      <c r="N687" s="14">
        <f t="shared" ca="1" si="141"/>
        <v>0</v>
      </c>
      <c r="O687" s="21">
        <f t="shared" ca="1" si="142"/>
        <v>0</v>
      </c>
      <c r="P687" s="14">
        <f t="shared" ca="1" si="143"/>
        <v>0</v>
      </c>
      <c r="Q687" s="14">
        <f t="shared" ca="1" si="144"/>
        <v>0</v>
      </c>
      <c r="R687" s="8">
        <f t="shared" ca="1" si="146"/>
        <v>1.8432078686033124E-2</v>
      </c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 spans="1:35" x14ac:dyDescent="0.2">
      <c r="A688" s="8"/>
      <c r="B688" s="8"/>
      <c r="C688" s="54"/>
      <c r="D688" s="56">
        <f t="shared" si="134"/>
        <v>0</v>
      </c>
      <c r="E688" s="56">
        <f t="shared" si="134"/>
        <v>0</v>
      </c>
      <c r="F688" s="14">
        <f t="shared" si="135"/>
        <v>0</v>
      </c>
      <c r="G688" s="14">
        <f t="shared" si="135"/>
        <v>0</v>
      </c>
      <c r="H688" s="14">
        <f t="shared" si="136"/>
        <v>0</v>
      </c>
      <c r="I688" s="14">
        <f t="shared" si="137"/>
        <v>0</v>
      </c>
      <c r="J688" s="14">
        <f t="shared" si="138"/>
        <v>0</v>
      </c>
      <c r="K688" s="14">
        <f t="shared" si="139"/>
        <v>0</v>
      </c>
      <c r="L688" s="14">
        <f t="shared" si="140"/>
        <v>0</v>
      </c>
      <c r="M688" s="14">
        <f t="shared" ca="1" si="145"/>
        <v>-1.8432078686033124E-2</v>
      </c>
      <c r="N688" s="14">
        <f t="shared" ca="1" si="141"/>
        <v>0</v>
      </c>
      <c r="O688" s="21">
        <f t="shared" ca="1" si="142"/>
        <v>0</v>
      </c>
      <c r="P688" s="14">
        <f t="shared" ca="1" si="143"/>
        <v>0</v>
      </c>
      <c r="Q688" s="14">
        <f t="shared" ca="1" si="144"/>
        <v>0</v>
      </c>
      <c r="R688" s="8">
        <f t="shared" ca="1" si="146"/>
        <v>1.8432078686033124E-2</v>
      </c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</row>
    <row r="689" spans="1:35" x14ac:dyDescent="0.2">
      <c r="A689" s="8"/>
      <c r="B689" s="8"/>
      <c r="C689" s="54"/>
      <c r="D689" s="56">
        <f t="shared" si="134"/>
        <v>0</v>
      </c>
      <c r="E689" s="56">
        <f t="shared" si="134"/>
        <v>0</v>
      </c>
      <c r="F689" s="14">
        <f t="shared" si="135"/>
        <v>0</v>
      </c>
      <c r="G689" s="14">
        <f t="shared" si="135"/>
        <v>0</v>
      </c>
      <c r="H689" s="14">
        <f t="shared" si="136"/>
        <v>0</v>
      </c>
      <c r="I689" s="14">
        <f t="shared" si="137"/>
        <v>0</v>
      </c>
      <c r="J689" s="14">
        <f t="shared" si="138"/>
        <v>0</v>
      </c>
      <c r="K689" s="14">
        <f t="shared" si="139"/>
        <v>0</v>
      </c>
      <c r="L689" s="14">
        <f t="shared" si="140"/>
        <v>0</v>
      </c>
      <c r="M689" s="14">
        <f t="shared" ca="1" si="145"/>
        <v>-1.8432078686033124E-2</v>
      </c>
      <c r="N689" s="14">
        <f t="shared" ca="1" si="141"/>
        <v>0</v>
      </c>
      <c r="O689" s="21">
        <f t="shared" ca="1" si="142"/>
        <v>0</v>
      </c>
      <c r="P689" s="14">
        <f t="shared" ca="1" si="143"/>
        <v>0</v>
      </c>
      <c r="Q689" s="14">
        <f t="shared" ca="1" si="144"/>
        <v>0</v>
      </c>
      <c r="R689" s="8">
        <f t="shared" ca="1" si="146"/>
        <v>1.8432078686033124E-2</v>
      </c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 spans="1:35" x14ac:dyDescent="0.2">
      <c r="A690" s="8"/>
      <c r="B690" s="8"/>
      <c r="C690" s="54"/>
      <c r="D690" s="56">
        <f t="shared" si="134"/>
        <v>0</v>
      </c>
      <c r="E690" s="56">
        <f t="shared" si="134"/>
        <v>0</v>
      </c>
      <c r="F690" s="14">
        <f t="shared" si="135"/>
        <v>0</v>
      </c>
      <c r="G690" s="14">
        <f t="shared" si="135"/>
        <v>0</v>
      </c>
      <c r="H690" s="14">
        <f t="shared" si="136"/>
        <v>0</v>
      </c>
      <c r="I690" s="14">
        <f t="shared" si="137"/>
        <v>0</v>
      </c>
      <c r="J690" s="14">
        <f t="shared" si="138"/>
        <v>0</v>
      </c>
      <c r="K690" s="14">
        <f t="shared" si="139"/>
        <v>0</v>
      </c>
      <c r="L690" s="14">
        <f t="shared" si="140"/>
        <v>0</v>
      </c>
      <c r="M690" s="14">
        <f t="shared" ca="1" si="145"/>
        <v>-1.8432078686033124E-2</v>
      </c>
      <c r="N690" s="14">
        <f t="shared" ca="1" si="141"/>
        <v>0</v>
      </c>
      <c r="O690" s="21">
        <f t="shared" ca="1" si="142"/>
        <v>0</v>
      </c>
      <c r="P690" s="14">
        <f t="shared" ca="1" si="143"/>
        <v>0</v>
      </c>
      <c r="Q690" s="14">
        <f t="shared" ca="1" si="144"/>
        <v>0</v>
      </c>
      <c r="R690" s="8">
        <f t="shared" ca="1" si="146"/>
        <v>1.8432078686033124E-2</v>
      </c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</row>
    <row r="691" spans="1:35" x14ac:dyDescent="0.2">
      <c r="A691" s="8"/>
      <c r="B691" s="8"/>
      <c r="C691" s="54"/>
      <c r="D691" s="56">
        <f t="shared" si="134"/>
        <v>0</v>
      </c>
      <c r="E691" s="56">
        <f t="shared" si="134"/>
        <v>0</v>
      </c>
      <c r="F691" s="14">
        <f t="shared" si="135"/>
        <v>0</v>
      </c>
      <c r="G691" s="14">
        <f t="shared" si="135"/>
        <v>0</v>
      </c>
      <c r="H691" s="14">
        <f t="shared" si="136"/>
        <v>0</v>
      </c>
      <c r="I691" s="14">
        <f t="shared" si="137"/>
        <v>0</v>
      </c>
      <c r="J691" s="14">
        <f t="shared" si="138"/>
        <v>0</v>
      </c>
      <c r="K691" s="14">
        <f t="shared" si="139"/>
        <v>0</v>
      </c>
      <c r="L691" s="14">
        <f t="shared" si="140"/>
        <v>0</v>
      </c>
      <c r="M691" s="14">
        <f t="shared" ca="1" si="145"/>
        <v>-1.8432078686033124E-2</v>
      </c>
      <c r="N691" s="14">
        <f t="shared" ca="1" si="141"/>
        <v>0</v>
      </c>
      <c r="O691" s="21">
        <f t="shared" ca="1" si="142"/>
        <v>0</v>
      </c>
      <c r="P691" s="14">
        <f t="shared" ca="1" si="143"/>
        <v>0</v>
      </c>
      <c r="Q691" s="14">
        <f t="shared" ca="1" si="144"/>
        <v>0</v>
      </c>
      <c r="R691" s="8">
        <f t="shared" ca="1" si="146"/>
        <v>1.8432078686033124E-2</v>
      </c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 spans="1:35" x14ac:dyDescent="0.2">
      <c r="A692" s="8"/>
      <c r="B692" s="8"/>
      <c r="C692" s="54"/>
      <c r="D692" s="56">
        <f t="shared" si="134"/>
        <v>0</v>
      </c>
      <c r="E692" s="56">
        <f t="shared" si="134"/>
        <v>0</v>
      </c>
      <c r="F692" s="14">
        <f t="shared" si="135"/>
        <v>0</v>
      </c>
      <c r="G692" s="14">
        <f t="shared" si="135"/>
        <v>0</v>
      </c>
      <c r="H692" s="14">
        <f t="shared" si="136"/>
        <v>0</v>
      </c>
      <c r="I692" s="14">
        <f t="shared" si="137"/>
        <v>0</v>
      </c>
      <c r="J692" s="14">
        <f t="shared" si="138"/>
        <v>0</v>
      </c>
      <c r="K692" s="14">
        <f t="shared" si="139"/>
        <v>0</v>
      </c>
      <c r="L692" s="14">
        <f t="shared" si="140"/>
        <v>0</v>
      </c>
      <c r="M692" s="14">
        <f t="shared" ca="1" si="145"/>
        <v>-1.8432078686033124E-2</v>
      </c>
      <c r="N692" s="14">
        <f t="shared" ca="1" si="141"/>
        <v>0</v>
      </c>
      <c r="O692" s="21">
        <f t="shared" ca="1" si="142"/>
        <v>0</v>
      </c>
      <c r="P692" s="14">
        <f t="shared" ca="1" si="143"/>
        <v>0</v>
      </c>
      <c r="Q692" s="14">
        <f t="shared" ca="1" si="144"/>
        <v>0</v>
      </c>
      <c r="R692" s="8">
        <f t="shared" ca="1" si="146"/>
        <v>1.8432078686033124E-2</v>
      </c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 spans="1:35" x14ac:dyDescent="0.2">
      <c r="A693" s="8"/>
      <c r="B693" s="8"/>
      <c r="C693" s="54"/>
      <c r="D693" s="56">
        <f t="shared" si="134"/>
        <v>0</v>
      </c>
      <c r="E693" s="56">
        <f t="shared" si="134"/>
        <v>0</v>
      </c>
      <c r="F693" s="14">
        <f t="shared" si="135"/>
        <v>0</v>
      </c>
      <c r="G693" s="14">
        <f t="shared" si="135"/>
        <v>0</v>
      </c>
      <c r="H693" s="14">
        <f t="shared" si="136"/>
        <v>0</v>
      </c>
      <c r="I693" s="14">
        <f t="shared" si="137"/>
        <v>0</v>
      </c>
      <c r="J693" s="14">
        <f t="shared" si="138"/>
        <v>0</v>
      </c>
      <c r="K693" s="14">
        <f t="shared" si="139"/>
        <v>0</v>
      </c>
      <c r="L693" s="14">
        <f t="shared" si="140"/>
        <v>0</v>
      </c>
      <c r="M693" s="14">
        <f t="shared" ca="1" si="145"/>
        <v>-1.8432078686033124E-2</v>
      </c>
      <c r="N693" s="14">
        <f t="shared" ca="1" si="141"/>
        <v>0</v>
      </c>
      <c r="O693" s="21">
        <f t="shared" ca="1" si="142"/>
        <v>0</v>
      </c>
      <c r="P693" s="14">
        <f t="shared" ca="1" si="143"/>
        <v>0</v>
      </c>
      <c r="Q693" s="14">
        <f t="shared" ca="1" si="144"/>
        <v>0</v>
      </c>
      <c r="R693" s="8">
        <f t="shared" ca="1" si="146"/>
        <v>1.8432078686033124E-2</v>
      </c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 spans="1:35" x14ac:dyDescent="0.2">
      <c r="A694" s="8"/>
      <c r="B694" s="8"/>
      <c r="C694" s="54"/>
      <c r="D694" s="56">
        <f t="shared" si="134"/>
        <v>0</v>
      </c>
      <c r="E694" s="56">
        <f t="shared" si="134"/>
        <v>0</v>
      </c>
      <c r="F694" s="14">
        <f t="shared" si="135"/>
        <v>0</v>
      </c>
      <c r="G694" s="14">
        <f t="shared" si="135"/>
        <v>0</v>
      </c>
      <c r="H694" s="14">
        <f t="shared" si="136"/>
        <v>0</v>
      </c>
      <c r="I694" s="14">
        <f t="shared" si="137"/>
        <v>0</v>
      </c>
      <c r="J694" s="14">
        <f t="shared" si="138"/>
        <v>0</v>
      </c>
      <c r="K694" s="14">
        <f t="shared" si="139"/>
        <v>0</v>
      </c>
      <c r="L694" s="14">
        <f t="shared" si="140"/>
        <v>0</v>
      </c>
      <c r="M694" s="14">
        <f t="shared" ca="1" si="145"/>
        <v>-1.8432078686033124E-2</v>
      </c>
      <c r="N694" s="14">
        <f t="shared" ca="1" si="141"/>
        <v>0</v>
      </c>
      <c r="O694" s="21">
        <f t="shared" ca="1" si="142"/>
        <v>0</v>
      </c>
      <c r="P694" s="14">
        <f t="shared" ca="1" si="143"/>
        <v>0</v>
      </c>
      <c r="Q694" s="14">
        <f t="shared" ca="1" si="144"/>
        <v>0</v>
      </c>
      <c r="R694" s="8">
        <f t="shared" ca="1" si="146"/>
        <v>1.8432078686033124E-2</v>
      </c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</row>
    <row r="695" spans="1:35" x14ac:dyDescent="0.2">
      <c r="A695" s="8"/>
      <c r="B695" s="8"/>
      <c r="C695" s="54"/>
      <c r="D695" s="56">
        <f t="shared" si="134"/>
        <v>0</v>
      </c>
      <c r="E695" s="56">
        <f t="shared" si="134"/>
        <v>0</v>
      </c>
      <c r="F695" s="14">
        <f t="shared" si="135"/>
        <v>0</v>
      </c>
      <c r="G695" s="14">
        <f t="shared" si="135"/>
        <v>0</v>
      </c>
      <c r="H695" s="14">
        <f t="shared" si="136"/>
        <v>0</v>
      </c>
      <c r="I695" s="14">
        <f t="shared" si="137"/>
        <v>0</v>
      </c>
      <c r="J695" s="14">
        <f t="shared" si="138"/>
        <v>0</v>
      </c>
      <c r="K695" s="14">
        <f t="shared" si="139"/>
        <v>0</v>
      </c>
      <c r="L695" s="14">
        <f t="shared" si="140"/>
        <v>0</v>
      </c>
      <c r="M695" s="14">
        <f t="shared" ca="1" si="145"/>
        <v>-1.8432078686033124E-2</v>
      </c>
      <c r="N695" s="14">
        <f t="shared" ca="1" si="141"/>
        <v>0</v>
      </c>
      <c r="O695" s="21">
        <f t="shared" ca="1" si="142"/>
        <v>0</v>
      </c>
      <c r="P695" s="14">
        <f t="shared" ca="1" si="143"/>
        <v>0</v>
      </c>
      <c r="Q695" s="14">
        <f t="shared" ca="1" si="144"/>
        <v>0</v>
      </c>
      <c r="R695" s="8">
        <f t="shared" ca="1" si="146"/>
        <v>1.8432078686033124E-2</v>
      </c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</row>
    <row r="696" spans="1:35" x14ac:dyDescent="0.2">
      <c r="A696" s="8"/>
      <c r="B696" s="8"/>
      <c r="C696" s="54"/>
      <c r="D696" s="56">
        <f t="shared" si="134"/>
        <v>0</v>
      </c>
      <c r="E696" s="56">
        <f t="shared" si="134"/>
        <v>0</v>
      </c>
      <c r="F696" s="14">
        <f t="shared" si="135"/>
        <v>0</v>
      </c>
      <c r="G696" s="14">
        <f t="shared" si="135"/>
        <v>0</v>
      </c>
      <c r="H696" s="14">
        <f t="shared" si="136"/>
        <v>0</v>
      </c>
      <c r="I696" s="14">
        <f t="shared" si="137"/>
        <v>0</v>
      </c>
      <c r="J696" s="14">
        <f t="shared" si="138"/>
        <v>0</v>
      </c>
      <c r="K696" s="14">
        <f t="shared" si="139"/>
        <v>0</v>
      </c>
      <c r="L696" s="14">
        <f t="shared" si="140"/>
        <v>0</v>
      </c>
      <c r="M696" s="14">
        <f t="shared" ca="1" si="145"/>
        <v>-1.8432078686033124E-2</v>
      </c>
      <c r="N696" s="14">
        <f t="shared" ca="1" si="141"/>
        <v>0</v>
      </c>
      <c r="O696" s="21">
        <f t="shared" ca="1" si="142"/>
        <v>0</v>
      </c>
      <c r="P696" s="14">
        <f t="shared" ca="1" si="143"/>
        <v>0</v>
      </c>
      <c r="Q696" s="14">
        <f t="shared" ca="1" si="144"/>
        <v>0</v>
      </c>
      <c r="R696" s="8">
        <f t="shared" ca="1" si="146"/>
        <v>1.8432078686033124E-2</v>
      </c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</row>
    <row r="697" spans="1:35" x14ac:dyDescent="0.2">
      <c r="A697" s="8"/>
      <c r="B697" s="8"/>
      <c r="C697" s="54"/>
      <c r="D697" s="56">
        <f t="shared" si="134"/>
        <v>0</v>
      </c>
      <c r="E697" s="56">
        <f t="shared" si="134"/>
        <v>0</v>
      </c>
      <c r="F697" s="14">
        <f t="shared" si="135"/>
        <v>0</v>
      </c>
      <c r="G697" s="14">
        <f t="shared" si="135"/>
        <v>0</v>
      </c>
      <c r="H697" s="14">
        <f t="shared" si="136"/>
        <v>0</v>
      </c>
      <c r="I697" s="14">
        <f t="shared" si="137"/>
        <v>0</v>
      </c>
      <c r="J697" s="14">
        <f t="shared" si="138"/>
        <v>0</v>
      </c>
      <c r="K697" s="14">
        <f t="shared" si="139"/>
        <v>0</v>
      </c>
      <c r="L697" s="14">
        <f t="shared" si="140"/>
        <v>0</v>
      </c>
      <c r="M697" s="14">
        <f t="shared" ca="1" si="145"/>
        <v>-1.8432078686033124E-2</v>
      </c>
      <c r="N697" s="14">
        <f t="shared" ca="1" si="141"/>
        <v>0</v>
      </c>
      <c r="O697" s="21">
        <f t="shared" ca="1" si="142"/>
        <v>0</v>
      </c>
      <c r="P697" s="14">
        <f t="shared" ca="1" si="143"/>
        <v>0</v>
      </c>
      <c r="Q697" s="14">
        <f t="shared" ca="1" si="144"/>
        <v>0</v>
      </c>
      <c r="R697" s="8">
        <f t="shared" ca="1" si="146"/>
        <v>1.8432078686033124E-2</v>
      </c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 spans="1:35" x14ac:dyDescent="0.2">
      <c r="A698" s="8"/>
      <c r="B698" s="8"/>
      <c r="C698" s="54"/>
      <c r="D698" s="56">
        <f t="shared" si="134"/>
        <v>0</v>
      </c>
      <c r="E698" s="56">
        <f t="shared" si="134"/>
        <v>0</v>
      </c>
      <c r="F698" s="14">
        <f t="shared" si="135"/>
        <v>0</v>
      </c>
      <c r="G698" s="14">
        <f t="shared" si="135"/>
        <v>0</v>
      </c>
      <c r="H698" s="14">
        <f t="shared" si="136"/>
        <v>0</v>
      </c>
      <c r="I698" s="14">
        <f t="shared" si="137"/>
        <v>0</v>
      </c>
      <c r="J698" s="14">
        <f t="shared" si="138"/>
        <v>0</v>
      </c>
      <c r="K698" s="14">
        <f t="shared" si="139"/>
        <v>0</v>
      </c>
      <c r="L698" s="14">
        <f t="shared" si="140"/>
        <v>0</v>
      </c>
      <c r="M698" s="14">
        <f t="shared" ca="1" si="145"/>
        <v>-1.8432078686033124E-2</v>
      </c>
      <c r="N698" s="14">
        <f t="shared" ca="1" si="141"/>
        <v>0</v>
      </c>
      <c r="O698" s="21">
        <f t="shared" ca="1" si="142"/>
        <v>0</v>
      </c>
      <c r="P698" s="14">
        <f t="shared" ca="1" si="143"/>
        <v>0</v>
      </c>
      <c r="Q698" s="14">
        <f t="shared" ca="1" si="144"/>
        <v>0</v>
      </c>
      <c r="R698" s="8">
        <f t="shared" ca="1" si="146"/>
        <v>1.8432078686033124E-2</v>
      </c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 spans="1:35" x14ac:dyDescent="0.2">
      <c r="A699" s="8"/>
      <c r="B699" s="8"/>
      <c r="C699" s="54"/>
      <c r="D699" s="56">
        <f t="shared" si="134"/>
        <v>0</v>
      </c>
      <c r="E699" s="56">
        <f t="shared" si="134"/>
        <v>0</v>
      </c>
      <c r="F699" s="14">
        <f t="shared" si="135"/>
        <v>0</v>
      </c>
      <c r="G699" s="14">
        <f t="shared" si="135"/>
        <v>0</v>
      </c>
      <c r="H699" s="14">
        <f t="shared" si="136"/>
        <v>0</v>
      </c>
      <c r="I699" s="14">
        <f t="shared" si="137"/>
        <v>0</v>
      </c>
      <c r="J699" s="14">
        <f t="shared" si="138"/>
        <v>0</v>
      </c>
      <c r="K699" s="14">
        <f t="shared" si="139"/>
        <v>0</v>
      </c>
      <c r="L699" s="14">
        <f t="shared" si="140"/>
        <v>0</v>
      </c>
      <c r="M699" s="14">
        <f t="shared" ca="1" si="145"/>
        <v>-1.8432078686033124E-2</v>
      </c>
      <c r="N699" s="14">
        <f t="shared" ca="1" si="141"/>
        <v>0</v>
      </c>
      <c r="O699" s="21">
        <f t="shared" ca="1" si="142"/>
        <v>0</v>
      </c>
      <c r="P699" s="14">
        <f t="shared" ca="1" si="143"/>
        <v>0</v>
      </c>
      <c r="Q699" s="14">
        <f t="shared" ca="1" si="144"/>
        <v>0</v>
      </c>
      <c r="R699" s="8">
        <f t="shared" ca="1" si="146"/>
        <v>1.8432078686033124E-2</v>
      </c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</row>
    <row r="700" spans="1:35" x14ac:dyDescent="0.2">
      <c r="A700" s="8"/>
      <c r="B700" s="8"/>
      <c r="C700" s="54"/>
      <c r="D700" s="56">
        <f t="shared" si="134"/>
        <v>0</v>
      </c>
      <c r="E700" s="56">
        <f t="shared" si="134"/>
        <v>0</v>
      </c>
      <c r="F700" s="14">
        <f t="shared" si="135"/>
        <v>0</v>
      </c>
      <c r="G700" s="14">
        <f t="shared" si="135"/>
        <v>0</v>
      </c>
      <c r="H700" s="14">
        <f t="shared" si="136"/>
        <v>0</v>
      </c>
      <c r="I700" s="14">
        <f t="shared" si="137"/>
        <v>0</v>
      </c>
      <c r="J700" s="14">
        <f t="shared" si="138"/>
        <v>0</v>
      </c>
      <c r="K700" s="14">
        <f t="shared" si="139"/>
        <v>0</v>
      </c>
      <c r="L700" s="14">
        <f t="shared" si="140"/>
        <v>0</v>
      </c>
      <c r="M700" s="14">
        <f t="shared" ca="1" si="145"/>
        <v>-1.8432078686033124E-2</v>
      </c>
      <c r="N700" s="14">
        <f t="shared" ca="1" si="141"/>
        <v>0</v>
      </c>
      <c r="O700" s="21">
        <f t="shared" ca="1" si="142"/>
        <v>0</v>
      </c>
      <c r="P700" s="14">
        <f t="shared" ca="1" si="143"/>
        <v>0</v>
      </c>
      <c r="Q700" s="14">
        <f t="shared" ca="1" si="144"/>
        <v>0</v>
      </c>
      <c r="R700" s="8">
        <f t="shared" ca="1" si="146"/>
        <v>1.8432078686033124E-2</v>
      </c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</row>
    <row r="701" spans="1:35" x14ac:dyDescent="0.2">
      <c r="A701" s="8"/>
      <c r="B701" s="8"/>
      <c r="C701" s="54"/>
      <c r="D701" s="56">
        <f t="shared" si="134"/>
        <v>0</v>
      </c>
      <c r="E701" s="56">
        <f t="shared" si="134"/>
        <v>0</v>
      </c>
      <c r="F701" s="14">
        <f t="shared" si="135"/>
        <v>0</v>
      </c>
      <c r="G701" s="14">
        <f t="shared" si="135"/>
        <v>0</v>
      </c>
      <c r="H701" s="14">
        <f t="shared" si="136"/>
        <v>0</v>
      </c>
      <c r="I701" s="14">
        <f t="shared" si="137"/>
        <v>0</v>
      </c>
      <c r="J701" s="14">
        <f t="shared" si="138"/>
        <v>0</v>
      </c>
      <c r="K701" s="14">
        <f t="shared" si="139"/>
        <v>0</v>
      </c>
      <c r="L701" s="14">
        <f t="shared" si="140"/>
        <v>0</v>
      </c>
      <c r="M701" s="14">
        <f t="shared" ca="1" si="145"/>
        <v>-1.8432078686033124E-2</v>
      </c>
      <c r="N701" s="14">
        <f t="shared" ca="1" si="141"/>
        <v>0</v>
      </c>
      <c r="O701" s="21">
        <f t="shared" ca="1" si="142"/>
        <v>0</v>
      </c>
      <c r="P701" s="14">
        <f t="shared" ca="1" si="143"/>
        <v>0</v>
      </c>
      <c r="Q701" s="14">
        <f t="shared" ca="1" si="144"/>
        <v>0</v>
      </c>
      <c r="R701" s="8">
        <f t="shared" ca="1" si="146"/>
        <v>1.8432078686033124E-2</v>
      </c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</row>
    <row r="702" spans="1:35" x14ac:dyDescent="0.2">
      <c r="A702" s="8"/>
      <c r="B702" s="8"/>
      <c r="C702" s="54"/>
      <c r="D702" s="56">
        <f t="shared" si="134"/>
        <v>0</v>
      </c>
      <c r="E702" s="56">
        <f t="shared" si="134"/>
        <v>0</v>
      </c>
      <c r="F702" s="14">
        <f t="shared" si="135"/>
        <v>0</v>
      </c>
      <c r="G702" s="14">
        <f t="shared" si="135"/>
        <v>0</v>
      </c>
      <c r="H702" s="14">
        <f t="shared" si="136"/>
        <v>0</v>
      </c>
      <c r="I702" s="14">
        <f t="shared" si="137"/>
        <v>0</v>
      </c>
      <c r="J702" s="14">
        <f t="shared" si="138"/>
        <v>0</v>
      </c>
      <c r="K702" s="14">
        <f t="shared" si="139"/>
        <v>0</v>
      </c>
      <c r="L702" s="14">
        <f t="shared" si="140"/>
        <v>0</v>
      </c>
      <c r="M702" s="14">
        <f t="shared" ca="1" si="145"/>
        <v>-1.8432078686033124E-2</v>
      </c>
      <c r="N702" s="14">
        <f t="shared" ca="1" si="141"/>
        <v>0</v>
      </c>
      <c r="O702" s="21">
        <f t="shared" ca="1" si="142"/>
        <v>0</v>
      </c>
      <c r="P702" s="14">
        <f t="shared" ca="1" si="143"/>
        <v>0</v>
      </c>
      <c r="Q702" s="14">
        <f t="shared" ca="1" si="144"/>
        <v>0</v>
      </c>
      <c r="R702" s="8">
        <f t="shared" ca="1" si="146"/>
        <v>1.8432078686033124E-2</v>
      </c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 spans="1:35" x14ac:dyDescent="0.2">
      <c r="A703" s="8"/>
      <c r="B703" s="8"/>
      <c r="C703" s="54"/>
      <c r="D703" s="56">
        <f t="shared" si="134"/>
        <v>0</v>
      </c>
      <c r="E703" s="56">
        <f t="shared" si="134"/>
        <v>0</v>
      </c>
      <c r="F703" s="14">
        <f t="shared" si="135"/>
        <v>0</v>
      </c>
      <c r="G703" s="14">
        <f t="shared" si="135"/>
        <v>0</v>
      </c>
      <c r="H703" s="14">
        <f t="shared" si="136"/>
        <v>0</v>
      </c>
      <c r="I703" s="14">
        <f t="shared" si="137"/>
        <v>0</v>
      </c>
      <c r="J703" s="14">
        <f t="shared" si="138"/>
        <v>0</v>
      </c>
      <c r="K703" s="14">
        <f t="shared" si="139"/>
        <v>0</v>
      </c>
      <c r="L703" s="14">
        <f t="shared" si="140"/>
        <v>0</v>
      </c>
      <c r="M703" s="14">
        <f t="shared" ca="1" si="145"/>
        <v>-1.8432078686033124E-2</v>
      </c>
      <c r="N703" s="14">
        <f t="shared" ca="1" si="141"/>
        <v>0</v>
      </c>
      <c r="O703" s="21">
        <f t="shared" ca="1" si="142"/>
        <v>0</v>
      </c>
      <c r="P703" s="14">
        <f t="shared" ca="1" si="143"/>
        <v>0</v>
      </c>
      <c r="Q703" s="14">
        <f t="shared" ca="1" si="144"/>
        <v>0</v>
      </c>
      <c r="R703" s="8">
        <f t="shared" ca="1" si="146"/>
        <v>1.8432078686033124E-2</v>
      </c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 spans="1:35" x14ac:dyDescent="0.2">
      <c r="A704" s="8"/>
      <c r="B704" s="8"/>
      <c r="C704" s="54"/>
      <c r="D704" s="56">
        <f t="shared" si="134"/>
        <v>0</v>
      </c>
      <c r="E704" s="56">
        <f t="shared" si="134"/>
        <v>0</v>
      </c>
      <c r="F704" s="14">
        <f t="shared" si="135"/>
        <v>0</v>
      </c>
      <c r="G704" s="14">
        <f t="shared" si="135"/>
        <v>0</v>
      </c>
      <c r="H704" s="14">
        <f t="shared" si="136"/>
        <v>0</v>
      </c>
      <c r="I704" s="14">
        <f t="shared" si="137"/>
        <v>0</v>
      </c>
      <c r="J704" s="14">
        <f t="shared" si="138"/>
        <v>0</v>
      </c>
      <c r="K704" s="14">
        <f t="shared" si="139"/>
        <v>0</v>
      </c>
      <c r="L704" s="14">
        <f t="shared" si="140"/>
        <v>0</v>
      </c>
      <c r="M704" s="14">
        <f t="shared" ca="1" si="145"/>
        <v>-1.8432078686033124E-2</v>
      </c>
      <c r="N704" s="14">
        <f t="shared" ca="1" si="141"/>
        <v>0</v>
      </c>
      <c r="O704" s="21">
        <f t="shared" ca="1" si="142"/>
        <v>0</v>
      </c>
      <c r="P704" s="14">
        <f t="shared" ca="1" si="143"/>
        <v>0</v>
      </c>
      <c r="Q704" s="14">
        <f t="shared" ca="1" si="144"/>
        <v>0</v>
      </c>
      <c r="R704" s="8">
        <f t="shared" ca="1" si="146"/>
        <v>1.8432078686033124E-2</v>
      </c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 spans="1:35" x14ac:dyDescent="0.2">
      <c r="A705" s="8"/>
      <c r="B705" s="8"/>
      <c r="C705" s="54"/>
      <c r="D705" s="56">
        <f t="shared" si="134"/>
        <v>0</v>
      </c>
      <c r="E705" s="56">
        <f t="shared" si="134"/>
        <v>0</v>
      </c>
      <c r="F705" s="14">
        <f t="shared" si="135"/>
        <v>0</v>
      </c>
      <c r="G705" s="14">
        <f t="shared" si="135"/>
        <v>0</v>
      </c>
      <c r="H705" s="14">
        <f t="shared" si="136"/>
        <v>0</v>
      </c>
      <c r="I705" s="14">
        <f t="shared" si="137"/>
        <v>0</v>
      </c>
      <c r="J705" s="14">
        <f t="shared" si="138"/>
        <v>0</v>
      </c>
      <c r="K705" s="14">
        <f t="shared" si="139"/>
        <v>0</v>
      </c>
      <c r="L705" s="14">
        <f t="shared" si="140"/>
        <v>0</v>
      </c>
      <c r="M705" s="14">
        <f t="shared" ca="1" si="145"/>
        <v>-1.8432078686033124E-2</v>
      </c>
      <c r="N705" s="14">
        <f t="shared" ca="1" si="141"/>
        <v>0</v>
      </c>
      <c r="O705" s="21">
        <f t="shared" ca="1" si="142"/>
        <v>0</v>
      </c>
      <c r="P705" s="14">
        <f t="shared" ca="1" si="143"/>
        <v>0</v>
      </c>
      <c r="Q705" s="14">
        <f t="shared" ca="1" si="144"/>
        <v>0</v>
      </c>
      <c r="R705" s="8">
        <f t="shared" ca="1" si="146"/>
        <v>1.8432078686033124E-2</v>
      </c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</row>
    <row r="706" spans="1:35" x14ac:dyDescent="0.2">
      <c r="A706" s="8"/>
      <c r="B706" s="8"/>
      <c r="C706" s="54"/>
      <c r="D706" s="56">
        <f t="shared" si="134"/>
        <v>0</v>
      </c>
      <c r="E706" s="56">
        <f t="shared" si="134"/>
        <v>0</v>
      </c>
      <c r="F706" s="14">
        <f t="shared" si="135"/>
        <v>0</v>
      </c>
      <c r="G706" s="14">
        <f t="shared" si="135"/>
        <v>0</v>
      </c>
      <c r="H706" s="14">
        <f t="shared" si="136"/>
        <v>0</v>
      </c>
      <c r="I706" s="14">
        <f t="shared" si="137"/>
        <v>0</v>
      </c>
      <c r="J706" s="14">
        <f t="shared" si="138"/>
        <v>0</v>
      </c>
      <c r="K706" s="14">
        <f t="shared" si="139"/>
        <v>0</v>
      </c>
      <c r="L706" s="14">
        <f t="shared" si="140"/>
        <v>0</v>
      </c>
      <c r="M706" s="14">
        <f t="shared" ca="1" si="145"/>
        <v>-1.8432078686033124E-2</v>
      </c>
      <c r="N706" s="14">
        <f t="shared" ca="1" si="141"/>
        <v>0</v>
      </c>
      <c r="O706" s="21">
        <f t="shared" ca="1" si="142"/>
        <v>0</v>
      </c>
      <c r="P706" s="14">
        <f t="shared" ca="1" si="143"/>
        <v>0</v>
      </c>
      <c r="Q706" s="14">
        <f t="shared" ca="1" si="144"/>
        <v>0</v>
      </c>
      <c r="R706" s="8">
        <f t="shared" ca="1" si="146"/>
        <v>1.8432078686033124E-2</v>
      </c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 spans="1:35" x14ac:dyDescent="0.2">
      <c r="A707" s="8"/>
      <c r="B707" s="8"/>
      <c r="C707" s="54"/>
      <c r="D707" s="56">
        <f t="shared" si="134"/>
        <v>0</v>
      </c>
      <c r="E707" s="56">
        <f t="shared" si="134"/>
        <v>0</v>
      </c>
      <c r="F707" s="14">
        <f t="shared" si="135"/>
        <v>0</v>
      </c>
      <c r="G707" s="14">
        <f t="shared" si="135"/>
        <v>0</v>
      </c>
      <c r="H707" s="14">
        <f t="shared" si="136"/>
        <v>0</v>
      </c>
      <c r="I707" s="14">
        <f t="shared" si="137"/>
        <v>0</v>
      </c>
      <c r="J707" s="14">
        <f t="shared" si="138"/>
        <v>0</v>
      </c>
      <c r="K707" s="14">
        <f t="shared" si="139"/>
        <v>0</v>
      </c>
      <c r="L707" s="14">
        <f t="shared" si="140"/>
        <v>0</v>
      </c>
      <c r="M707" s="14">
        <f t="shared" ca="1" si="145"/>
        <v>-1.8432078686033124E-2</v>
      </c>
      <c r="N707" s="14">
        <f t="shared" ca="1" si="141"/>
        <v>0</v>
      </c>
      <c r="O707" s="21">
        <f t="shared" ca="1" si="142"/>
        <v>0</v>
      </c>
      <c r="P707" s="14">
        <f t="shared" ca="1" si="143"/>
        <v>0</v>
      </c>
      <c r="Q707" s="14">
        <f t="shared" ca="1" si="144"/>
        <v>0</v>
      </c>
      <c r="R707" s="8">
        <f t="shared" ca="1" si="146"/>
        <v>1.8432078686033124E-2</v>
      </c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 spans="1:35" x14ac:dyDescent="0.2">
      <c r="A708" s="8"/>
      <c r="B708" s="8"/>
      <c r="C708" s="54"/>
      <c r="D708" s="56">
        <f t="shared" si="134"/>
        <v>0</v>
      </c>
      <c r="E708" s="56">
        <f t="shared" si="134"/>
        <v>0</v>
      </c>
      <c r="F708" s="14">
        <f t="shared" si="135"/>
        <v>0</v>
      </c>
      <c r="G708" s="14">
        <f t="shared" si="135"/>
        <v>0</v>
      </c>
      <c r="H708" s="14">
        <f t="shared" si="136"/>
        <v>0</v>
      </c>
      <c r="I708" s="14">
        <f t="shared" si="137"/>
        <v>0</v>
      </c>
      <c r="J708" s="14">
        <f t="shared" si="138"/>
        <v>0</v>
      </c>
      <c r="K708" s="14">
        <f t="shared" si="139"/>
        <v>0</v>
      </c>
      <c r="L708" s="14">
        <f t="shared" si="140"/>
        <v>0</v>
      </c>
      <c r="M708" s="14">
        <f t="shared" ca="1" si="145"/>
        <v>-1.8432078686033124E-2</v>
      </c>
      <c r="N708" s="14">
        <f t="shared" ca="1" si="141"/>
        <v>0</v>
      </c>
      <c r="O708" s="21">
        <f t="shared" ca="1" si="142"/>
        <v>0</v>
      </c>
      <c r="P708" s="14">
        <f t="shared" ca="1" si="143"/>
        <v>0</v>
      </c>
      <c r="Q708" s="14">
        <f t="shared" ca="1" si="144"/>
        <v>0</v>
      </c>
      <c r="R708" s="8">
        <f t="shared" ca="1" si="146"/>
        <v>1.8432078686033124E-2</v>
      </c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</row>
    <row r="709" spans="1:35" x14ac:dyDescent="0.2">
      <c r="A709" s="8"/>
      <c r="B709" s="8"/>
      <c r="C709" s="54"/>
      <c r="D709" s="56">
        <f t="shared" si="134"/>
        <v>0</v>
      </c>
      <c r="E709" s="56">
        <f t="shared" si="134"/>
        <v>0</v>
      </c>
      <c r="F709" s="14">
        <f t="shared" si="135"/>
        <v>0</v>
      </c>
      <c r="G709" s="14">
        <f t="shared" si="135"/>
        <v>0</v>
      </c>
      <c r="H709" s="14">
        <f t="shared" si="136"/>
        <v>0</v>
      </c>
      <c r="I709" s="14">
        <f t="shared" si="137"/>
        <v>0</v>
      </c>
      <c r="J709" s="14">
        <f t="shared" si="138"/>
        <v>0</v>
      </c>
      <c r="K709" s="14">
        <f t="shared" si="139"/>
        <v>0</v>
      </c>
      <c r="L709" s="14">
        <f t="shared" si="140"/>
        <v>0</v>
      </c>
      <c r="M709" s="14">
        <f t="shared" ca="1" si="145"/>
        <v>-1.8432078686033124E-2</v>
      </c>
      <c r="N709" s="14">
        <f t="shared" ca="1" si="141"/>
        <v>0</v>
      </c>
      <c r="O709" s="21">
        <f t="shared" ca="1" si="142"/>
        <v>0</v>
      </c>
      <c r="P709" s="14">
        <f t="shared" ca="1" si="143"/>
        <v>0</v>
      </c>
      <c r="Q709" s="14">
        <f t="shared" ca="1" si="144"/>
        <v>0</v>
      </c>
      <c r="R709" s="8">
        <f t="shared" ca="1" si="146"/>
        <v>1.8432078686033124E-2</v>
      </c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</row>
    <row r="710" spans="1:35" x14ac:dyDescent="0.2">
      <c r="A710" s="8"/>
      <c r="B710" s="8"/>
      <c r="C710" s="54"/>
      <c r="D710" s="56">
        <f t="shared" si="134"/>
        <v>0</v>
      </c>
      <c r="E710" s="56">
        <f t="shared" si="134"/>
        <v>0</v>
      </c>
      <c r="F710" s="14">
        <f t="shared" si="135"/>
        <v>0</v>
      </c>
      <c r="G710" s="14">
        <f t="shared" si="135"/>
        <v>0</v>
      </c>
      <c r="H710" s="14">
        <f t="shared" si="136"/>
        <v>0</v>
      </c>
      <c r="I710" s="14">
        <f t="shared" si="137"/>
        <v>0</v>
      </c>
      <c r="J710" s="14">
        <f t="shared" si="138"/>
        <v>0</v>
      </c>
      <c r="K710" s="14">
        <f t="shared" si="139"/>
        <v>0</v>
      </c>
      <c r="L710" s="14">
        <f t="shared" si="140"/>
        <v>0</v>
      </c>
      <c r="M710" s="14">
        <f t="shared" ca="1" si="145"/>
        <v>-1.8432078686033124E-2</v>
      </c>
      <c r="N710" s="14">
        <f t="shared" ca="1" si="141"/>
        <v>0</v>
      </c>
      <c r="O710" s="21">
        <f t="shared" ca="1" si="142"/>
        <v>0</v>
      </c>
      <c r="P710" s="14">
        <f t="shared" ca="1" si="143"/>
        <v>0</v>
      </c>
      <c r="Q710" s="14">
        <f t="shared" ca="1" si="144"/>
        <v>0</v>
      </c>
      <c r="R710" s="8">
        <f t="shared" ca="1" si="146"/>
        <v>1.8432078686033124E-2</v>
      </c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</row>
    <row r="711" spans="1:35" x14ac:dyDescent="0.2">
      <c r="A711" s="8"/>
      <c r="B711" s="8"/>
      <c r="C711" s="54"/>
      <c r="D711" s="56">
        <f t="shared" si="134"/>
        <v>0</v>
      </c>
      <c r="E711" s="56">
        <f t="shared" si="134"/>
        <v>0</v>
      </c>
      <c r="F711" s="14">
        <f t="shared" si="135"/>
        <v>0</v>
      </c>
      <c r="G711" s="14">
        <f t="shared" si="135"/>
        <v>0</v>
      </c>
      <c r="H711" s="14">
        <f t="shared" si="136"/>
        <v>0</v>
      </c>
      <c r="I711" s="14">
        <f t="shared" si="137"/>
        <v>0</v>
      </c>
      <c r="J711" s="14">
        <f t="shared" si="138"/>
        <v>0</v>
      </c>
      <c r="K711" s="14">
        <f t="shared" si="139"/>
        <v>0</v>
      </c>
      <c r="L711" s="14">
        <f t="shared" si="140"/>
        <v>0</v>
      </c>
      <c r="M711" s="14">
        <f t="shared" ca="1" si="145"/>
        <v>-1.8432078686033124E-2</v>
      </c>
      <c r="N711" s="14">
        <f t="shared" ca="1" si="141"/>
        <v>0</v>
      </c>
      <c r="O711" s="21">
        <f t="shared" ca="1" si="142"/>
        <v>0</v>
      </c>
      <c r="P711" s="14">
        <f t="shared" ca="1" si="143"/>
        <v>0</v>
      </c>
      <c r="Q711" s="14">
        <f t="shared" ca="1" si="144"/>
        <v>0</v>
      </c>
      <c r="R711" s="8">
        <f t="shared" ca="1" si="146"/>
        <v>1.8432078686033124E-2</v>
      </c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 spans="1:35" x14ac:dyDescent="0.2">
      <c r="A712" s="8"/>
      <c r="B712" s="8"/>
      <c r="C712" s="54"/>
      <c r="D712" s="56">
        <f t="shared" si="134"/>
        <v>0</v>
      </c>
      <c r="E712" s="56">
        <f t="shared" si="134"/>
        <v>0</v>
      </c>
      <c r="F712" s="14">
        <f t="shared" si="135"/>
        <v>0</v>
      </c>
      <c r="G712" s="14">
        <f t="shared" si="135"/>
        <v>0</v>
      </c>
      <c r="H712" s="14">
        <f t="shared" si="136"/>
        <v>0</v>
      </c>
      <c r="I712" s="14">
        <f t="shared" si="137"/>
        <v>0</v>
      </c>
      <c r="J712" s="14">
        <f t="shared" si="138"/>
        <v>0</v>
      </c>
      <c r="K712" s="14">
        <f t="shared" si="139"/>
        <v>0</v>
      </c>
      <c r="L712" s="14">
        <f t="shared" si="140"/>
        <v>0</v>
      </c>
      <c r="M712" s="14">
        <f t="shared" ca="1" si="145"/>
        <v>-1.8432078686033124E-2</v>
      </c>
      <c r="N712" s="14">
        <f t="shared" ca="1" si="141"/>
        <v>0</v>
      </c>
      <c r="O712" s="21">
        <f t="shared" ca="1" si="142"/>
        <v>0</v>
      </c>
      <c r="P712" s="14">
        <f t="shared" ca="1" si="143"/>
        <v>0</v>
      </c>
      <c r="Q712" s="14">
        <f t="shared" ca="1" si="144"/>
        <v>0</v>
      </c>
      <c r="R712" s="8">
        <f t="shared" ca="1" si="146"/>
        <v>1.8432078686033124E-2</v>
      </c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</row>
    <row r="713" spans="1:35" x14ac:dyDescent="0.2">
      <c r="A713" s="8"/>
      <c r="B713" s="8"/>
      <c r="C713" s="54"/>
      <c r="D713" s="56">
        <f t="shared" si="134"/>
        <v>0</v>
      </c>
      <c r="E713" s="56">
        <f t="shared" si="134"/>
        <v>0</v>
      </c>
      <c r="F713" s="14">
        <f t="shared" si="135"/>
        <v>0</v>
      </c>
      <c r="G713" s="14">
        <f t="shared" si="135"/>
        <v>0</v>
      </c>
      <c r="H713" s="14">
        <f t="shared" si="136"/>
        <v>0</v>
      </c>
      <c r="I713" s="14">
        <f t="shared" si="137"/>
        <v>0</v>
      </c>
      <c r="J713" s="14">
        <f t="shared" si="138"/>
        <v>0</v>
      </c>
      <c r="K713" s="14">
        <f t="shared" si="139"/>
        <v>0</v>
      </c>
      <c r="L713" s="14">
        <f t="shared" si="140"/>
        <v>0</v>
      </c>
      <c r="M713" s="14">
        <f t="shared" ca="1" si="145"/>
        <v>-1.8432078686033124E-2</v>
      </c>
      <c r="N713" s="14">
        <f t="shared" ca="1" si="141"/>
        <v>0</v>
      </c>
      <c r="O713" s="21">
        <f t="shared" ca="1" si="142"/>
        <v>0</v>
      </c>
      <c r="P713" s="14">
        <f t="shared" ca="1" si="143"/>
        <v>0</v>
      </c>
      <c r="Q713" s="14">
        <f t="shared" ca="1" si="144"/>
        <v>0</v>
      </c>
      <c r="R713" s="8">
        <f t="shared" ca="1" si="146"/>
        <v>1.8432078686033124E-2</v>
      </c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 spans="1:35" x14ac:dyDescent="0.2">
      <c r="A714" s="8"/>
      <c r="B714" s="8"/>
      <c r="C714" s="54"/>
      <c r="D714" s="56">
        <f t="shared" si="134"/>
        <v>0</v>
      </c>
      <c r="E714" s="56">
        <f t="shared" si="134"/>
        <v>0</v>
      </c>
      <c r="F714" s="14">
        <f t="shared" si="135"/>
        <v>0</v>
      </c>
      <c r="G714" s="14">
        <f t="shared" si="135"/>
        <v>0</v>
      </c>
      <c r="H714" s="14">
        <f t="shared" si="136"/>
        <v>0</v>
      </c>
      <c r="I714" s="14">
        <f t="shared" si="137"/>
        <v>0</v>
      </c>
      <c r="J714" s="14">
        <f t="shared" si="138"/>
        <v>0</v>
      </c>
      <c r="K714" s="14">
        <f t="shared" si="139"/>
        <v>0</v>
      </c>
      <c r="L714" s="14">
        <f t="shared" si="140"/>
        <v>0</v>
      </c>
      <c r="M714" s="14">
        <f t="shared" ca="1" si="145"/>
        <v>-1.8432078686033124E-2</v>
      </c>
      <c r="N714" s="14">
        <f t="shared" ca="1" si="141"/>
        <v>0</v>
      </c>
      <c r="O714" s="21">
        <f t="shared" ca="1" si="142"/>
        <v>0</v>
      </c>
      <c r="P714" s="14">
        <f t="shared" ca="1" si="143"/>
        <v>0</v>
      </c>
      <c r="Q714" s="14">
        <f t="shared" ca="1" si="144"/>
        <v>0</v>
      </c>
      <c r="R714" s="8">
        <f t="shared" ca="1" si="146"/>
        <v>1.8432078686033124E-2</v>
      </c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 spans="1:35" x14ac:dyDescent="0.2">
      <c r="A715" s="8"/>
      <c r="B715" s="8"/>
      <c r="C715" s="54"/>
      <c r="D715" s="56">
        <f t="shared" si="134"/>
        <v>0</v>
      </c>
      <c r="E715" s="56">
        <f t="shared" si="134"/>
        <v>0</v>
      </c>
      <c r="F715" s="14">
        <f t="shared" si="135"/>
        <v>0</v>
      </c>
      <c r="G715" s="14">
        <f t="shared" si="135"/>
        <v>0</v>
      </c>
      <c r="H715" s="14">
        <f t="shared" si="136"/>
        <v>0</v>
      </c>
      <c r="I715" s="14">
        <f t="shared" si="137"/>
        <v>0</v>
      </c>
      <c r="J715" s="14">
        <f t="shared" si="138"/>
        <v>0</v>
      </c>
      <c r="K715" s="14">
        <f t="shared" si="139"/>
        <v>0</v>
      </c>
      <c r="L715" s="14">
        <f t="shared" si="140"/>
        <v>0</v>
      </c>
      <c r="M715" s="14">
        <f t="shared" ca="1" si="145"/>
        <v>-1.8432078686033124E-2</v>
      </c>
      <c r="N715" s="14">
        <f t="shared" ca="1" si="141"/>
        <v>0</v>
      </c>
      <c r="O715" s="21">
        <f t="shared" ca="1" si="142"/>
        <v>0</v>
      </c>
      <c r="P715" s="14">
        <f t="shared" ca="1" si="143"/>
        <v>0</v>
      </c>
      <c r="Q715" s="14">
        <f t="shared" ca="1" si="144"/>
        <v>0</v>
      </c>
      <c r="R715" s="8">
        <f t="shared" ca="1" si="146"/>
        <v>1.8432078686033124E-2</v>
      </c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 spans="1:35" x14ac:dyDescent="0.2">
      <c r="A716" s="8"/>
      <c r="B716" s="8"/>
      <c r="C716" s="54"/>
      <c r="D716" s="56">
        <f t="shared" si="134"/>
        <v>0</v>
      </c>
      <c r="E716" s="56">
        <f t="shared" si="134"/>
        <v>0</v>
      </c>
      <c r="F716" s="14">
        <f t="shared" si="135"/>
        <v>0</v>
      </c>
      <c r="G716" s="14">
        <f t="shared" si="135"/>
        <v>0</v>
      </c>
      <c r="H716" s="14">
        <f t="shared" si="136"/>
        <v>0</v>
      </c>
      <c r="I716" s="14">
        <f t="shared" si="137"/>
        <v>0</v>
      </c>
      <c r="J716" s="14">
        <f t="shared" si="138"/>
        <v>0</v>
      </c>
      <c r="K716" s="14">
        <f t="shared" si="139"/>
        <v>0</v>
      </c>
      <c r="L716" s="14">
        <f t="shared" si="140"/>
        <v>0</v>
      </c>
      <c r="M716" s="14">
        <f t="shared" ca="1" si="145"/>
        <v>-1.8432078686033124E-2</v>
      </c>
      <c r="N716" s="14">
        <f t="shared" ca="1" si="141"/>
        <v>0</v>
      </c>
      <c r="O716" s="21">
        <f t="shared" ca="1" si="142"/>
        <v>0</v>
      </c>
      <c r="P716" s="14">
        <f t="shared" ca="1" si="143"/>
        <v>0</v>
      </c>
      <c r="Q716" s="14">
        <f t="shared" ca="1" si="144"/>
        <v>0</v>
      </c>
      <c r="R716" s="8">
        <f t="shared" ca="1" si="146"/>
        <v>1.8432078686033124E-2</v>
      </c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 spans="1:35" x14ac:dyDescent="0.2">
      <c r="A717" s="8"/>
      <c r="B717" s="8"/>
      <c r="C717" s="54"/>
      <c r="D717" s="56">
        <f t="shared" si="134"/>
        <v>0</v>
      </c>
      <c r="E717" s="56">
        <f t="shared" si="134"/>
        <v>0</v>
      </c>
      <c r="F717" s="14">
        <f t="shared" si="135"/>
        <v>0</v>
      </c>
      <c r="G717" s="14">
        <f t="shared" si="135"/>
        <v>0</v>
      </c>
      <c r="H717" s="14">
        <f t="shared" si="136"/>
        <v>0</v>
      </c>
      <c r="I717" s="14">
        <f t="shared" si="137"/>
        <v>0</v>
      </c>
      <c r="J717" s="14">
        <f t="shared" si="138"/>
        <v>0</v>
      </c>
      <c r="K717" s="14">
        <f t="shared" si="139"/>
        <v>0</v>
      </c>
      <c r="L717" s="14">
        <f t="shared" si="140"/>
        <v>0</v>
      </c>
      <c r="M717" s="14">
        <f t="shared" ca="1" si="145"/>
        <v>-1.8432078686033124E-2</v>
      </c>
      <c r="N717" s="14">
        <f t="shared" ca="1" si="141"/>
        <v>0</v>
      </c>
      <c r="O717" s="21">
        <f t="shared" ca="1" si="142"/>
        <v>0</v>
      </c>
      <c r="P717" s="14">
        <f t="shared" ca="1" si="143"/>
        <v>0</v>
      </c>
      <c r="Q717" s="14">
        <f t="shared" ca="1" si="144"/>
        <v>0</v>
      </c>
      <c r="R717" s="8">
        <f t="shared" ca="1" si="146"/>
        <v>1.8432078686033124E-2</v>
      </c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 spans="1:35" x14ac:dyDescent="0.2">
      <c r="A718" s="8"/>
      <c r="B718" s="8"/>
      <c r="C718" s="54"/>
      <c r="D718" s="56">
        <f t="shared" ref="D718:E781" si="147">A718/A$18</f>
        <v>0</v>
      </c>
      <c r="E718" s="56">
        <f t="shared" si="147"/>
        <v>0</v>
      </c>
      <c r="F718" s="14">
        <f t="shared" ref="F718:G781" si="148">$C718*D718</f>
        <v>0</v>
      </c>
      <c r="G718" s="14">
        <f t="shared" si="148"/>
        <v>0</v>
      </c>
      <c r="H718" s="14">
        <f t="shared" si="136"/>
        <v>0</v>
      </c>
      <c r="I718" s="14">
        <f t="shared" si="137"/>
        <v>0</v>
      </c>
      <c r="J718" s="14">
        <f t="shared" si="138"/>
        <v>0</v>
      </c>
      <c r="K718" s="14">
        <f t="shared" si="139"/>
        <v>0</v>
      </c>
      <c r="L718" s="14">
        <f t="shared" si="140"/>
        <v>0</v>
      </c>
      <c r="M718" s="14">
        <f t="shared" ca="1" si="145"/>
        <v>-1.8432078686033124E-2</v>
      </c>
      <c r="N718" s="14">
        <f t="shared" ca="1" si="141"/>
        <v>0</v>
      </c>
      <c r="O718" s="21">
        <f t="shared" ca="1" si="142"/>
        <v>0</v>
      </c>
      <c r="P718" s="14">
        <f t="shared" ca="1" si="143"/>
        <v>0</v>
      </c>
      <c r="Q718" s="14">
        <f t="shared" ca="1" si="144"/>
        <v>0</v>
      </c>
      <c r="R718" s="8">
        <f t="shared" ca="1" si="146"/>
        <v>1.8432078686033124E-2</v>
      </c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 spans="1:35" x14ac:dyDescent="0.2">
      <c r="A719" s="8"/>
      <c r="B719" s="8"/>
      <c r="C719" s="54"/>
      <c r="D719" s="56">
        <f t="shared" si="147"/>
        <v>0</v>
      </c>
      <c r="E719" s="56">
        <f t="shared" si="147"/>
        <v>0</v>
      </c>
      <c r="F719" s="14">
        <f t="shared" si="148"/>
        <v>0</v>
      </c>
      <c r="G719" s="14">
        <f t="shared" si="148"/>
        <v>0</v>
      </c>
      <c r="H719" s="14">
        <f t="shared" ref="H719:H782" si="149">C719*D719*D719</f>
        <v>0</v>
      </c>
      <c r="I719" s="14">
        <f t="shared" ref="I719:I782" si="150">C719*D719*D719*D719</f>
        <v>0</v>
      </c>
      <c r="J719" s="14">
        <f t="shared" ref="J719:J782" si="151">C719*D719*D719*D719*D719</f>
        <v>0</v>
      </c>
      <c r="K719" s="14">
        <f t="shared" ref="K719:K782" si="152">C719*E719*D719</f>
        <v>0</v>
      </c>
      <c r="L719" s="14">
        <f t="shared" ref="L719:L782" si="153">C719*E719*D719*D719</f>
        <v>0</v>
      </c>
      <c r="M719" s="14">
        <f t="shared" ca="1" si="145"/>
        <v>-1.8432078686033124E-2</v>
      </c>
      <c r="N719" s="14">
        <f t="shared" ref="N719:N782" ca="1" si="154">C719*(M719-E719)^2</f>
        <v>0</v>
      </c>
      <c r="O719" s="21">
        <f t="shared" ref="O719:O782" ca="1" si="155">(C719*O$1-O$2*F719+O$3*H719)^2</f>
        <v>0</v>
      </c>
      <c r="P719" s="14">
        <f t="shared" ref="P719:P782" ca="1" si="156">(-C719*O$2+O$4*F719-O$5*H719)^2</f>
        <v>0</v>
      </c>
      <c r="Q719" s="14">
        <f t="shared" ref="Q719:Q782" ca="1" si="157">+(C719*O$3-F719*O$5+H719*O$6)^2</f>
        <v>0</v>
      </c>
      <c r="R719" s="8">
        <f t="shared" ca="1" si="146"/>
        <v>1.8432078686033124E-2</v>
      </c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 spans="1:35" x14ac:dyDescent="0.2">
      <c r="A720" s="8"/>
      <c r="B720" s="8"/>
      <c r="C720" s="54"/>
      <c r="D720" s="56">
        <f t="shared" si="147"/>
        <v>0</v>
      </c>
      <c r="E720" s="56">
        <f t="shared" si="147"/>
        <v>0</v>
      </c>
      <c r="F720" s="14">
        <f t="shared" si="148"/>
        <v>0</v>
      </c>
      <c r="G720" s="14">
        <f t="shared" si="148"/>
        <v>0</v>
      </c>
      <c r="H720" s="14">
        <f t="shared" si="149"/>
        <v>0</v>
      </c>
      <c r="I720" s="14">
        <f t="shared" si="150"/>
        <v>0</v>
      </c>
      <c r="J720" s="14">
        <f t="shared" si="151"/>
        <v>0</v>
      </c>
      <c r="K720" s="14">
        <f t="shared" si="152"/>
        <v>0</v>
      </c>
      <c r="L720" s="14">
        <f t="shared" si="153"/>
        <v>0</v>
      </c>
      <c r="M720" s="14">
        <f t="shared" ca="1" si="145"/>
        <v>-1.8432078686033124E-2</v>
      </c>
      <c r="N720" s="14">
        <f t="shared" ca="1" si="154"/>
        <v>0</v>
      </c>
      <c r="O720" s="21">
        <f t="shared" ca="1" si="155"/>
        <v>0</v>
      </c>
      <c r="P720" s="14">
        <f t="shared" ca="1" si="156"/>
        <v>0</v>
      </c>
      <c r="Q720" s="14">
        <f t="shared" ca="1" si="157"/>
        <v>0</v>
      </c>
      <c r="R720" s="8">
        <f t="shared" ca="1" si="146"/>
        <v>1.8432078686033124E-2</v>
      </c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 spans="1:35" x14ac:dyDescent="0.2">
      <c r="A721" s="8"/>
      <c r="B721" s="8"/>
      <c r="C721" s="54"/>
      <c r="D721" s="56">
        <f t="shared" si="147"/>
        <v>0</v>
      </c>
      <c r="E721" s="56">
        <f t="shared" si="147"/>
        <v>0</v>
      </c>
      <c r="F721" s="14">
        <f t="shared" si="148"/>
        <v>0</v>
      </c>
      <c r="G721" s="14">
        <f t="shared" si="148"/>
        <v>0</v>
      </c>
      <c r="H721" s="14">
        <f t="shared" si="149"/>
        <v>0</v>
      </c>
      <c r="I721" s="14">
        <f t="shared" si="150"/>
        <v>0</v>
      </c>
      <c r="J721" s="14">
        <f t="shared" si="151"/>
        <v>0</v>
      </c>
      <c r="K721" s="14">
        <f t="shared" si="152"/>
        <v>0</v>
      </c>
      <c r="L721" s="14">
        <f t="shared" si="153"/>
        <v>0</v>
      </c>
      <c r="M721" s="14">
        <f t="shared" ca="1" si="145"/>
        <v>-1.8432078686033124E-2</v>
      </c>
      <c r="N721" s="14">
        <f t="shared" ca="1" si="154"/>
        <v>0</v>
      </c>
      <c r="O721" s="21">
        <f t="shared" ca="1" si="155"/>
        <v>0</v>
      </c>
      <c r="P721" s="14">
        <f t="shared" ca="1" si="156"/>
        <v>0</v>
      </c>
      <c r="Q721" s="14">
        <f t="shared" ca="1" si="157"/>
        <v>0</v>
      </c>
      <c r="R721" s="8">
        <f t="shared" ca="1" si="146"/>
        <v>1.8432078686033124E-2</v>
      </c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 spans="1:35" x14ac:dyDescent="0.2">
      <c r="A722" s="8"/>
      <c r="B722" s="8"/>
      <c r="C722" s="54"/>
      <c r="D722" s="56">
        <f t="shared" si="147"/>
        <v>0</v>
      </c>
      <c r="E722" s="56">
        <f t="shared" si="147"/>
        <v>0</v>
      </c>
      <c r="F722" s="14">
        <f t="shared" si="148"/>
        <v>0</v>
      </c>
      <c r="G722" s="14">
        <f t="shared" si="148"/>
        <v>0</v>
      </c>
      <c r="H722" s="14">
        <f t="shared" si="149"/>
        <v>0</v>
      </c>
      <c r="I722" s="14">
        <f t="shared" si="150"/>
        <v>0</v>
      </c>
      <c r="J722" s="14">
        <f t="shared" si="151"/>
        <v>0</v>
      </c>
      <c r="K722" s="14">
        <f t="shared" si="152"/>
        <v>0</v>
      </c>
      <c r="L722" s="14">
        <f t="shared" si="153"/>
        <v>0</v>
      </c>
      <c r="M722" s="14">
        <f t="shared" ca="1" si="145"/>
        <v>-1.8432078686033124E-2</v>
      </c>
      <c r="N722" s="14">
        <f t="shared" ca="1" si="154"/>
        <v>0</v>
      </c>
      <c r="O722" s="21">
        <f t="shared" ca="1" si="155"/>
        <v>0</v>
      </c>
      <c r="P722" s="14">
        <f t="shared" ca="1" si="156"/>
        <v>0</v>
      </c>
      <c r="Q722" s="14">
        <f t="shared" ca="1" si="157"/>
        <v>0</v>
      </c>
      <c r="R722" s="8">
        <f t="shared" ca="1" si="146"/>
        <v>1.8432078686033124E-2</v>
      </c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 spans="1:35" x14ac:dyDescent="0.2">
      <c r="A723" s="8"/>
      <c r="B723" s="8"/>
      <c r="C723" s="54"/>
      <c r="D723" s="56">
        <f t="shared" si="147"/>
        <v>0</v>
      </c>
      <c r="E723" s="56">
        <f t="shared" si="147"/>
        <v>0</v>
      </c>
      <c r="F723" s="14">
        <f t="shared" si="148"/>
        <v>0</v>
      </c>
      <c r="G723" s="14">
        <f t="shared" si="148"/>
        <v>0</v>
      </c>
      <c r="H723" s="14">
        <f t="shared" si="149"/>
        <v>0</v>
      </c>
      <c r="I723" s="14">
        <f t="shared" si="150"/>
        <v>0</v>
      </c>
      <c r="J723" s="14">
        <f t="shared" si="151"/>
        <v>0</v>
      </c>
      <c r="K723" s="14">
        <f t="shared" si="152"/>
        <v>0</v>
      </c>
      <c r="L723" s="14">
        <f t="shared" si="153"/>
        <v>0</v>
      </c>
      <c r="M723" s="14">
        <f t="shared" ca="1" si="145"/>
        <v>-1.8432078686033124E-2</v>
      </c>
      <c r="N723" s="14">
        <f t="shared" ca="1" si="154"/>
        <v>0</v>
      </c>
      <c r="O723" s="21">
        <f t="shared" ca="1" si="155"/>
        <v>0</v>
      </c>
      <c r="P723" s="14">
        <f t="shared" ca="1" si="156"/>
        <v>0</v>
      </c>
      <c r="Q723" s="14">
        <f t="shared" ca="1" si="157"/>
        <v>0</v>
      </c>
      <c r="R723" s="8">
        <f t="shared" ca="1" si="146"/>
        <v>1.8432078686033124E-2</v>
      </c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 spans="1:35" x14ac:dyDescent="0.2">
      <c r="A724" s="8"/>
      <c r="B724" s="8"/>
      <c r="C724" s="54"/>
      <c r="D724" s="56">
        <f t="shared" si="147"/>
        <v>0</v>
      </c>
      <c r="E724" s="56">
        <f t="shared" si="147"/>
        <v>0</v>
      </c>
      <c r="F724" s="14">
        <f t="shared" si="148"/>
        <v>0</v>
      </c>
      <c r="G724" s="14">
        <f t="shared" si="148"/>
        <v>0</v>
      </c>
      <c r="H724" s="14">
        <f t="shared" si="149"/>
        <v>0</v>
      </c>
      <c r="I724" s="14">
        <f t="shared" si="150"/>
        <v>0</v>
      </c>
      <c r="J724" s="14">
        <f t="shared" si="151"/>
        <v>0</v>
      </c>
      <c r="K724" s="14">
        <f t="shared" si="152"/>
        <v>0</v>
      </c>
      <c r="L724" s="14">
        <f t="shared" si="153"/>
        <v>0</v>
      </c>
      <c r="M724" s="14">
        <f t="shared" ref="M724:M787" ca="1" si="158">+E$4+E$5*D724+E$6*D724^2</f>
        <v>-1.8432078686033124E-2</v>
      </c>
      <c r="N724" s="14">
        <f t="shared" ca="1" si="154"/>
        <v>0</v>
      </c>
      <c r="O724" s="21">
        <f t="shared" ca="1" si="155"/>
        <v>0</v>
      </c>
      <c r="P724" s="14">
        <f t="shared" ca="1" si="156"/>
        <v>0</v>
      </c>
      <c r="Q724" s="14">
        <f t="shared" ca="1" si="157"/>
        <v>0</v>
      </c>
      <c r="R724" s="8">
        <f t="shared" ref="R724:R787" ca="1" si="159">+E724-M724</f>
        <v>1.8432078686033124E-2</v>
      </c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</row>
    <row r="725" spans="1:35" x14ac:dyDescent="0.2">
      <c r="A725" s="8"/>
      <c r="B725" s="8"/>
      <c r="C725" s="54"/>
      <c r="D725" s="56">
        <f t="shared" si="147"/>
        <v>0</v>
      </c>
      <c r="E725" s="56">
        <f t="shared" si="147"/>
        <v>0</v>
      </c>
      <c r="F725" s="14">
        <f t="shared" si="148"/>
        <v>0</v>
      </c>
      <c r="G725" s="14">
        <f t="shared" si="148"/>
        <v>0</v>
      </c>
      <c r="H725" s="14">
        <f t="shared" si="149"/>
        <v>0</v>
      </c>
      <c r="I725" s="14">
        <f t="shared" si="150"/>
        <v>0</v>
      </c>
      <c r="J725" s="14">
        <f t="shared" si="151"/>
        <v>0</v>
      </c>
      <c r="K725" s="14">
        <f t="shared" si="152"/>
        <v>0</v>
      </c>
      <c r="L725" s="14">
        <f t="shared" si="153"/>
        <v>0</v>
      </c>
      <c r="M725" s="14">
        <f t="shared" ca="1" si="158"/>
        <v>-1.8432078686033124E-2</v>
      </c>
      <c r="N725" s="14">
        <f t="shared" ca="1" si="154"/>
        <v>0</v>
      </c>
      <c r="O725" s="21">
        <f t="shared" ca="1" si="155"/>
        <v>0</v>
      </c>
      <c r="P725" s="14">
        <f t="shared" ca="1" si="156"/>
        <v>0</v>
      </c>
      <c r="Q725" s="14">
        <f t="shared" ca="1" si="157"/>
        <v>0</v>
      </c>
      <c r="R725" s="8">
        <f t="shared" ca="1" si="159"/>
        <v>1.8432078686033124E-2</v>
      </c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</row>
    <row r="726" spans="1:35" x14ac:dyDescent="0.2">
      <c r="A726" s="8"/>
      <c r="B726" s="8"/>
      <c r="C726" s="54"/>
      <c r="D726" s="56">
        <f t="shared" si="147"/>
        <v>0</v>
      </c>
      <c r="E726" s="56">
        <f t="shared" si="147"/>
        <v>0</v>
      </c>
      <c r="F726" s="14">
        <f t="shared" si="148"/>
        <v>0</v>
      </c>
      <c r="G726" s="14">
        <f t="shared" si="148"/>
        <v>0</v>
      </c>
      <c r="H726" s="14">
        <f t="shared" si="149"/>
        <v>0</v>
      </c>
      <c r="I726" s="14">
        <f t="shared" si="150"/>
        <v>0</v>
      </c>
      <c r="J726" s="14">
        <f t="shared" si="151"/>
        <v>0</v>
      </c>
      <c r="K726" s="14">
        <f t="shared" si="152"/>
        <v>0</v>
      </c>
      <c r="L726" s="14">
        <f t="shared" si="153"/>
        <v>0</v>
      </c>
      <c r="M726" s="14">
        <f t="shared" ca="1" si="158"/>
        <v>-1.8432078686033124E-2</v>
      </c>
      <c r="N726" s="14">
        <f t="shared" ca="1" si="154"/>
        <v>0</v>
      </c>
      <c r="O726" s="21">
        <f t="shared" ca="1" si="155"/>
        <v>0</v>
      </c>
      <c r="P726" s="14">
        <f t="shared" ca="1" si="156"/>
        <v>0</v>
      </c>
      <c r="Q726" s="14">
        <f t="shared" ca="1" si="157"/>
        <v>0</v>
      </c>
      <c r="R726" s="8">
        <f t="shared" ca="1" si="159"/>
        <v>1.8432078686033124E-2</v>
      </c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 spans="1:35" x14ac:dyDescent="0.2">
      <c r="A727" s="8"/>
      <c r="B727" s="8"/>
      <c r="C727" s="54"/>
      <c r="D727" s="56">
        <f t="shared" si="147"/>
        <v>0</v>
      </c>
      <c r="E727" s="56">
        <f t="shared" si="147"/>
        <v>0</v>
      </c>
      <c r="F727" s="14">
        <f t="shared" si="148"/>
        <v>0</v>
      </c>
      <c r="G727" s="14">
        <f t="shared" si="148"/>
        <v>0</v>
      </c>
      <c r="H727" s="14">
        <f t="shared" si="149"/>
        <v>0</v>
      </c>
      <c r="I727" s="14">
        <f t="shared" si="150"/>
        <v>0</v>
      </c>
      <c r="J727" s="14">
        <f t="shared" si="151"/>
        <v>0</v>
      </c>
      <c r="K727" s="14">
        <f t="shared" si="152"/>
        <v>0</v>
      </c>
      <c r="L727" s="14">
        <f t="shared" si="153"/>
        <v>0</v>
      </c>
      <c r="M727" s="14">
        <f t="shared" ca="1" si="158"/>
        <v>-1.8432078686033124E-2</v>
      </c>
      <c r="N727" s="14">
        <f t="shared" ca="1" si="154"/>
        <v>0</v>
      </c>
      <c r="O727" s="21">
        <f t="shared" ca="1" si="155"/>
        <v>0</v>
      </c>
      <c r="P727" s="14">
        <f t="shared" ca="1" si="156"/>
        <v>0</v>
      </c>
      <c r="Q727" s="14">
        <f t="shared" ca="1" si="157"/>
        <v>0</v>
      </c>
      <c r="R727" s="8">
        <f t="shared" ca="1" si="159"/>
        <v>1.8432078686033124E-2</v>
      </c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 spans="1:35" x14ac:dyDescent="0.2">
      <c r="A728" s="8"/>
      <c r="B728" s="8"/>
      <c r="C728" s="54"/>
      <c r="D728" s="56">
        <f t="shared" si="147"/>
        <v>0</v>
      </c>
      <c r="E728" s="56">
        <f t="shared" si="147"/>
        <v>0</v>
      </c>
      <c r="F728" s="14">
        <f t="shared" si="148"/>
        <v>0</v>
      </c>
      <c r="G728" s="14">
        <f t="shared" si="148"/>
        <v>0</v>
      </c>
      <c r="H728" s="14">
        <f t="shared" si="149"/>
        <v>0</v>
      </c>
      <c r="I728" s="14">
        <f t="shared" si="150"/>
        <v>0</v>
      </c>
      <c r="J728" s="14">
        <f t="shared" si="151"/>
        <v>0</v>
      </c>
      <c r="K728" s="14">
        <f t="shared" si="152"/>
        <v>0</v>
      </c>
      <c r="L728" s="14">
        <f t="shared" si="153"/>
        <v>0</v>
      </c>
      <c r="M728" s="14">
        <f t="shared" ca="1" si="158"/>
        <v>-1.8432078686033124E-2</v>
      </c>
      <c r="N728" s="14">
        <f t="shared" ca="1" si="154"/>
        <v>0</v>
      </c>
      <c r="O728" s="21">
        <f t="shared" ca="1" si="155"/>
        <v>0</v>
      </c>
      <c r="P728" s="14">
        <f t="shared" ca="1" si="156"/>
        <v>0</v>
      </c>
      <c r="Q728" s="14">
        <f t="shared" ca="1" si="157"/>
        <v>0</v>
      </c>
      <c r="R728" s="8">
        <f t="shared" ca="1" si="159"/>
        <v>1.8432078686033124E-2</v>
      </c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 spans="1:35" x14ac:dyDescent="0.2">
      <c r="A729" s="8"/>
      <c r="B729" s="8"/>
      <c r="C729" s="54"/>
      <c r="D729" s="56">
        <f t="shared" si="147"/>
        <v>0</v>
      </c>
      <c r="E729" s="56">
        <f t="shared" si="147"/>
        <v>0</v>
      </c>
      <c r="F729" s="14">
        <f t="shared" si="148"/>
        <v>0</v>
      </c>
      <c r="G729" s="14">
        <f t="shared" si="148"/>
        <v>0</v>
      </c>
      <c r="H729" s="14">
        <f t="shared" si="149"/>
        <v>0</v>
      </c>
      <c r="I729" s="14">
        <f t="shared" si="150"/>
        <v>0</v>
      </c>
      <c r="J729" s="14">
        <f t="shared" si="151"/>
        <v>0</v>
      </c>
      <c r="K729" s="14">
        <f t="shared" si="152"/>
        <v>0</v>
      </c>
      <c r="L729" s="14">
        <f t="shared" si="153"/>
        <v>0</v>
      </c>
      <c r="M729" s="14">
        <f t="shared" ca="1" si="158"/>
        <v>-1.8432078686033124E-2</v>
      </c>
      <c r="N729" s="14">
        <f t="shared" ca="1" si="154"/>
        <v>0</v>
      </c>
      <c r="O729" s="21">
        <f t="shared" ca="1" si="155"/>
        <v>0</v>
      </c>
      <c r="P729" s="14">
        <f t="shared" ca="1" si="156"/>
        <v>0</v>
      </c>
      <c r="Q729" s="14">
        <f t="shared" ca="1" si="157"/>
        <v>0</v>
      </c>
      <c r="R729" s="8">
        <f t="shared" ca="1" si="159"/>
        <v>1.8432078686033124E-2</v>
      </c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 spans="1:35" x14ac:dyDescent="0.2">
      <c r="A730" s="8"/>
      <c r="B730" s="8"/>
      <c r="C730" s="54"/>
      <c r="D730" s="56">
        <f t="shared" si="147"/>
        <v>0</v>
      </c>
      <c r="E730" s="56">
        <f t="shared" si="147"/>
        <v>0</v>
      </c>
      <c r="F730" s="14">
        <f t="shared" si="148"/>
        <v>0</v>
      </c>
      <c r="G730" s="14">
        <f t="shared" si="148"/>
        <v>0</v>
      </c>
      <c r="H730" s="14">
        <f t="shared" si="149"/>
        <v>0</v>
      </c>
      <c r="I730" s="14">
        <f t="shared" si="150"/>
        <v>0</v>
      </c>
      <c r="J730" s="14">
        <f t="shared" si="151"/>
        <v>0</v>
      </c>
      <c r="K730" s="14">
        <f t="shared" si="152"/>
        <v>0</v>
      </c>
      <c r="L730" s="14">
        <f t="shared" si="153"/>
        <v>0</v>
      </c>
      <c r="M730" s="14">
        <f t="shared" ca="1" si="158"/>
        <v>-1.8432078686033124E-2</v>
      </c>
      <c r="N730" s="14">
        <f t="shared" ca="1" si="154"/>
        <v>0</v>
      </c>
      <c r="O730" s="21">
        <f t="shared" ca="1" si="155"/>
        <v>0</v>
      </c>
      <c r="P730" s="14">
        <f t="shared" ca="1" si="156"/>
        <v>0</v>
      </c>
      <c r="Q730" s="14">
        <f t="shared" ca="1" si="157"/>
        <v>0</v>
      </c>
      <c r="R730" s="8">
        <f t="shared" ca="1" si="159"/>
        <v>1.8432078686033124E-2</v>
      </c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 spans="1:35" x14ac:dyDescent="0.2">
      <c r="A731" s="8"/>
      <c r="B731" s="8"/>
      <c r="C731" s="54"/>
      <c r="D731" s="56">
        <f t="shared" si="147"/>
        <v>0</v>
      </c>
      <c r="E731" s="56">
        <f t="shared" si="147"/>
        <v>0</v>
      </c>
      <c r="F731" s="14">
        <f t="shared" si="148"/>
        <v>0</v>
      </c>
      <c r="G731" s="14">
        <f t="shared" si="148"/>
        <v>0</v>
      </c>
      <c r="H731" s="14">
        <f t="shared" si="149"/>
        <v>0</v>
      </c>
      <c r="I731" s="14">
        <f t="shared" si="150"/>
        <v>0</v>
      </c>
      <c r="J731" s="14">
        <f t="shared" si="151"/>
        <v>0</v>
      </c>
      <c r="K731" s="14">
        <f t="shared" si="152"/>
        <v>0</v>
      </c>
      <c r="L731" s="14">
        <f t="shared" si="153"/>
        <v>0</v>
      </c>
      <c r="M731" s="14">
        <f t="shared" ca="1" si="158"/>
        <v>-1.8432078686033124E-2</v>
      </c>
      <c r="N731" s="14">
        <f t="shared" ca="1" si="154"/>
        <v>0</v>
      </c>
      <c r="O731" s="21">
        <f t="shared" ca="1" si="155"/>
        <v>0</v>
      </c>
      <c r="P731" s="14">
        <f t="shared" ca="1" si="156"/>
        <v>0</v>
      </c>
      <c r="Q731" s="14">
        <f t="shared" ca="1" si="157"/>
        <v>0</v>
      </c>
      <c r="R731" s="8">
        <f t="shared" ca="1" si="159"/>
        <v>1.8432078686033124E-2</v>
      </c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 spans="1:35" x14ac:dyDescent="0.2">
      <c r="A732" s="8"/>
      <c r="B732" s="8"/>
      <c r="C732" s="54"/>
      <c r="D732" s="56">
        <f t="shared" si="147"/>
        <v>0</v>
      </c>
      <c r="E732" s="56">
        <f t="shared" si="147"/>
        <v>0</v>
      </c>
      <c r="F732" s="14">
        <f t="shared" si="148"/>
        <v>0</v>
      </c>
      <c r="G732" s="14">
        <f t="shared" si="148"/>
        <v>0</v>
      </c>
      <c r="H732" s="14">
        <f t="shared" si="149"/>
        <v>0</v>
      </c>
      <c r="I732" s="14">
        <f t="shared" si="150"/>
        <v>0</v>
      </c>
      <c r="J732" s="14">
        <f t="shared" si="151"/>
        <v>0</v>
      </c>
      <c r="K732" s="14">
        <f t="shared" si="152"/>
        <v>0</v>
      </c>
      <c r="L732" s="14">
        <f t="shared" si="153"/>
        <v>0</v>
      </c>
      <c r="M732" s="14">
        <f t="shared" ca="1" si="158"/>
        <v>-1.8432078686033124E-2</v>
      </c>
      <c r="N732" s="14">
        <f t="shared" ca="1" si="154"/>
        <v>0</v>
      </c>
      <c r="O732" s="21">
        <f t="shared" ca="1" si="155"/>
        <v>0</v>
      </c>
      <c r="P732" s="14">
        <f t="shared" ca="1" si="156"/>
        <v>0</v>
      </c>
      <c r="Q732" s="14">
        <f t="shared" ca="1" si="157"/>
        <v>0</v>
      </c>
      <c r="R732" s="8">
        <f t="shared" ca="1" si="159"/>
        <v>1.8432078686033124E-2</v>
      </c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 spans="1:35" x14ac:dyDescent="0.2">
      <c r="A733" s="8"/>
      <c r="B733" s="8"/>
      <c r="C733" s="54"/>
      <c r="D733" s="56">
        <f t="shared" si="147"/>
        <v>0</v>
      </c>
      <c r="E733" s="56">
        <f t="shared" si="147"/>
        <v>0</v>
      </c>
      <c r="F733" s="14">
        <f t="shared" si="148"/>
        <v>0</v>
      </c>
      <c r="G733" s="14">
        <f t="shared" si="148"/>
        <v>0</v>
      </c>
      <c r="H733" s="14">
        <f t="shared" si="149"/>
        <v>0</v>
      </c>
      <c r="I733" s="14">
        <f t="shared" si="150"/>
        <v>0</v>
      </c>
      <c r="J733" s="14">
        <f t="shared" si="151"/>
        <v>0</v>
      </c>
      <c r="K733" s="14">
        <f t="shared" si="152"/>
        <v>0</v>
      </c>
      <c r="L733" s="14">
        <f t="shared" si="153"/>
        <v>0</v>
      </c>
      <c r="M733" s="14">
        <f t="shared" ca="1" si="158"/>
        <v>-1.8432078686033124E-2</v>
      </c>
      <c r="N733" s="14">
        <f t="shared" ca="1" si="154"/>
        <v>0</v>
      </c>
      <c r="O733" s="21">
        <f t="shared" ca="1" si="155"/>
        <v>0</v>
      </c>
      <c r="P733" s="14">
        <f t="shared" ca="1" si="156"/>
        <v>0</v>
      </c>
      <c r="Q733" s="14">
        <f t="shared" ca="1" si="157"/>
        <v>0</v>
      </c>
      <c r="R733" s="8">
        <f t="shared" ca="1" si="159"/>
        <v>1.8432078686033124E-2</v>
      </c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 spans="1:35" x14ac:dyDescent="0.2">
      <c r="A734" s="8"/>
      <c r="B734" s="8"/>
      <c r="C734" s="54"/>
      <c r="D734" s="56">
        <f t="shared" si="147"/>
        <v>0</v>
      </c>
      <c r="E734" s="56">
        <f t="shared" si="147"/>
        <v>0</v>
      </c>
      <c r="F734" s="14">
        <f t="shared" si="148"/>
        <v>0</v>
      </c>
      <c r="G734" s="14">
        <f t="shared" si="148"/>
        <v>0</v>
      </c>
      <c r="H734" s="14">
        <f t="shared" si="149"/>
        <v>0</v>
      </c>
      <c r="I734" s="14">
        <f t="shared" si="150"/>
        <v>0</v>
      </c>
      <c r="J734" s="14">
        <f t="shared" si="151"/>
        <v>0</v>
      </c>
      <c r="K734" s="14">
        <f t="shared" si="152"/>
        <v>0</v>
      </c>
      <c r="L734" s="14">
        <f t="shared" si="153"/>
        <v>0</v>
      </c>
      <c r="M734" s="14">
        <f t="shared" ca="1" si="158"/>
        <v>-1.8432078686033124E-2</v>
      </c>
      <c r="N734" s="14">
        <f t="shared" ca="1" si="154"/>
        <v>0</v>
      </c>
      <c r="O734" s="21">
        <f t="shared" ca="1" si="155"/>
        <v>0</v>
      </c>
      <c r="P734" s="14">
        <f t="shared" ca="1" si="156"/>
        <v>0</v>
      </c>
      <c r="Q734" s="14">
        <f t="shared" ca="1" si="157"/>
        <v>0</v>
      </c>
      <c r="R734" s="8">
        <f t="shared" ca="1" si="159"/>
        <v>1.8432078686033124E-2</v>
      </c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 spans="1:35" x14ac:dyDescent="0.2">
      <c r="A735" s="8"/>
      <c r="B735" s="8"/>
      <c r="C735" s="54"/>
      <c r="D735" s="56">
        <f t="shared" si="147"/>
        <v>0</v>
      </c>
      <c r="E735" s="56">
        <f t="shared" si="147"/>
        <v>0</v>
      </c>
      <c r="F735" s="14">
        <f t="shared" si="148"/>
        <v>0</v>
      </c>
      <c r="G735" s="14">
        <f t="shared" si="148"/>
        <v>0</v>
      </c>
      <c r="H735" s="14">
        <f t="shared" si="149"/>
        <v>0</v>
      </c>
      <c r="I735" s="14">
        <f t="shared" si="150"/>
        <v>0</v>
      </c>
      <c r="J735" s="14">
        <f t="shared" si="151"/>
        <v>0</v>
      </c>
      <c r="K735" s="14">
        <f t="shared" si="152"/>
        <v>0</v>
      </c>
      <c r="L735" s="14">
        <f t="shared" si="153"/>
        <v>0</v>
      </c>
      <c r="M735" s="14">
        <f t="shared" ca="1" si="158"/>
        <v>-1.8432078686033124E-2</v>
      </c>
      <c r="N735" s="14">
        <f t="shared" ca="1" si="154"/>
        <v>0</v>
      </c>
      <c r="O735" s="21">
        <f t="shared" ca="1" si="155"/>
        <v>0</v>
      </c>
      <c r="P735" s="14">
        <f t="shared" ca="1" si="156"/>
        <v>0</v>
      </c>
      <c r="Q735" s="14">
        <f t="shared" ca="1" si="157"/>
        <v>0</v>
      </c>
      <c r="R735" s="8">
        <f t="shared" ca="1" si="159"/>
        <v>1.8432078686033124E-2</v>
      </c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 spans="1:35" x14ac:dyDescent="0.2">
      <c r="A736" s="8"/>
      <c r="B736" s="8"/>
      <c r="C736" s="54"/>
      <c r="D736" s="56">
        <f t="shared" si="147"/>
        <v>0</v>
      </c>
      <c r="E736" s="56">
        <f t="shared" si="147"/>
        <v>0</v>
      </c>
      <c r="F736" s="14">
        <f t="shared" si="148"/>
        <v>0</v>
      </c>
      <c r="G736" s="14">
        <f t="shared" si="148"/>
        <v>0</v>
      </c>
      <c r="H736" s="14">
        <f t="shared" si="149"/>
        <v>0</v>
      </c>
      <c r="I736" s="14">
        <f t="shared" si="150"/>
        <v>0</v>
      </c>
      <c r="J736" s="14">
        <f t="shared" si="151"/>
        <v>0</v>
      </c>
      <c r="K736" s="14">
        <f t="shared" si="152"/>
        <v>0</v>
      </c>
      <c r="L736" s="14">
        <f t="shared" si="153"/>
        <v>0</v>
      </c>
      <c r="M736" s="14">
        <f t="shared" ca="1" si="158"/>
        <v>-1.8432078686033124E-2</v>
      </c>
      <c r="N736" s="14">
        <f t="shared" ca="1" si="154"/>
        <v>0</v>
      </c>
      <c r="O736" s="21">
        <f t="shared" ca="1" si="155"/>
        <v>0</v>
      </c>
      <c r="P736" s="14">
        <f t="shared" ca="1" si="156"/>
        <v>0</v>
      </c>
      <c r="Q736" s="14">
        <f t="shared" ca="1" si="157"/>
        <v>0</v>
      </c>
      <c r="R736" s="8">
        <f t="shared" ca="1" si="159"/>
        <v>1.8432078686033124E-2</v>
      </c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 spans="1:35" x14ac:dyDescent="0.2">
      <c r="A737" s="8"/>
      <c r="B737" s="8"/>
      <c r="C737" s="54"/>
      <c r="D737" s="56">
        <f t="shared" si="147"/>
        <v>0</v>
      </c>
      <c r="E737" s="56">
        <f t="shared" si="147"/>
        <v>0</v>
      </c>
      <c r="F737" s="14">
        <f t="shared" si="148"/>
        <v>0</v>
      </c>
      <c r="G737" s="14">
        <f t="shared" si="148"/>
        <v>0</v>
      </c>
      <c r="H737" s="14">
        <f t="shared" si="149"/>
        <v>0</v>
      </c>
      <c r="I737" s="14">
        <f t="shared" si="150"/>
        <v>0</v>
      </c>
      <c r="J737" s="14">
        <f t="shared" si="151"/>
        <v>0</v>
      </c>
      <c r="K737" s="14">
        <f t="shared" si="152"/>
        <v>0</v>
      </c>
      <c r="L737" s="14">
        <f t="shared" si="153"/>
        <v>0</v>
      </c>
      <c r="M737" s="14">
        <f t="shared" ca="1" si="158"/>
        <v>-1.8432078686033124E-2</v>
      </c>
      <c r="N737" s="14">
        <f t="shared" ca="1" si="154"/>
        <v>0</v>
      </c>
      <c r="O737" s="21">
        <f t="shared" ca="1" si="155"/>
        <v>0</v>
      </c>
      <c r="P737" s="14">
        <f t="shared" ca="1" si="156"/>
        <v>0</v>
      </c>
      <c r="Q737" s="14">
        <f t="shared" ca="1" si="157"/>
        <v>0</v>
      </c>
      <c r="R737" s="8">
        <f t="shared" ca="1" si="159"/>
        <v>1.8432078686033124E-2</v>
      </c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 spans="1:35" x14ac:dyDescent="0.2">
      <c r="A738" s="8"/>
      <c r="B738" s="8"/>
      <c r="C738" s="54"/>
      <c r="D738" s="56">
        <f t="shared" si="147"/>
        <v>0</v>
      </c>
      <c r="E738" s="56">
        <f t="shared" si="147"/>
        <v>0</v>
      </c>
      <c r="F738" s="14">
        <f t="shared" si="148"/>
        <v>0</v>
      </c>
      <c r="G738" s="14">
        <f t="shared" si="148"/>
        <v>0</v>
      </c>
      <c r="H738" s="14">
        <f t="shared" si="149"/>
        <v>0</v>
      </c>
      <c r="I738" s="14">
        <f t="shared" si="150"/>
        <v>0</v>
      </c>
      <c r="J738" s="14">
        <f t="shared" si="151"/>
        <v>0</v>
      </c>
      <c r="K738" s="14">
        <f t="shared" si="152"/>
        <v>0</v>
      </c>
      <c r="L738" s="14">
        <f t="shared" si="153"/>
        <v>0</v>
      </c>
      <c r="M738" s="14">
        <f t="shared" ca="1" si="158"/>
        <v>-1.8432078686033124E-2</v>
      </c>
      <c r="N738" s="14">
        <f t="shared" ca="1" si="154"/>
        <v>0</v>
      </c>
      <c r="O738" s="21">
        <f t="shared" ca="1" si="155"/>
        <v>0</v>
      </c>
      <c r="P738" s="14">
        <f t="shared" ca="1" si="156"/>
        <v>0</v>
      </c>
      <c r="Q738" s="14">
        <f t="shared" ca="1" si="157"/>
        <v>0</v>
      </c>
      <c r="R738" s="8">
        <f t="shared" ca="1" si="159"/>
        <v>1.8432078686033124E-2</v>
      </c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 spans="1:35" x14ac:dyDescent="0.2">
      <c r="A739" s="8"/>
      <c r="B739" s="8"/>
      <c r="C739" s="54"/>
      <c r="D739" s="56">
        <f t="shared" si="147"/>
        <v>0</v>
      </c>
      <c r="E739" s="56">
        <f t="shared" si="147"/>
        <v>0</v>
      </c>
      <c r="F739" s="14">
        <f t="shared" si="148"/>
        <v>0</v>
      </c>
      <c r="G739" s="14">
        <f t="shared" si="148"/>
        <v>0</v>
      </c>
      <c r="H739" s="14">
        <f t="shared" si="149"/>
        <v>0</v>
      </c>
      <c r="I739" s="14">
        <f t="shared" si="150"/>
        <v>0</v>
      </c>
      <c r="J739" s="14">
        <f t="shared" si="151"/>
        <v>0</v>
      </c>
      <c r="K739" s="14">
        <f t="shared" si="152"/>
        <v>0</v>
      </c>
      <c r="L739" s="14">
        <f t="shared" si="153"/>
        <v>0</v>
      </c>
      <c r="M739" s="14">
        <f t="shared" ca="1" si="158"/>
        <v>-1.8432078686033124E-2</v>
      </c>
      <c r="N739" s="14">
        <f t="shared" ca="1" si="154"/>
        <v>0</v>
      </c>
      <c r="O739" s="21">
        <f t="shared" ca="1" si="155"/>
        <v>0</v>
      </c>
      <c r="P739" s="14">
        <f t="shared" ca="1" si="156"/>
        <v>0</v>
      </c>
      <c r="Q739" s="14">
        <f t="shared" ca="1" si="157"/>
        <v>0</v>
      </c>
      <c r="R739" s="8">
        <f t="shared" ca="1" si="159"/>
        <v>1.8432078686033124E-2</v>
      </c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 spans="1:35" x14ac:dyDescent="0.2">
      <c r="A740" s="8"/>
      <c r="B740" s="8"/>
      <c r="C740" s="54"/>
      <c r="D740" s="56">
        <f t="shared" si="147"/>
        <v>0</v>
      </c>
      <c r="E740" s="56">
        <f t="shared" si="147"/>
        <v>0</v>
      </c>
      <c r="F740" s="14">
        <f t="shared" si="148"/>
        <v>0</v>
      </c>
      <c r="G740" s="14">
        <f t="shared" si="148"/>
        <v>0</v>
      </c>
      <c r="H740" s="14">
        <f t="shared" si="149"/>
        <v>0</v>
      </c>
      <c r="I740" s="14">
        <f t="shared" si="150"/>
        <v>0</v>
      </c>
      <c r="J740" s="14">
        <f t="shared" si="151"/>
        <v>0</v>
      </c>
      <c r="K740" s="14">
        <f t="shared" si="152"/>
        <v>0</v>
      </c>
      <c r="L740" s="14">
        <f t="shared" si="153"/>
        <v>0</v>
      </c>
      <c r="M740" s="14">
        <f t="shared" ca="1" si="158"/>
        <v>-1.8432078686033124E-2</v>
      </c>
      <c r="N740" s="14">
        <f t="shared" ca="1" si="154"/>
        <v>0</v>
      </c>
      <c r="O740" s="21">
        <f t="shared" ca="1" si="155"/>
        <v>0</v>
      </c>
      <c r="P740" s="14">
        <f t="shared" ca="1" si="156"/>
        <v>0</v>
      </c>
      <c r="Q740" s="14">
        <f t="shared" ca="1" si="157"/>
        <v>0</v>
      </c>
      <c r="R740" s="8">
        <f t="shared" ca="1" si="159"/>
        <v>1.8432078686033124E-2</v>
      </c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 spans="1:35" x14ac:dyDescent="0.2">
      <c r="A741" s="8"/>
      <c r="B741" s="8"/>
      <c r="C741" s="54"/>
      <c r="D741" s="56">
        <f t="shared" si="147"/>
        <v>0</v>
      </c>
      <c r="E741" s="56">
        <f t="shared" si="147"/>
        <v>0</v>
      </c>
      <c r="F741" s="14">
        <f t="shared" si="148"/>
        <v>0</v>
      </c>
      <c r="G741" s="14">
        <f t="shared" si="148"/>
        <v>0</v>
      </c>
      <c r="H741" s="14">
        <f t="shared" si="149"/>
        <v>0</v>
      </c>
      <c r="I741" s="14">
        <f t="shared" si="150"/>
        <v>0</v>
      </c>
      <c r="J741" s="14">
        <f t="shared" si="151"/>
        <v>0</v>
      </c>
      <c r="K741" s="14">
        <f t="shared" si="152"/>
        <v>0</v>
      </c>
      <c r="L741" s="14">
        <f t="shared" si="153"/>
        <v>0</v>
      </c>
      <c r="M741" s="14">
        <f t="shared" ca="1" si="158"/>
        <v>-1.8432078686033124E-2</v>
      </c>
      <c r="N741" s="14">
        <f t="shared" ca="1" si="154"/>
        <v>0</v>
      </c>
      <c r="O741" s="21">
        <f t="shared" ca="1" si="155"/>
        <v>0</v>
      </c>
      <c r="P741" s="14">
        <f t="shared" ca="1" si="156"/>
        <v>0</v>
      </c>
      <c r="Q741" s="14">
        <f t="shared" ca="1" si="157"/>
        <v>0</v>
      </c>
      <c r="R741" s="8">
        <f t="shared" ca="1" si="159"/>
        <v>1.8432078686033124E-2</v>
      </c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 spans="1:35" x14ac:dyDescent="0.2">
      <c r="A742" s="8"/>
      <c r="B742" s="8"/>
      <c r="C742" s="54"/>
      <c r="D742" s="56">
        <f t="shared" si="147"/>
        <v>0</v>
      </c>
      <c r="E742" s="56">
        <f t="shared" si="147"/>
        <v>0</v>
      </c>
      <c r="F742" s="14">
        <f t="shared" si="148"/>
        <v>0</v>
      </c>
      <c r="G742" s="14">
        <f t="shared" si="148"/>
        <v>0</v>
      </c>
      <c r="H742" s="14">
        <f t="shared" si="149"/>
        <v>0</v>
      </c>
      <c r="I742" s="14">
        <f t="shared" si="150"/>
        <v>0</v>
      </c>
      <c r="J742" s="14">
        <f t="shared" si="151"/>
        <v>0</v>
      </c>
      <c r="K742" s="14">
        <f t="shared" si="152"/>
        <v>0</v>
      </c>
      <c r="L742" s="14">
        <f t="shared" si="153"/>
        <v>0</v>
      </c>
      <c r="M742" s="14">
        <f t="shared" ca="1" si="158"/>
        <v>-1.8432078686033124E-2</v>
      </c>
      <c r="N742" s="14">
        <f t="shared" ca="1" si="154"/>
        <v>0</v>
      </c>
      <c r="O742" s="21">
        <f t="shared" ca="1" si="155"/>
        <v>0</v>
      </c>
      <c r="P742" s="14">
        <f t="shared" ca="1" si="156"/>
        <v>0</v>
      </c>
      <c r="Q742" s="14">
        <f t="shared" ca="1" si="157"/>
        <v>0</v>
      </c>
      <c r="R742" s="8">
        <f t="shared" ca="1" si="159"/>
        <v>1.8432078686033124E-2</v>
      </c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 spans="1:35" x14ac:dyDescent="0.2">
      <c r="A743" s="8"/>
      <c r="B743" s="8"/>
      <c r="C743" s="54"/>
      <c r="D743" s="56">
        <f t="shared" si="147"/>
        <v>0</v>
      </c>
      <c r="E743" s="56">
        <f t="shared" si="147"/>
        <v>0</v>
      </c>
      <c r="F743" s="14">
        <f t="shared" si="148"/>
        <v>0</v>
      </c>
      <c r="G743" s="14">
        <f t="shared" si="148"/>
        <v>0</v>
      </c>
      <c r="H743" s="14">
        <f t="shared" si="149"/>
        <v>0</v>
      </c>
      <c r="I743" s="14">
        <f t="shared" si="150"/>
        <v>0</v>
      </c>
      <c r="J743" s="14">
        <f t="shared" si="151"/>
        <v>0</v>
      </c>
      <c r="K743" s="14">
        <f t="shared" si="152"/>
        <v>0</v>
      </c>
      <c r="L743" s="14">
        <f t="shared" si="153"/>
        <v>0</v>
      </c>
      <c r="M743" s="14">
        <f t="shared" ca="1" si="158"/>
        <v>-1.8432078686033124E-2</v>
      </c>
      <c r="N743" s="14">
        <f t="shared" ca="1" si="154"/>
        <v>0</v>
      </c>
      <c r="O743" s="21">
        <f t="shared" ca="1" si="155"/>
        <v>0</v>
      </c>
      <c r="P743" s="14">
        <f t="shared" ca="1" si="156"/>
        <v>0</v>
      </c>
      <c r="Q743" s="14">
        <f t="shared" ca="1" si="157"/>
        <v>0</v>
      </c>
      <c r="R743" s="8">
        <f t="shared" ca="1" si="159"/>
        <v>1.8432078686033124E-2</v>
      </c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 spans="1:35" x14ac:dyDescent="0.2">
      <c r="A744" s="8"/>
      <c r="B744" s="8"/>
      <c r="C744" s="54"/>
      <c r="D744" s="56">
        <f t="shared" si="147"/>
        <v>0</v>
      </c>
      <c r="E744" s="56">
        <f t="shared" si="147"/>
        <v>0</v>
      </c>
      <c r="F744" s="14">
        <f t="shared" si="148"/>
        <v>0</v>
      </c>
      <c r="G744" s="14">
        <f t="shared" si="148"/>
        <v>0</v>
      </c>
      <c r="H744" s="14">
        <f t="shared" si="149"/>
        <v>0</v>
      </c>
      <c r="I744" s="14">
        <f t="shared" si="150"/>
        <v>0</v>
      </c>
      <c r="J744" s="14">
        <f t="shared" si="151"/>
        <v>0</v>
      </c>
      <c r="K744" s="14">
        <f t="shared" si="152"/>
        <v>0</v>
      </c>
      <c r="L744" s="14">
        <f t="shared" si="153"/>
        <v>0</v>
      </c>
      <c r="M744" s="14">
        <f t="shared" ca="1" si="158"/>
        <v>-1.8432078686033124E-2</v>
      </c>
      <c r="N744" s="14">
        <f t="shared" ca="1" si="154"/>
        <v>0</v>
      </c>
      <c r="O744" s="21">
        <f t="shared" ca="1" si="155"/>
        <v>0</v>
      </c>
      <c r="P744" s="14">
        <f t="shared" ca="1" si="156"/>
        <v>0</v>
      </c>
      <c r="Q744" s="14">
        <f t="shared" ca="1" si="157"/>
        <v>0</v>
      </c>
      <c r="R744" s="8">
        <f t="shared" ca="1" si="159"/>
        <v>1.8432078686033124E-2</v>
      </c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 spans="1:35" x14ac:dyDescent="0.2">
      <c r="A745" s="8"/>
      <c r="B745" s="8"/>
      <c r="C745" s="54"/>
      <c r="D745" s="56">
        <f t="shared" si="147"/>
        <v>0</v>
      </c>
      <c r="E745" s="56">
        <f t="shared" si="147"/>
        <v>0</v>
      </c>
      <c r="F745" s="14">
        <f t="shared" si="148"/>
        <v>0</v>
      </c>
      <c r="G745" s="14">
        <f t="shared" si="148"/>
        <v>0</v>
      </c>
      <c r="H745" s="14">
        <f t="shared" si="149"/>
        <v>0</v>
      </c>
      <c r="I745" s="14">
        <f t="shared" si="150"/>
        <v>0</v>
      </c>
      <c r="J745" s="14">
        <f t="shared" si="151"/>
        <v>0</v>
      </c>
      <c r="K745" s="14">
        <f t="shared" si="152"/>
        <v>0</v>
      </c>
      <c r="L745" s="14">
        <f t="shared" si="153"/>
        <v>0</v>
      </c>
      <c r="M745" s="14">
        <f t="shared" ca="1" si="158"/>
        <v>-1.8432078686033124E-2</v>
      </c>
      <c r="N745" s="14">
        <f t="shared" ca="1" si="154"/>
        <v>0</v>
      </c>
      <c r="O745" s="21">
        <f t="shared" ca="1" si="155"/>
        <v>0</v>
      </c>
      <c r="P745" s="14">
        <f t="shared" ca="1" si="156"/>
        <v>0</v>
      </c>
      <c r="Q745" s="14">
        <f t="shared" ca="1" si="157"/>
        <v>0</v>
      </c>
      <c r="R745" s="8">
        <f t="shared" ca="1" si="159"/>
        <v>1.8432078686033124E-2</v>
      </c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 spans="1:35" x14ac:dyDescent="0.2">
      <c r="A746" s="8"/>
      <c r="B746" s="8"/>
      <c r="C746" s="54"/>
      <c r="D746" s="56">
        <f t="shared" si="147"/>
        <v>0</v>
      </c>
      <c r="E746" s="56">
        <f t="shared" si="147"/>
        <v>0</v>
      </c>
      <c r="F746" s="14">
        <f t="shared" si="148"/>
        <v>0</v>
      </c>
      <c r="G746" s="14">
        <f t="shared" si="148"/>
        <v>0</v>
      </c>
      <c r="H746" s="14">
        <f t="shared" si="149"/>
        <v>0</v>
      </c>
      <c r="I746" s="14">
        <f t="shared" si="150"/>
        <v>0</v>
      </c>
      <c r="J746" s="14">
        <f t="shared" si="151"/>
        <v>0</v>
      </c>
      <c r="K746" s="14">
        <f t="shared" si="152"/>
        <v>0</v>
      </c>
      <c r="L746" s="14">
        <f t="shared" si="153"/>
        <v>0</v>
      </c>
      <c r="M746" s="14">
        <f t="shared" ca="1" si="158"/>
        <v>-1.8432078686033124E-2</v>
      </c>
      <c r="N746" s="14">
        <f t="shared" ca="1" si="154"/>
        <v>0</v>
      </c>
      <c r="O746" s="21">
        <f t="shared" ca="1" si="155"/>
        <v>0</v>
      </c>
      <c r="P746" s="14">
        <f t="shared" ca="1" si="156"/>
        <v>0</v>
      </c>
      <c r="Q746" s="14">
        <f t="shared" ca="1" si="157"/>
        <v>0</v>
      </c>
      <c r="R746" s="8">
        <f t="shared" ca="1" si="159"/>
        <v>1.8432078686033124E-2</v>
      </c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 spans="1:35" x14ac:dyDescent="0.2">
      <c r="A747" s="8"/>
      <c r="B747" s="8"/>
      <c r="C747" s="54"/>
      <c r="D747" s="56">
        <f t="shared" si="147"/>
        <v>0</v>
      </c>
      <c r="E747" s="56">
        <f t="shared" si="147"/>
        <v>0</v>
      </c>
      <c r="F747" s="14">
        <f t="shared" si="148"/>
        <v>0</v>
      </c>
      <c r="G747" s="14">
        <f t="shared" si="148"/>
        <v>0</v>
      </c>
      <c r="H747" s="14">
        <f t="shared" si="149"/>
        <v>0</v>
      </c>
      <c r="I747" s="14">
        <f t="shared" si="150"/>
        <v>0</v>
      </c>
      <c r="J747" s="14">
        <f t="shared" si="151"/>
        <v>0</v>
      </c>
      <c r="K747" s="14">
        <f t="shared" si="152"/>
        <v>0</v>
      </c>
      <c r="L747" s="14">
        <f t="shared" si="153"/>
        <v>0</v>
      </c>
      <c r="M747" s="14">
        <f t="shared" ca="1" si="158"/>
        <v>-1.8432078686033124E-2</v>
      </c>
      <c r="N747" s="14">
        <f t="shared" ca="1" si="154"/>
        <v>0</v>
      </c>
      <c r="O747" s="21">
        <f t="shared" ca="1" si="155"/>
        <v>0</v>
      </c>
      <c r="P747" s="14">
        <f t="shared" ca="1" si="156"/>
        <v>0</v>
      </c>
      <c r="Q747" s="14">
        <f t="shared" ca="1" si="157"/>
        <v>0</v>
      </c>
      <c r="R747" s="8">
        <f t="shared" ca="1" si="159"/>
        <v>1.8432078686033124E-2</v>
      </c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</row>
    <row r="748" spans="1:35" x14ac:dyDescent="0.2">
      <c r="A748" s="8"/>
      <c r="B748" s="8"/>
      <c r="C748" s="54"/>
      <c r="D748" s="56">
        <f t="shared" si="147"/>
        <v>0</v>
      </c>
      <c r="E748" s="56">
        <f t="shared" si="147"/>
        <v>0</v>
      </c>
      <c r="F748" s="14">
        <f t="shared" si="148"/>
        <v>0</v>
      </c>
      <c r="G748" s="14">
        <f t="shared" si="148"/>
        <v>0</v>
      </c>
      <c r="H748" s="14">
        <f t="shared" si="149"/>
        <v>0</v>
      </c>
      <c r="I748" s="14">
        <f t="shared" si="150"/>
        <v>0</v>
      </c>
      <c r="J748" s="14">
        <f t="shared" si="151"/>
        <v>0</v>
      </c>
      <c r="K748" s="14">
        <f t="shared" si="152"/>
        <v>0</v>
      </c>
      <c r="L748" s="14">
        <f t="shared" si="153"/>
        <v>0</v>
      </c>
      <c r="M748" s="14">
        <f t="shared" ca="1" si="158"/>
        <v>-1.8432078686033124E-2</v>
      </c>
      <c r="N748" s="14">
        <f t="shared" ca="1" si="154"/>
        <v>0</v>
      </c>
      <c r="O748" s="21">
        <f t="shared" ca="1" si="155"/>
        <v>0</v>
      </c>
      <c r="P748" s="14">
        <f t="shared" ca="1" si="156"/>
        <v>0</v>
      </c>
      <c r="Q748" s="14">
        <f t="shared" ca="1" si="157"/>
        <v>0</v>
      </c>
      <c r="R748" s="8">
        <f t="shared" ca="1" si="159"/>
        <v>1.8432078686033124E-2</v>
      </c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 spans="1:35" x14ac:dyDescent="0.2">
      <c r="A749" s="8"/>
      <c r="B749" s="8"/>
      <c r="C749" s="54"/>
      <c r="D749" s="56">
        <f t="shared" si="147"/>
        <v>0</v>
      </c>
      <c r="E749" s="56">
        <f t="shared" si="147"/>
        <v>0</v>
      </c>
      <c r="F749" s="14">
        <f t="shared" si="148"/>
        <v>0</v>
      </c>
      <c r="G749" s="14">
        <f t="shared" si="148"/>
        <v>0</v>
      </c>
      <c r="H749" s="14">
        <f t="shared" si="149"/>
        <v>0</v>
      </c>
      <c r="I749" s="14">
        <f t="shared" si="150"/>
        <v>0</v>
      </c>
      <c r="J749" s="14">
        <f t="shared" si="151"/>
        <v>0</v>
      </c>
      <c r="K749" s="14">
        <f t="shared" si="152"/>
        <v>0</v>
      </c>
      <c r="L749" s="14">
        <f t="shared" si="153"/>
        <v>0</v>
      </c>
      <c r="M749" s="14">
        <f t="shared" ca="1" si="158"/>
        <v>-1.8432078686033124E-2</v>
      </c>
      <c r="N749" s="14">
        <f t="shared" ca="1" si="154"/>
        <v>0</v>
      </c>
      <c r="O749" s="21">
        <f t="shared" ca="1" si="155"/>
        <v>0</v>
      </c>
      <c r="P749" s="14">
        <f t="shared" ca="1" si="156"/>
        <v>0</v>
      </c>
      <c r="Q749" s="14">
        <f t="shared" ca="1" si="157"/>
        <v>0</v>
      </c>
      <c r="R749" s="8">
        <f t="shared" ca="1" si="159"/>
        <v>1.8432078686033124E-2</v>
      </c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 spans="1:35" x14ac:dyDescent="0.2">
      <c r="A750" s="8"/>
      <c r="B750" s="8"/>
      <c r="C750" s="54"/>
      <c r="D750" s="56">
        <f t="shared" si="147"/>
        <v>0</v>
      </c>
      <c r="E750" s="56">
        <f t="shared" si="147"/>
        <v>0</v>
      </c>
      <c r="F750" s="14">
        <f t="shared" si="148"/>
        <v>0</v>
      </c>
      <c r="G750" s="14">
        <f t="shared" si="148"/>
        <v>0</v>
      </c>
      <c r="H750" s="14">
        <f t="shared" si="149"/>
        <v>0</v>
      </c>
      <c r="I750" s="14">
        <f t="shared" si="150"/>
        <v>0</v>
      </c>
      <c r="J750" s="14">
        <f t="shared" si="151"/>
        <v>0</v>
      </c>
      <c r="K750" s="14">
        <f t="shared" si="152"/>
        <v>0</v>
      </c>
      <c r="L750" s="14">
        <f t="shared" si="153"/>
        <v>0</v>
      </c>
      <c r="M750" s="14">
        <f t="shared" ca="1" si="158"/>
        <v>-1.8432078686033124E-2</v>
      </c>
      <c r="N750" s="14">
        <f t="shared" ca="1" si="154"/>
        <v>0</v>
      </c>
      <c r="O750" s="21">
        <f t="shared" ca="1" si="155"/>
        <v>0</v>
      </c>
      <c r="P750" s="14">
        <f t="shared" ca="1" si="156"/>
        <v>0</v>
      </c>
      <c r="Q750" s="14">
        <f t="shared" ca="1" si="157"/>
        <v>0</v>
      </c>
      <c r="R750" s="8">
        <f t="shared" ca="1" si="159"/>
        <v>1.8432078686033124E-2</v>
      </c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 spans="1:35" x14ac:dyDescent="0.2">
      <c r="A751" s="8"/>
      <c r="B751" s="8"/>
      <c r="C751" s="54"/>
      <c r="D751" s="56">
        <f t="shared" si="147"/>
        <v>0</v>
      </c>
      <c r="E751" s="56">
        <f t="shared" si="147"/>
        <v>0</v>
      </c>
      <c r="F751" s="14">
        <f t="shared" si="148"/>
        <v>0</v>
      </c>
      <c r="G751" s="14">
        <f t="shared" si="148"/>
        <v>0</v>
      </c>
      <c r="H751" s="14">
        <f t="shared" si="149"/>
        <v>0</v>
      </c>
      <c r="I751" s="14">
        <f t="shared" si="150"/>
        <v>0</v>
      </c>
      <c r="J751" s="14">
        <f t="shared" si="151"/>
        <v>0</v>
      </c>
      <c r="K751" s="14">
        <f t="shared" si="152"/>
        <v>0</v>
      </c>
      <c r="L751" s="14">
        <f t="shared" si="153"/>
        <v>0</v>
      </c>
      <c r="M751" s="14">
        <f t="shared" ca="1" si="158"/>
        <v>-1.8432078686033124E-2</v>
      </c>
      <c r="N751" s="14">
        <f t="shared" ca="1" si="154"/>
        <v>0</v>
      </c>
      <c r="O751" s="21">
        <f t="shared" ca="1" si="155"/>
        <v>0</v>
      </c>
      <c r="P751" s="14">
        <f t="shared" ca="1" si="156"/>
        <v>0</v>
      </c>
      <c r="Q751" s="14">
        <f t="shared" ca="1" si="157"/>
        <v>0</v>
      </c>
      <c r="R751" s="8">
        <f t="shared" ca="1" si="159"/>
        <v>1.8432078686033124E-2</v>
      </c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 spans="1:35" x14ac:dyDescent="0.2">
      <c r="A752" s="8"/>
      <c r="B752" s="8"/>
      <c r="C752" s="54"/>
      <c r="D752" s="56">
        <f t="shared" si="147"/>
        <v>0</v>
      </c>
      <c r="E752" s="56">
        <f t="shared" si="147"/>
        <v>0</v>
      </c>
      <c r="F752" s="14">
        <f t="shared" si="148"/>
        <v>0</v>
      </c>
      <c r="G752" s="14">
        <f t="shared" si="148"/>
        <v>0</v>
      </c>
      <c r="H752" s="14">
        <f t="shared" si="149"/>
        <v>0</v>
      </c>
      <c r="I752" s="14">
        <f t="shared" si="150"/>
        <v>0</v>
      </c>
      <c r="J752" s="14">
        <f t="shared" si="151"/>
        <v>0</v>
      </c>
      <c r="K752" s="14">
        <f t="shared" si="152"/>
        <v>0</v>
      </c>
      <c r="L752" s="14">
        <f t="shared" si="153"/>
        <v>0</v>
      </c>
      <c r="M752" s="14">
        <f t="shared" ca="1" si="158"/>
        <v>-1.8432078686033124E-2</v>
      </c>
      <c r="N752" s="14">
        <f t="shared" ca="1" si="154"/>
        <v>0</v>
      </c>
      <c r="O752" s="21">
        <f t="shared" ca="1" si="155"/>
        <v>0</v>
      </c>
      <c r="P752" s="14">
        <f t="shared" ca="1" si="156"/>
        <v>0</v>
      </c>
      <c r="Q752" s="14">
        <f t="shared" ca="1" si="157"/>
        <v>0</v>
      </c>
      <c r="R752" s="8">
        <f t="shared" ca="1" si="159"/>
        <v>1.8432078686033124E-2</v>
      </c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</row>
    <row r="753" spans="1:35" x14ac:dyDescent="0.2">
      <c r="A753" s="8"/>
      <c r="B753" s="8"/>
      <c r="C753" s="54"/>
      <c r="D753" s="56">
        <f t="shared" si="147"/>
        <v>0</v>
      </c>
      <c r="E753" s="56">
        <f t="shared" si="147"/>
        <v>0</v>
      </c>
      <c r="F753" s="14">
        <f t="shared" si="148"/>
        <v>0</v>
      </c>
      <c r="G753" s="14">
        <f t="shared" si="148"/>
        <v>0</v>
      </c>
      <c r="H753" s="14">
        <f t="shared" si="149"/>
        <v>0</v>
      </c>
      <c r="I753" s="14">
        <f t="shared" si="150"/>
        <v>0</v>
      </c>
      <c r="J753" s="14">
        <f t="shared" si="151"/>
        <v>0</v>
      </c>
      <c r="K753" s="14">
        <f t="shared" si="152"/>
        <v>0</v>
      </c>
      <c r="L753" s="14">
        <f t="shared" si="153"/>
        <v>0</v>
      </c>
      <c r="M753" s="14">
        <f t="shared" ca="1" si="158"/>
        <v>-1.8432078686033124E-2</v>
      </c>
      <c r="N753" s="14">
        <f t="shared" ca="1" si="154"/>
        <v>0</v>
      </c>
      <c r="O753" s="21">
        <f t="shared" ca="1" si="155"/>
        <v>0</v>
      </c>
      <c r="P753" s="14">
        <f t="shared" ca="1" si="156"/>
        <v>0</v>
      </c>
      <c r="Q753" s="14">
        <f t="shared" ca="1" si="157"/>
        <v>0</v>
      </c>
      <c r="R753" s="8">
        <f t="shared" ca="1" si="159"/>
        <v>1.8432078686033124E-2</v>
      </c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 spans="1:35" x14ac:dyDescent="0.2">
      <c r="A754" s="8"/>
      <c r="B754" s="8"/>
      <c r="C754" s="54"/>
      <c r="D754" s="56">
        <f t="shared" si="147"/>
        <v>0</v>
      </c>
      <c r="E754" s="56">
        <f t="shared" si="147"/>
        <v>0</v>
      </c>
      <c r="F754" s="14">
        <f t="shared" si="148"/>
        <v>0</v>
      </c>
      <c r="G754" s="14">
        <f t="shared" si="148"/>
        <v>0</v>
      </c>
      <c r="H754" s="14">
        <f t="shared" si="149"/>
        <v>0</v>
      </c>
      <c r="I754" s="14">
        <f t="shared" si="150"/>
        <v>0</v>
      </c>
      <c r="J754" s="14">
        <f t="shared" si="151"/>
        <v>0</v>
      </c>
      <c r="K754" s="14">
        <f t="shared" si="152"/>
        <v>0</v>
      </c>
      <c r="L754" s="14">
        <f t="shared" si="153"/>
        <v>0</v>
      </c>
      <c r="M754" s="14">
        <f t="shared" ca="1" si="158"/>
        <v>-1.8432078686033124E-2</v>
      </c>
      <c r="N754" s="14">
        <f t="shared" ca="1" si="154"/>
        <v>0</v>
      </c>
      <c r="O754" s="21">
        <f t="shared" ca="1" si="155"/>
        <v>0</v>
      </c>
      <c r="P754" s="14">
        <f t="shared" ca="1" si="156"/>
        <v>0</v>
      </c>
      <c r="Q754" s="14">
        <f t="shared" ca="1" si="157"/>
        <v>0</v>
      </c>
      <c r="R754" s="8">
        <f t="shared" ca="1" si="159"/>
        <v>1.8432078686033124E-2</v>
      </c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</row>
    <row r="755" spans="1:35" x14ac:dyDescent="0.2">
      <c r="A755" s="8"/>
      <c r="B755" s="8"/>
      <c r="C755" s="54"/>
      <c r="D755" s="56">
        <f t="shared" si="147"/>
        <v>0</v>
      </c>
      <c r="E755" s="56">
        <f t="shared" si="147"/>
        <v>0</v>
      </c>
      <c r="F755" s="14">
        <f t="shared" si="148"/>
        <v>0</v>
      </c>
      <c r="G755" s="14">
        <f t="shared" si="148"/>
        <v>0</v>
      </c>
      <c r="H755" s="14">
        <f t="shared" si="149"/>
        <v>0</v>
      </c>
      <c r="I755" s="14">
        <f t="shared" si="150"/>
        <v>0</v>
      </c>
      <c r="J755" s="14">
        <f t="shared" si="151"/>
        <v>0</v>
      </c>
      <c r="K755" s="14">
        <f t="shared" si="152"/>
        <v>0</v>
      </c>
      <c r="L755" s="14">
        <f t="shared" si="153"/>
        <v>0</v>
      </c>
      <c r="M755" s="14">
        <f t="shared" ca="1" si="158"/>
        <v>-1.8432078686033124E-2</v>
      </c>
      <c r="N755" s="14">
        <f t="shared" ca="1" si="154"/>
        <v>0</v>
      </c>
      <c r="O755" s="21">
        <f t="shared" ca="1" si="155"/>
        <v>0</v>
      </c>
      <c r="P755" s="14">
        <f t="shared" ca="1" si="156"/>
        <v>0</v>
      </c>
      <c r="Q755" s="14">
        <f t="shared" ca="1" si="157"/>
        <v>0</v>
      </c>
      <c r="R755" s="8">
        <f t="shared" ca="1" si="159"/>
        <v>1.8432078686033124E-2</v>
      </c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</row>
    <row r="756" spans="1:35" x14ac:dyDescent="0.2">
      <c r="A756" s="8"/>
      <c r="B756" s="8"/>
      <c r="C756" s="54"/>
      <c r="D756" s="56">
        <f t="shared" si="147"/>
        <v>0</v>
      </c>
      <c r="E756" s="56">
        <f t="shared" si="147"/>
        <v>0</v>
      </c>
      <c r="F756" s="14">
        <f t="shared" si="148"/>
        <v>0</v>
      </c>
      <c r="G756" s="14">
        <f t="shared" si="148"/>
        <v>0</v>
      </c>
      <c r="H756" s="14">
        <f t="shared" si="149"/>
        <v>0</v>
      </c>
      <c r="I756" s="14">
        <f t="shared" si="150"/>
        <v>0</v>
      </c>
      <c r="J756" s="14">
        <f t="shared" si="151"/>
        <v>0</v>
      </c>
      <c r="K756" s="14">
        <f t="shared" si="152"/>
        <v>0</v>
      </c>
      <c r="L756" s="14">
        <f t="shared" si="153"/>
        <v>0</v>
      </c>
      <c r="M756" s="14">
        <f t="shared" ca="1" si="158"/>
        <v>-1.8432078686033124E-2</v>
      </c>
      <c r="N756" s="14">
        <f t="shared" ca="1" si="154"/>
        <v>0</v>
      </c>
      <c r="O756" s="21">
        <f t="shared" ca="1" si="155"/>
        <v>0</v>
      </c>
      <c r="P756" s="14">
        <f t="shared" ca="1" si="156"/>
        <v>0</v>
      </c>
      <c r="Q756" s="14">
        <f t="shared" ca="1" si="157"/>
        <v>0</v>
      </c>
      <c r="R756" s="8">
        <f t="shared" ca="1" si="159"/>
        <v>1.8432078686033124E-2</v>
      </c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</row>
    <row r="757" spans="1:35" x14ac:dyDescent="0.2">
      <c r="A757" s="8"/>
      <c r="B757" s="8"/>
      <c r="C757" s="54"/>
      <c r="D757" s="56">
        <f t="shared" si="147"/>
        <v>0</v>
      </c>
      <c r="E757" s="56">
        <f t="shared" si="147"/>
        <v>0</v>
      </c>
      <c r="F757" s="14">
        <f t="shared" si="148"/>
        <v>0</v>
      </c>
      <c r="G757" s="14">
        <f t="shared" si="148"/>
        <v>0</v>
      </c>
      <c r="H757" s="14">
        <f t="shared" si="149"/>
        <v>0</v>
      </c>
      <c r="I757" s="14">
        <f t="shared" si="150"/>
        <v>0</v>
      </c>
      <c r="J757" s="14">
        <f t="shared" si="151"/>
        <v>0</v>
      </c>
      <c r="K757" s="14">
        <f t="shared" si="152"/>
        <v>0</v>
      </c>
      <c r="L757" s="14">
        <f t="shared" si="153"/>
        <v>0</v>
      </c>
      <c r="M757" s="14">
        <f t="shared" ca="1" si="158"/>
        <v>-1.8432078686033124E-2</v>
      </c>
      <c r="N757" s="14">
        <f t="shared" ca="1" si="154"/>
        <v>0</v>
      </c>
      <c r="O757" s="21">
        <f t="shared" ca="1" si="155"/>
        <v>0</v>
      </c>
      <c r="P757" s="14">
        <f t="shared" ca="1" si="156"/>
        <v>0</v>
      </c>
      <c r="Q757" s="14">
        <f t="shared" ca="1" si="157"/>
        <v>0</v>
      </c>
      <c r="R757" s="8">
        <f t="shared" ca="1" si="159"/>
        <v>1.8432078686033124E-2</v>
      </c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 spans="1:35" x14ac:dyDescent="0.2">
      <c r="A758" s="8"/>
      <c r="B758" s="8"/>
      <c r="C758" s="54"/>
      <c r="D758" s="56">
        <f t="shared" si="147"/>
        <v>0</v>
      </c>
      <c r="E758" s="56">
        <f t="shared" si="147"/>
        <v>0</v>
      </c>
      <c r="F758" s="14">
        <f t="shared" si="148"/>
        <v>0</v>
      </c>
      <c r="G758" s="14">
        <f t="shared" si="148"/>
        <v>0</v>
      </c>
      <c r="H758" s="14">
        <f t="shared" si="149"/>
        <v>0</v>
      </c>
      <c r="I758" s="14">
        <f t="shared" si="150"/>
        <v>0</v>
      </c>
      <c r="J758" s="14">
        <f t="shared" si="151"/>
        <v>0</v>
      </c>
      <c r="K758" s="14">
        <f t="shared" si="152"/>
        <v>0</v>
      </c>
      <c r="L758" s="14">
        <f t="shared" si="153"/>
        <v>0</v>
      </c>
      <c r="M758" s="14">
        <f t="shared" ca="1" si="158"/>
        <v>-1.8432078686033124E-2</v>
      </c>
      <c r="N758" s="14">
        <f t="shared" ca="1" si="154"/>
        <v>0</v>
      </c>
      <c r="O758" s="21">
        <f t="shared" ca="1" si="155"/>
        <v>0</v>
      </c>
      <c r="P758" s="14">
        <f t="shared" ca="1" si="156"/>
        <v>0</v>
      </c>
      <c r="Q758" s="14">
        <f t="shared" ca="1" si="157"/>
        <v>0</v>
      </c>
      <c r="R758" s="8">
        <f t="shared" ca="1" si="159"/>
        <v>1.8432078686033124E-2</v>
      </c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 spans="1:35" x14ac:dyDescent="0.2">
      <c r="A759" s="8"/>
      <c r="B759" s="8"/>
      <c r="C759" s="54"/>
      <c r="D759" s="56">
        <f t="shared" si="147"/>
        <v>0</v>
      </c>
      <c r="E759" s="56">
        <f t="shared" si="147"/>
        <v>0</v>
      </c>
      <c r="F759" s="14">
        <f t="shared" si="148"/>
        <v>0</v>
      </c>
      <c r="G759" s="14">
        <f t="shared" si="148"/>
        <v>0</v>
      </c>
      <c r="H759" s="14">
        <f t="shared" si="149"/>
        <v>0</v>
      </c>
      <c r="I759" s="14">
        <f t="shared" si="150"/>
        <v>0</v>
      </c>
      <c r="J759" s="14">
        <f t="shared" si="151"/>
        <v>0</v>
      </c>
      <c r="K759" s="14">
        <f t="shared" si="152"/>
        <v>0</v>
      </c>
      <c r="L759" s="14">
        <f t="shared" si="153"/>
        <v>0</v>
      </c>
      <c r="M759" s="14">
        <f t="shared" ca="1" si="158"/>
        <v>-1.8432078686033124E-2</v>
      </c>
      <c r="N759" s="14">
        <f t="shared" ca="1" si="154"/>
        <v>0</v>
      </c>
      <c r="O759" s="21">
        <f t="shared" ca="1" si="155"/>
        <v>0</v>
      </c>
      <c r="P759" s="14">
        <f t="shared" ca="1" si="156"/>
        <v>0</v>
      </c>
      <c r="Q759" s="14">
        <f t="shared" ca="1" si="157"/>
        <v>0</v>
      </c>
      <c r="R759" s="8">
        <f t="shared" ca="1" si="159"/>
        <v>1.8432078686033124E-2</v>
      </c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 spans="1:35" x14ac:dyDescent="0.2">
      <c r="A760" s="8"/>
      <c r="B760" s="8"/>
      <c r="C760" s="54"/>
      <c r="D760" s="56">
        <f t="shared" si="147"/>
        <v>0</v>
      </c>
      <c r="E760" s="56">
        <f t="shared" si="147"/>
        <v>0</v>
      </c>
      <c r="F760" s="14">
        <f t="shared" si="148"/>
        <v>0</v>
      </c>
      <c r="G760" s="14">
        <f t="shared" si="148"/>
        <v>0</v>
      </c>
      <c r="H760" s="14">
        <f t="shared" si="149"/>
        <v>0</v>
      </c>
      <c r="I760" s="14">
        <f t="shared" si="150"/>
        <v>0</v>
      </c>
      <c r="J760" s="14">
        <f t="shared" si="151"/>
        <v>0</v>
      </c>
      <c r="K760" s="14">
        <f t="shared" si="152"/>
        <v>0</v>
      </c>
      <c r="L760" s="14">
        <f t="shared" si="153"/>
        <v>0</v>
      </c>
      <c r="M760" s="14">
        <f t="shared" ca="1" si="158"/>
        <v>-1.8432078686033124E-2</v>
      </c>
      <c r="N760" s="14">
        <f t="shared" ca="1" si="154"/>
        <v>0</v>
      </c>
      <c r="O760" s="21">
        <f t="shared" ca="1" si="155"/>
        <v>0</v>
      </c>
      <c r="P760" s="14">
        <f t="shared" ca="1" si="156"/>
        <v>0</v>
      </c>
      <c r="Q760" s="14">
        <f t="shared" ca="1" si="157"/>
        <v>0</v>
      </c>
      <c r="R760" s="8">
        <f t="shared" ca="1" si="159"/>
        <v>1.8432078686033124E-2</v>
      </c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</row>
    <row r="761" spans="1:35" x14ac:dyDescent="0.2">
      <c r="A761" s="8"/>
      <c r="B761" s="8"/>
      <c r="C761" s="54"/>
      <c r="D761" s="56">
        <f t="shared" si="147"/>
        <v>0</v>
      </c>
      <c r="E761" s="56">
        <f t="shared" si="147"/>
        <v>0</v>
      </c>
      <c r="F761" s="14">
        <f t="shared" si="148"/>
        <v>0</v>
      </c>
      <c r="G761" s="14">
        <f t="shared" si="148"/>
        <v>0</v>
      </c>
      <c r="H761" s="14">
        <f t="shared" si="149"/>
        <v>0</v>
      </c>
      <c r="I761" s="14">
        <f t="shared" si="150"/>
        <v>0</v>
      </c>
      <c r="J761" s="14">
        <f t="shared" si="151"/>
        <v>0</v>
      </c>
      <c r="K761" s="14">
        <f t="shared" si="152"/>
        <v>0</v>
      </c>
      <c r="L761" s="14">
        <f t="shared" si="153"/>
        <v>0</v>
      </c>
      <c r="M761" s="14">
        <f t="shared" ca="1" si="158"/>
        <v>-1.8432078686033124E-2</v>
      </c>
      <c r="N761" s="14">
        <f t="shared" ca="1" si="154"/>
        <v>0</v>
      </c>
      <c r="O761" s="21">
        <f t="shared" ca="1" si="155"/>
        <v>0</v>
      </c>
      <c r="P761" s="14">
        <f t="shared" ca="1" si="156"/>
        <v>0</v>
      </c>
      <c r="Q761" s="14">
        <f t="shared" ca="1" si="157"/>
        <v>0</v>
      </c>
      <c r="R761" s="8">
        <f t="shared" ca="1" si="159"/>
        <v>1.8432078686033124E-2</v>
      </c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</row>
    <row r="762" spans="1:35" x14ac:dyDescent="0.2">
      <c r="A762" s="8"/>
      <c r="B762" s="8"/>
      <c r="C762" s="54"/>
      <c r="D762" s="56">
        <f t="shared" si="147"/>
        <v>0</v>
      </c>
      <c r="E762" s="56">
        <f t="shared" si="147"/>
        <v>0</v>
      </c>
      <c r="F762" s="14">
        <f t="shared" si="148"/>
        <v>0</v>
      </c>
      <c r="G762" s="14">
        <f t="shared" si="148"/>
        <v>0</v>
      </c>
      <c r="H762" s="14">
        <f t="shared" si="149"/>
        <v>0</v>
      </c>
      <c r="I762" s="14">
        <f t="shared" si="150"/>
        <v>0</v>
      </c>
      <c r="J762" s="14">
        <f t="shared" si="151"/>
        <v>0</v>
      </c>
      <c r="K762" s="14">
        <f t="shared" si="152"/>
        <v>0</v>
      </c>
      <c r="L762" s="14">
        <f t="shared" si="153"/>
        <v>0</v>
      </c>
      <c r="M762" s="14">
        <f t="shared" ca="1" si="158"/>
        <v>-1.8432078686033124E-2</v>
      </c>
      <c r="N762" s="14">
        <f t="shared" ca="1" si="154"/>
        <v>0</v>
      </c>
      <c r="O762" s="21">
        <f t="shared" ca="1" si="155"/>
        <v>0</v>
      </c>
      <c r="P762" s="14">
        <f t="shared" ca="1" si="156"/>
        <v>0</v>
      </c>
      <c r="Q762" s="14">
        <f t="shared" ca="1" si="157"/>
        <v>0</v>
      </c>
      <c r="R762" s="8">
        <f t="shared" ca="1" si="159"/>
        <v>1.8432078686033124E-2</v>
      </c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 spans="1:35" x14ac:dyDescent="0.2">
      <c r="A763" s="8"/>
      <c r="B763" s="8"/>
      <c r="C763" s="54"/>
      <c r="D763" s="56">
        <f t="shared" si="147"/>
        <v>0</v>
      </c>
      <c r="E763" s="56">
        <f t="shared" si="147"/>
        <v>0</v>
      </c>
      <c r="F763" s="14">
        <f t="shared" si="148"/>
        <v>0</v>
      </c>
      <c r="G763" s="14">
        <f t="shared" si="148"/>
        <v>0</v>
      </c>
      <c r="H763" s="14">
        <f t="shared" si="149"/>
        <v>0</v>
      </c>
      <c r="I763" s="14">
        <f t="shared" si="150"/>
        <v>0</v>
      </c>
      <c r="J763" s="14">
        <f t="shared" si="151"/>
        <v>0</v>
      </c>
      <c r="K763" s="14">
        <f t="shared" si="152"/>
        <v>0</v>
      </c>
      <c r="L763" s="14">
        <f t="shared" si="153"/>
        <v>0</v>
      </c>
      <c r="M763" s="14">
        <f t="shared" ca="1" si="158"/>
        <v>-1.8432078686033124E-2</v>
      </c>
      <c r="N763" s="14">
        <f t="shared" ca="1" si="154"/>
        <v>0</v>
      </c>
      <c r="O763" s="21">
        <f t="shared" ca="1" si="155"/>
        <v>0</v>
      </c>
      <c r="P763" s="14">
        <f t="shared" ca="1" si="156"/>
        <v>0</v>
      </c>
      <c r="Q763" s="14">
        <f t="shared" ca="1" si="157"/>
        <v>0</v>
      </c>
      <c r="R763" s="8">
        <f t="shared" ca="1" si="159"/>
        <v>1.8432078686033124E-2</v>
      </c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</row>
    <row r="764" spans="1:35" x14ac:dyDescent="0.2">
      <c r="A764" s="8"/>
      <c r="B764" s="8"/>
      <c r="C764" s="54"/>
      <c r="D764" s="56">
        <f t="shared" si="147"/>
        <v>0</v>
      </c>
      <c r="E764" s="56">
        <f t="shared" si="147"/>
        <v>0</v>
      </c>
      <c r="F764" s="14">
        <f t="shared" si="148"/>
        <v>0</v>
      </c>
      <c r="G764" s="14">
        <f t="shared" si="148"/>
        <v>0</v>
      </c>
      <c r="H764" s="14">
        <f t="shared" si="149"/>
        <v>0</v>
      </c>
      <c r="I764" s="14">
        <f t="shared" si="150"/>
        <v>0</v>
      </c>
      <c r="J764" s="14">
        <f t="shared" si="151"/>
        <v>0</v>
      </c>
      <c r="K764" s="14">
        <f t="shared" si="152"/>
        <v>0</v>
      </c>
      <c r="L764" s="14">
        <f t="shared" si="153"/>
        <v>0</v>
      </c>
      <c r="M764" s="14">
        <f t="shared" ca="1" si="158"/>
        <v>-1.8432078686033124E-2</v>
      </c>
      <c r="N764" s="14">
        <f t="shared" ca="1" si="154"/>
        <v>0</v>
      </c>
      <c r="O764" s="21">
        <f t="shared" ca="1" si="155"/>
        <v>0</v>
      </c>
      <c r="P764" s="14">
        <f t="shared" ca="1" si="156"/>
        <v>0</v>
      </c>
      <c r="Q764" s="14">
        <f t="shared" ca="1" si="157"/>
        <v>0</v>
      </c>
      <c r="R764" s="8">
        <f t="shared" ca="1" si="159"/>
        <v>1.8432078686033124E-2</v>
      </c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 spans="1:35" x14ac:dyDescent="0.2">
      <c r="A765" s="8"/>
      <c r="B765" s="8"/>
      <c r="C765" s="54"/>
      <c r="D765" s="56">
        <f t="shared" si="147"/>
        <v>0</v>
      </c>
      <c r="E765" s="56">
        <f t="shared" si="147"/>
        <v>0</v>
      </c>
      <c r="F765" s="14">
        <f t="shared" si="148"/>
        <v>0</v>
      </c>
      <c r="G765" s="14">
        <f t="shared" si="148"/>
        <v>0</v>
      </c>
      <c r="H765" s="14">
        <f t="shared" si="149"/>
        <v>0</v>
      </c>
      <c r="I765" s="14">
        <f t="shared" si="150"/>
        <v>0</v>
      </c>
      <c r="J765" s="14">
        <f t="shared" si="151"/>
        <v>0</v>
      </c>
      <c r="K765" s="14">
        <f t="shared" si="152"/>
        <v>0</v>
      </c>
      <c r="L765" s="14">
        <f t="shared" si="153"/>
        <v>0</v>
      </c>
      <c r="M765" s="14">
        <f t="shared" ca="1" si="158"/>
        <v>-1.8432078686033124E-2</v>
      </c>
      <c r="N765" s="14">
        <f t="shared" ca="1" si="154"/>
        <v>0</v>
      </c>
      <c r="O765" s="21">
        <f t="shared" ca="1" si="155"/>
        <v>0</v>
      </c>
      <c r="P765" s="14">
        <f t="shared" ca="1" si="156"/>
        <v>0</v>
      </c>
      <c r="Q765" s="14">
        <f t="shared" ca="1" si="157"/>
        <v>0</v>
      </c>
      <c r="R765" s="8">
        <f t="shared" ca="1" si="159"/>
        <v>1.8432078686033124E-2</v>
      </c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 spans="1:35" x14ac:dyDescent="0.2">
      <c r="A766" s="8"/>
      <c r="B766" s="8"/>
      <c r="C766" s="54"/>
      <c r="D766" s="56">
        <f t="shared" si="147"/>
        <v>0</v>
      </c>
      <c r="E766" s="56">
        <f t="shared" si="147"/>
        <v>0</v>
      </c>
      <c r="F766" s="14">
        <f t="shared" si="148"/>
        <v>0</v>
      </c>
      <c r="G766" s="14">
        <f t="shared" si="148"/>
        <v>0</v>
      </c>
      <c r="H766" s="14">
        <f t="shared" si="149"/>
        <v>0</v>
      </c>
      <c r="I766" s="14">
        <f t="shared" si="150"/>
        <v>0</v>
      </c>
      <c r="J766" s="14">
        <f t="shared" si="151"/>
        <v>0</v>
      </c>
      <c r="K766" s="14">
        <f t="shared" si="152"/>
        <v>0</v>
      </c>
      <c r="L766" s="14">
        <f t="shared" si="153"/>
        <v>0</v>
      </c>
      <c r="M766" s="14">
        <f t="shared" ca="1" si="158"/>
        <v>-1.8432078686033124E-2</v>
      </c>
      <c r="N766" s="14">
        <f t="shared" ca="1" si="154"/>
        <v>0</v>
      </c>
      <c r="O766" s="21">
        <f t="shared" ca="1" si="155"/>
        <v>0</v>
      </c>
      <c r="P766" s="14">
        <f t="shared" ca="1" si="156"/>
        <v>0</v>
      </c>
      <c r="Q766" s="14">
        <f t="shared" ca="1" si="157"/>
        <v>0</v>
      </c>
      <c r="R766" s="8">
        <f t="shared" ca="1" si="159"/>
        <v>1.8432078686033124E-2</v>
      </c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 spans="1:35" x14ac:dyDescent="0.2">
      <c r="A767" s="8"/>
      <c r="B767" s="8"/>
      <c r="C767" s="54"/>
      <c r="D767" s="56">
        <f t="shared" si="147"/>
        <v>0</v>
      </c>
      <c r="E767" s="56">
        <f t="shared" si="147"/>
        <v>0</v>
      </c>
      <c r="F767" s="14">
        <f t="shared" si="148"/>
        <v>0</v>
      </c>
      <c r="G767" s="14">
        <f t="shared" si="148"/>
        <v>0</v>
      </c>
      <c r="H767" s="14">
        <f t="shared" si="149"/>
        <v>0</v>
      </c>
      <c r="I767" s="14">
        <f t="shared" si="150"/>
        <v>0</v>
      </c>
      <c r="J767" s="14">
        <f t="shared" si="151"/>
        <v>0</v>
      </c>
      <c r="K767" s="14">
        <f t="shared" si="152"/>
        <v>0</v>
      </c>
      <c r="L767" s="14">
        <f t="shared" si="153"/>
        <v>0</v>
      </c>
      <c r="M767" s="14">
        <f t="shared" ca="1" si="158"/>
        <v>-1.8432078686033124E-2</v>
      </c>
      <c r="N767" s="14">
        <f t="shared" ca="1" si="154"/>
        <v>0</v>
      </c>
      <c r="O767" s="21">
        <f t="shared" ca="1" si="155"/>
        <v>0</v>
      </c>
      <c r="P767" s="14">
        <f t="shared" ca="1" si="156"/>
        <v>0</v>
      </c>
      <c r="Q767" s="14">
        <f t="shared" ca="1" si="157"/>
        <v>0</v>
      </c>
      <c r="R767" s="8">
        <f t="shared" ca="1" si="159"/>
        <v>1.8432078686033124E-2</v>
      </c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</row>
    <row r="768" spans="1:35" x14ac:dyDescent="0.2">
      <c r="A768" s="8"/>
      <c r="B768" s="8"/>
      <c r="C768" s="54"/>
      <c r="D768" s="56">
        <f t="shared" si="147"/>
        <v>0</v>
      </c>
      <c r="E768" s="56">
        <f t="shared" si="147"/>
        <v>0</v>
      </c>
      <c r="F768" s="14">
        <f t="shared" si="148"/>
        <v>0</v>
      </c>
      <c r="G768" s="14">
        <f t="shared" si="148"/>
        <v>0</v>
      </c>
      <c r="H768" s="14">
        <f t="shared" si="149"/>
        <v>0</v>
      </c>
      <c r="I768" s="14">
        <f t="shared" si="150"/>
        <v>0</v>
      </c>
      <c r="J768" s="14">
        <f t="shared" si="151"/>
        <v>0</v>
      </c>
      <c r="K768" s="14">
        <f t="shared" si="152"/>
        <v>0</v>
      </c>
      <c r="L768" s="14">
        <f t="shared" si="153"/>
        <v>0</v>
      </c>
      <c r="M768" s="14">
        <f t="shared" ca="1" si="158"/>
        <v>-1.8432078686033124E-2</v>
      </c>
      <c r="N768" s="14">
        <f t="shared" ca="1" si="154"/>
        <v>0</v>
      </c>
      <c r="O768" s="21">
        <f t="shared" ca="1" si="155"/>
        <v>0</v>
      </c>
      <c r="P768" s="14">
        <f t="shared" ca="1" si="156"/>
        <v>0</v>
      </c>
      <c r="Q768" s="14">
        <f t="shared" ca="1" si="157"/>
        <v>0</v>
      </c>
      <c r="R768" s="8">
        <f t="shared" ca="1" si="159"/>
        <v>1.8432078686033124E-2</v>
      </c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 spans="1:35" x14ac:dyDescent="0.2">
      <c r="A769" s="8"/>
      <c r="B769" s="8"/>
      <c r="C769" s="54"/>
      <c r="D769" s="56">
        <f t="shared" si="147"/>
        <v>0</v>
      </c>
      <c r="E769" s="56">
        <f t="shared" si="147"/>
        <v>0</v>
      </c>
      <c r="F769" s="14">
        <f t="shared" si="148"/>
        <v>0</v>
      </c>
      <c r="G769" s="14">
        <f t="shared" si="148"/>
        <v>0</v>
      </c>
      <c r="H769" s="14">
        <f t="shared" si="149"/>
        <v>0</v>
      </c>
      <c r="I769" s="14">
        <f t="shared" si="150"/>
        <v>0</v>
      </c>
      <c r="J769" s="14">
        <f t="shared" si="151"/>
        <v>0</v>
      </c>
      <c r="K769" s="14">
        <f t="shared" si="152"/>
        <v>0</v>
      </c>
      <c r="L769" s="14">
        <f t="shared" si="153"/>
        <v>0</v>
      </c>
      <c r="M769" s="14">
        <f t="shared" ca="1" si="158"/>
        <v>-1.8432078686033124E-2</v>
      </c>
      <c r="N769" s="14">
        <f t="shared" ca="1" si="154"/>
        <v>0</v>
      </c>
      <c r="O769" s="21">
        <f t="shared" ca="1" si="155"/>
        <v>0</v>
      </c>
      <c r="P769" s="14">
        <f t="shared" ca="1" si="156"/>
        <v>0</v>
      </c>
      <c r="Q769" s="14">
        <f t="shared" ca="1" si="157"/>
        <v>0</v>
      </c>
      <c r="R769" s="8">
        <f t="shared" ca="1" si="159"/>
        <v>1.8432078686033124E-2</v>
      </c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 spans="1:35" x14ac:dyDescent="0.2">
      <c r="A770" s="8"/>
      <c r="B770" s="8"/>
      <c r="C770" s="54"/>
      <c r="D770" s="56">
        <f t="shared" si="147"/>
        <v>0</v>
      </c>
      <c r="E770" s="56">
        <f t="shared" si="147"/>
        <v>0</v>
      </c>
      <c r="F770" s="14">
        <f t="shared" si="148"/>
        <v>0</v>
      </c>
      <c r="G770" s="14">
        <f t="shared" si="148"/>
        <v>0</v>
      </c>
      <c r="H770" s="14">
        <f t="shared" si="149"/>
        <v>0</v>
      </c>
      <c r="I770" s="14">
        <f t="shared" si="150"/>
        <v>0</v>
      </c>
      <c r="J770" s="14">
        <f t="shared" si="151"/>
        <v>0</v>
      </c>
      <c r="K770" s="14">
        <f t="shared" si="152"/>
        <v>0</v>
      </c>
      <c r="L770" s="14">
        <f t="shared" si="153"/>
        <v>0</v>
      </c>
      <c r="M770" s="14">
        <f t="shared" ca="1" si="158"/>
        <v>-1.8432078686033124E-2</v>
      </c>
      <c r="N770" s="14">
        <f t="shared" ca="1" si="154"/>
        <v>0</v>
      </c>
      <c r="O770" s="21">
        <f t="shared" ca="1" si="155"/>
        <v>0</v>
      </c>
      <c r="P770" s="14">
        <f t="shared" ca="1" si="156"/>
        <v>0</v>
      </c>
      <c r="Q770" s="14">
        <f t="shared" ca="1" si="157"/>
        <v>0</v>
      </c>
      <c r="R770" s="8">
        <f t="shared" ca="1" si="159"/>
        <v>1.8432078686033124E-2</v>
      </c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 spans="1:35" x14ac:dyDescent="0.2">
      <c r="A771" s="8"/>
      <c r="B771" s="8"/>
      <c r="C771" s="54"/>
      <c r="D771" s="56">
        <f t="shared" si="147"/>
        <v>0</v>
      </c>
      <c r="E771" s="56">
        <f t="shared" si="147"/>
        <v>0</v>
      </c>
      <c r="F771" s="14">
        <f t="shared" si="148"/>
        <v>0</v>
      </c>
      <c r="G771" s="14">
        <f t="shared" si="148"/>
        <v>0</v>
      </c>
      <c r="H771" s="14">
        <f t="shared" si="149"/>
        <v>0</v>
      </c>
      <c r="I771" s="14">
        <f t="shared" si="150"/>
        <v>0</v>
      </c>
      <c r="J771" s="14">
        <f t="shared" si="151"/>
        <v>0</v>
      </c>
      <c r="K771" s="14">
        <f t="shared" si="152"/>
        <v>0</v>
      </c>
      <c r="L771" s="14">
        <f t="shared" si="153"/>
        <v>0</v>
      </c>
      <c r="M771" s="14">
        <f t="shared" ca="1" si="158"/>
        <v>-1.8432078686033124E-2</v>
      </c>
      <c r="N771" s="14">
        <f t="shared" ca="1" si="154"/>
        <v>0</v>
      </c>
      <c r="O771" s="21">
        <f t="shared" ca="1" si="155"/>
        <v>0</v>
      </c>
      <c r="P771" s="14">
        <f t="shared" ca="1" si="156"/>
        <v>0</v>
      </c>
      <c r="Q771" s="14">
        <f t="shared" ca="1" si="157"/>
        <v>0</v>
      </c>
      <c r="R771" s="8">
        <f t="shared" ca="1" si="159"/>
        <v>1.8432078686033124E-2</v>
      </c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</row>
    <row r="772" spans="1:35" x14ac:dyDescent="0.2">
      <c r="A772" s="8"/>
      <c r="B772" s="8"/>
      <c r="C772" s="54"/>
      <c r="D772" s="56">
        <f t="shared" si="147"/>
        <v>0</v>
      </c>
      <c r="E772" s="56">
        <f t="shared" si="147"/>
        <v>0</v>
      </c>
      <c r="F772" s="14">
        <f t="shared" si="148"/>
        <v>0</v>
      </c>
      <c r="G772" s="14">
        <f t="shared" si="148"/>
        <v>0</v>
      </c>
      <c r="H772" s="14">
        <f t="shared" si="149"/>
        <v>0</v>
      </c>
      <c r="I772" s="14">
        <f t="shared" si="150"/>
        <v>0</v>
      </c>
      <c r="J772" s="14">
        <f t="shared" si="151"/>
        <v>0</v>
      </c>
      <c r="K772" s="14">
        <f t="shared" si="152"/>
        <v>0</v>
      </c>
      <c r="L772" s="14">
        <f t="shared" si="153"/>
        <v>0</v>
      </c>
      <c r="M772" s="14">
        <f t="shared" ca="1" si="158"/>
        <v>-1.8432078686033124E-2</v>
      </c>
      <c r="N772" s="14">
        <f t="shared" ca="1" si="154"/>
        <v>0</v>
      </c>
      <c r="O772" s="21">
        <f t="shared" ca="1" si="155"/>
        <v>0</v>
      </c>
      <c r="P772" s="14">
        <f t="shared" ca="1" si="156"/>
        <v>0</v>
      </c>
      <c r="Q772" s="14">
        <f t="shared" ca="1" si="157"/>
        <v>0</v>
      </c>
      <c r="R772" s="8">
        <f t="shared" ca="1" si="159"/>
        <v>1.8432078686033124E-2</v>
      </c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</row>
    <row r="773" spans="1:35" x14ac:dyDescent="0.2">
      <c r="A773" s="8"/>
      <c r="B773" s="8"/>
      <c r="C773" s="54"/>
      <c r="D773" s="56">
        <f t="shared" si="147"/>
        <v>0</v>
      </c>
      <c r="E773" s="56">
        <f t="shared" si="147"/>
        <v>0</v>
      </c>
      <c r="F773" s="14">
        <f t="shared" si="148"/>
        <v>0</v>
      </c>
      <c r="G773" s="14">
        <f t="shared" si="148"/>
        <v>0</v>
      </c>
      <c r="H773" s="14">
        <f t="shared" si="149"/>
        <v>0</v>
      </c>
      <c r="I773" s="14">
        <f t="shared" si="150"/>
        <v>0</v>
      </c>
      <c r="J773" s="14">
        <f t="shared" si="151"/>
        <v>0</v>
      </c>
      <c r="K773" s="14">
        <f t="shared" si="152"/>
        <v>0</v>
      </c>
      <c r="L773" s="14">
        <f t="shared" si="153"/>
        <v>0</v>
      </c>
      <c r="M773" s="14">
        <f t="shared" ca="1" si="158"/>
        <v>-1.8432078686033124E-2</v>
      </c>
      <c r="N773" s="14">
        <f t="shared" ca="1" si="154"/>
        <v>0</v>
      </c>
      <c r="O773" s="21">
        <f t="shared" ca="1" si="155"/>
        <v>0</v>
      </c>
      <c r="P773" s="14">
        <f t="shared" ca="1" si="156"/>
        <v>0</v>
      </c>
      <c r="Q773" s="14">
        <f t="shared" ca="1" si="157"/>
        <v>0</v>
      </c>
      <c r="R773" s="8">
        <f t="shared" ca="1" si="159"/>
        <v>1.8432078686033124E-2</v>
      </c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 spans="1:35" x14ac:dyDescent="0.2">
      <c r="A774" s="8"/>
      <c r="B774" s="8"/>
      <c r="C774" s="54"/>
      <c r="D774" s="56">
        <f t="shared" si="147"/>
        <v>0</v>
      </c>
      <c r="E774" s="56">
        <f t="shared" si="147"/>
        <v>0</v>
      </c>
      <c r="F774" s="14">
        <f t="shared" si="148"/>
        <v>0</v>
      </c>
      <c r="G774" s="14">
        <f t="shared" si="148"/>
        <v>0</v>
      </c>
      <c r="H774" s="14">
        <f t="shared" si="149"/>
        <v>0</v>
      </c>
      <c r="I774" s="14">
        <f t="shared" si="150"/>
        <v>0</v>
      </c>
      <c r="J774" s="14">
        <f t="shared" si="151"/>
        <v>0</v>
      </c>
      <c r="K774" s="14">
        <f t="shared" si="152"/>
        <v>0</v>
      </c>
      <c r="L774" s="14">
        <f t="shared" si="153"/>
        <v>0</v>
      </c>
      <c r="M774" s="14">
        <f t="shared" ca="1" si="158"/>
        <v>-1.8432078686033124E-2</v>
      </c>
      <c r="N774" s="14">
        <f t="shared" ca="1" si="154"/>
        <v>0</v>
      </c>
      <c r="O774" s="21">
        <f t="shared" ca="1" si="155"/>
        <v>0</v>
      </c>
      <c r="P774" s="14">
        <f t="shared" ca="1" si="156"/>
        <v>0</v>
      </c>
      <c r="Q774" s="14">
        <f t="shared" ca="1" si="157"/>
        <v>0</v>
      </c>
      <c r="R774" s="8">
        <f t="shared" ca="1" si="159"/>
        <v>1.8432078686033124E-2</v>
      </c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</row>
    <row r="775" spans="1:35" x14ac:dyDescent="0.2">
      <c r="A775" s="8"/>
      <c r="B775" s="8"/>
      <c r="C775" s="54"/>
      <c r="D775" s="56">
        <f t="shared" si="147"/>
        <v>0</v>
      </c>
      <c r="E775" s="56">
        <f t="shared" si="147"/>
        <v>0</v>
      </c>
      <c r="F775" s="14">
        <f t="shared" si="148"/>
        <v>0</v>
      </c>
      <c r="G775" s="14">
        <f t="shared" si="148"/>
        <v>0</v>
      </c>
      <c r="H775" s="14">
        <f t="shared" si="149"/>
        <v>0</v>
      </c>
      <c r="I775" s="14">
        <f t="shared" si="150"/>
        <v>0</v>
      </c>
      <c r="J775" s="14">
        <f t="shared" si="151"/>
        <v>0</v>
      </c>
      <c r="K775" s="14">
        <f t="shared" si="152"/>
        <v>0</v>
      </c>
      <c r="L775" s="14">
        <f t="shared" si="153"/>
        <v>0</v>
      </c>
      <c r="M775" s="14">
        <f t="shared" ca="1" si="158"/>
        <v>-1.8432078686033124E-2</v>
      </c>
      <c r="N775" s="14">
        <f t="shared" ca="1" si="154"/>
        <v>0</v>
      </c>
      <c r="O775" s="21">
        <f t="shared" ca="1" si="155"/>
        <v>0</v>
      </c>
      <c r="P775" s="14">
        <f t="shared" ca="1" si="156"/>
        <v>0</v>
      </c>
      <c r="Q775" s="14">
        <f t="shared" ca="1" si="157"/>
        <v>0</v>
      </c>
      <c r="R775" s="8">
        <f t="shared" ca="1" si="159"/>
        <v>1.8432078686033124E-2</v>
      </c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 spans="1:35" x14ac:dyDescent="0.2">
      <c r="A776" s="8"/>
      <c r="B776" s="8"/>
      <c r="C776" s="54"/>
      <c r="D776" s="56">
        <f t="shared" si="147"/>
        <v>0</v>
      </c>
      <c r="E776" s="56">
        <f t="shared" si="147"/>
        <v>0</v>
      </c>
      <c r="F776" s="14">
        <f t="shared" si="148"/>
        <v>0</v>
      </c>
      <c r="G776" s="14">
        <f t="shared" si="148"/>
        <v>0</v>
      </c>
      <c r="H776" s="14">
        <f t="shared" si="149"/>
        <v>0</v>
      </c>
      <c r="I776" s="14">
        <f t="shared" si="150"/>
        <v>0</v>
      </c>
      <c r="J776" s="14">
        <f t="shared" si="151"/>
        <v>0</v>
      </c>
      <c r="K776" s="14">
        <f t="shared" si="152"/>
        <v>0</v>
      </c>
      <c r="L776" s="14">
        <f t="shared" si="153"/>
        <v>0</v>
      </c>
      <c r="M776" s="14">
        <f t="shared" ca="1" si="158"/>
        <v>-1.8432078686033124E-2</v>
      </c>
      <c r="N776" s="14">
        <f t="shared" ca="1" si="154"/>
        <v>0</v>
      </c>
      <c r="O776" s="21">
        <f t="shared" ca="1" si="155"/>
        <v>0</v>
      </c>
      <c r="P776" s="14">
        <f t="shared" ca="1" si="156"/>
        <v>0</v>
      </c>
      <c r="Q776" s="14">
        <f t="shared" ca="1" si="157"/>
        <v>0</v>
      </c>
      <c r="R776" s="8">
        <f t="shared" ca="1" si="159"/>
        <v>1.8432078686033124E-2</v>
      </c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 spans="1:35" x14ac:dyDescent="0.2">
      <c r="A777" s="8"/>
      <c r="B777" s="8"/>
      <c r="C777" s="54"/>
      <c r="D777" s="56">
        <f t="shared" si="147"/>
        <v>0</v>
      </c>
      <c r="E777" s="56">
        <f t="shared" si="147"/>
        <v>0</v>
      </c>
      <c r="F777" s="14">
        <f t="shared" si="148"/>
        <v>0</v>
      </c>
      <c r="G777" s="14">
        <f t="shared" si="148"/>
        <v>0</v>
      </c>
      <c r="H777" s="14">
        <f t="shared" si="149"/>
        <v>0</v>
      </c>
      <c r="I777" s="14">
        <f t="shared" si="150"/>
        <v>0</v>
      </c>
      <c r="J777" s="14">
        <f t="shared" si="151"/>
        <v>0</v>
      </c>
      <c r="K777" s="14">
        <f t="shared" si="152"/>
        <v>0</v>
      </c>
      <c r="L777" s="14">
        <f t="shared" si="153"/>
        <v>0</v>
      </c>
      <c r="M777" s="14">
        <f t="shared" ca="1" si="158"/>
        <v>-1.8432078686033124E-2</v>
      </c>
      <c r="N777" s="14">
        <f t="shared" ca="1" si="154"/>
        <v>0</v>
      </c>
      <c r="O777" s="21">
        <f t="shared" ca="1" si="155"/>
        <v>0</v>
      </c>
      <c r="P777" s="14">
        <f t="shared" ca="1" si="156"/>
        <v>0</v>
      </c>
      <c r="Q777" s="14">
        <f t="shared" ca="1" si="157"/>
        <v>0</v>
      </c>
      <c r="R777" s="8">
        <f t="shared" ca="1" si="159"/>
        <v>1.8432078686033124E-2</v>
      </c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 spans="1:35" x14ac:dyDescent="0.2">
      <c r="A778" s="8"/>
      <c r="B778" s="8"/>
      <c r="C778" s="54"/>
      <c r="D778" s="56">
        <f t="shared" si="147"/>
        <v>0</v>
      </c>
      <c r="E778" s="56">
        <f t="shared" si="147"/>
        <v>0</v>
      </c>
      <c r="F778" s="14">
        <f t="shared" si="148"/>
        <v>0</v>
      </c>
      <c r="G778" s="14">
        <f t="shared" si="148"/>
        <v>0</v>
      </c>
      <c r="H778" s="14">
        <f t="shared" si="149"/>
        <v>0</v>
      </c>
      <c r="I778" s="14">
        <f t="shared" si="150"/>
        <v>0</v>
      </c>
      <c r="J778" s="14">
        <f t="shared" si="151"/>
        <v>0</v>
      </c>
      <c r="K778" s="14">
        <f t="shared" si="152"/>
        <v>0</v>
      </c>
      <c r="L778" s="14">
        <f t="shared" si="153"/>
        <v>0</v>
      </c>
      <c r="M778" s="14">
        <f t="shared" ca="1" si="158"/>
        <v>-1.8432078686033124E-2</v>
      </c>
      <c r="N778" s="14">
        <f t="shared" ca="1" si="154"/>
        <v>0</v>
      </c>
      <c r="O778" s="21">
        <f t="shared" ca="1" si="155"/>
        <v>0</v>
      </c>
      <c r="P778" s="14">
        <f t="shared" ca="1" si="156"/>
        <v>0</v>
      </c>
      <c r="Q778" s="14">
        <f t="shared" ca="1" si="157"/>
        <v>0</v>
      </c>
      <c r="R778" s="8">
        <f t="shared" ca="1" si="159"/>
        <v>1.8432078686033124E-2</v>
      </c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 spans="1:35" x14ac:dyDescent="0.2">
      <c r="A779" s="8"/>
      <c r="B779" s="8"/>
      <c r="C779" s="54"/>
      <c r="D779" s="56">
        <f t="shared" si="147"/>
        <v>0</v>
      </c>
      <c r="E779" s="56">
        <f t="shared" si="147"/>
        <v>0</v>
      </c>
      <c r="F779" s="14">
        <f t="shared" si="148"/>
        <v>0</v>
      </c>
      <c r="G779" s="14">
        <f t="shared" si="148"/>
        <v>0</v>
      </c>
      <c r="H779" s="14">
        <f t="shared" si="149"/>
        <v>0</v>
      </c>
      <c r="I779" s="14">
        <f t="shared" si="150"/>
        <v>0</v>
      </c>
      <c r="J779" s="14">
        <f t="shared" si="151"/>
        <v>0</v>
      </c>
      <c r="K779" s="14">
        <f t="shared" si="152"/>
        <v>0</v>
      </c>
      <c r="L779" s="14">
        <f t="shared" si="153"/>
        <v>0</v>
      </c>
      <c r="M779" s="14">
        <f t="shared" ca="1" si="158"/>
        <v>-1.8432078686033124E-2</v>
      </c>
      <c r="N779" s="14">
        <f t="shared" ca="1" si="154"/>
        <v>0</v>
      </c>
      <c r="O779" s="21">
        <f t="shared" ca="1" si="155"/>
        <v>0</v>
      </c>
      <c r="P779" s="14">
        <f t="shared" ca="1" si="156"/>
        <v>0</v>
      </c>
      <c r="Q779" s="14">
        <f t="shared" ca="1" si="157"/>
        <v>0</v>
      </c>
      <c r="R779" s="8">
        <f t="shared" ca="1" si="159"/>
        <v>1.8432078686033124E-2</v>
      </c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 spans="1:35" x14ac:dyDescent="0.2">
      <c r="A780" s="8"/>
      <c r="B780" s="8"/>
      <c r="C780" s="54"/>
      <c r="D780" s="56">
        <f t="shared" si="147"/>
        <v>0</v>
      </c>
      <c r="E780" s="56">
        <f t="shared" si="147"/>
        <v>0</v>
      </c>
      <c r="F780" s="14">
        <f t="shared" si="148"/>
        <v>0</v>
      </c>
      <c r="G780" s="14">
        <f t="shared" si="148"/>
        <v>0</v>
      </c>
      <c r="H780" s="14">
        <f t="shared" si="149"/>
        <v>0</v>
      </c>
      <c r="I780" s="14">
        <f t="shared" si="150"/>
        <v>0</v>
      </c>
      <c r="J780" s="14">
        <f t="shared" si="151"/>
        <v>0</v>
      </c>
      <c r="K780" s="14">
        <f t="shared" si="152"/>
        <v>0</v>
      </c>
      <c r="L780" s="14">
        <f t="shared" si="153"/>
        <v>0</v>
      </c>
      <c r="M780" s="14">
        <f t="shared" ca="1" si="158"/>
        <v>-1.8432078686033124E-2</v>
      </c>
      <c r="N780" s="14">
        <f t="shared" ca="1" si="154"/>
        <v>0</v>
      </c>
      <c r="O780" s="21">
        <f t="shared" ca="1" si="155"/>
        <v>0</v>
      </c>
      <c r="P780" s="14">
        <f t="shared" ca="1" si="156"/>
        <v>0</v>
      </c>
      <c r="Q780" s="14">
        <f t="shared" ca="1" si="157"/>
        <v>0</v>
      </c>
      <c r="R780" s="8">
        <f t="shared" ca="1" si="159"/>
        <v>1.8432078686033124E-2</v>
      </c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</row>
    <row r="781" spans="1:35" x14ac:dyDescent="0.2">
      <c r="A781" s="8"/>
      <c r="B781" s="8"/>
      <c r="C781" s="54"/>
      <c r="D781" s="56">
        <f t="shared" si="147"/>
        <v>0</v>
      </c>
      <c r="E781" s="56">
        <f t="shared" si="147"/>
        <v>0</v>
      </c>
      <c r="F781" s="14">
        <f t="shared" si="148"/>
        <v>0</v>
      </c>
      <c r="G781" s="14">
        <f t="shared" si="148"/>
        <v>0</v>
      </c>
      <c r="H781" s="14">
        <f t="shared" si="149"/>
        <v>0</v>
      </c>
      <c r="I781" s="14">
        <f t="shared" si="150"/>
        <v>0</v>
      </c>
      <c r="J781" s="14">
        <f t="shared" si="151"/>
        <v>0</v>
      </c>
      <c r="K781" s="14">
        <f t="shared" si="152"/>
        <v>0</v>
      </c>
      <c r="L781" s="14">
        <f t="shared" si="153"/>
        <v>0</v>
      </c>
      <c r="M781" s="14">
        <f t="shared" ca="1" si="158"/>
        <v>-1.8432078686033124E-2</v>
      </c>
      <c r="N781" s="14">
        <f t="shared" ca="1" si="154"/>
        <v>0</v>
      </c>
      <c r="O781" s="21">
        <f t="shared" ca="1" si="155"/>
        <v>0</v>
      </c>
      <c r="P781" s="14">
        <f t="shared" ca="1" si="156"/>
        <v>0</v>
      </c>
      <c r="Q781" s="14">
        <f t="shared" ca="1" si="157"/>
        <v>0</v>
      </c>
      <c r="R781" s="8">
        <f t="shared" ca="1" si="159"/>
        <v>1.8432078686033124E-2</v>
      </c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 spans="1:35" x14ac:dyDescent="0.2">
      <c r="A782" s="8"/>
      <c r="B782" s="8"/>
      <c r="C782" s="54"/>
      <c r="D782" s="56">
        <f t="shared" ref="D782:E845" si="160">A782/A$18</f>
        <v>0</v>
      </c>
      <c r="E782" s="56">
        <f t="shared" si="160"/>
        <v>0</v>
      </c>
      <c r="F782" s="14">
        <f t="shared" ref="F782:G845" si="161">$C782*D782</f>
        <v>0</v>
      </c>
      <c r="G782" s="14">
        <f t="shared" si="161"/>
        <v>0</v>
      </c>
      <c r="H782" s="14">
        <f t="shared" si="149"/>
        <v>0</v>
      </c>
      <c r="I782" s="14">
        <f t="shared" si="150"/>
        <v>0</v>
      </c>
      <c r="J782" s="14">
        <f t="shared" si="151"/>
        <v>0</v>
      </c>
      <c r="K782" s="14">
        <f t="shared" si="152"/>
        <v>0</v>
      </c>
      <c r="L782" s="14">
        <f t="shared" si="153"/>
        <v>0</v>
      </c>
      <c r="M782" s="14">
        <f t="shared" ca="1" si="158"/>
        <v>-1.8432078686033124E-2</v>
      </c>
      <c r="N782" s="14">
        <f t="shared" ca="1" si="154"/>
        <v>0</v>
      </c>
      <c r="O782" s="21">
        <f t="shared" ca="1" si="155"/>
        <v>0</v>
      </c>
      <c r="P782" s="14">
        <f t="shared" ca="1" si="156"/>
        <v>0</v>
      </c>
      <c r="Q782" s="14">
        <f t="shared" ca="1" si="157"/>
        <v>0</v>
      </c>
      <c r="R782" s="8">
        <f t="shared" ca="1" si="159"/>
        <v>1.8432078686033124E-2</v>
      </c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 spans="1:35" x14ac:dyDescent="0.2">
      <c r="A783" s="8"/>
      <c r="B783" s="8"/>
      <c r="C783" s="54"/>
      <c r="D783" s="56">
        <f t="shared" si="160"/>
        <v>0</v>
      </c>
      <c r="E783" s="56">
        <f t="shared" si="160"/>
        <v>0</v>
      </c>
      <c r="F783" s="14">
        <f t="shared" si="161"/>
        <v>0</v>
      </c>
      <c r="G783" s="14">
        <f t="shared" si="161"/>
        <v>0</v>
      </c>
      <c r="H783" s="14">
        <f t="shared" ref="H783:H846" si="162">C783*D783*D783</f>
        <v>0</v>
      </c>
      <c r="I783" s="14">
        <f t="shared" ref="I783:I846" si="163">C783*D783*D783*D783</f>
        <v>0</v>
      </c>
      <c r="J783" s="14">
        <f t="shared" ref="J783:J846" si="164">C783*D783*D783*D783*D783</f>
        <v>0</v>
      </c>
      <c r="K783" s="14">
        <f t="shared" ref="K783:K846" si="165">C783*E783*D783</f>
        <v>0</v>
      </c>
      <c r="L783" s="14">
        <f t="shared" ref="L783:L846" si="166">C783*E783*D783*D783</f>
        <v>0</v>
      </c>
      <c r="M783" s="14">
        <f t="shared" ca="1" si="158"/>
        <v>-1.8432078686033124E-2</v>
      </c>
      <c r="N783" s="14">
        <f t="shared" ref="N783:N846" ca="1" si="167">C783*(M783-E783)^2</f>
        <v>0</v>
      </c>
      <c r="O783" s="21">
        <f t="shared" ref="O783:O846" ca="1" si="168">(C783*O$1-O$2*F783+O$3*H783)^2</f>
        <v>0</v>
      </c>
      <c r="P783" s="14">
        <f t="shared" ref="P783:P846" ca="1" si="169">(-C783*O$2+O$4*F783-O$5*H783)^2</f>
        <v>0</v>
      </c>
      <c r="Q783" s="14">
        <f t="shared" ref="Q783:Q846" ca="1" si="170">+(C783*O$3-F783*O$5+H783*O$6)^2</f>
        <v>0</v>
      </c>
      <c r="R783" s="8">
        <f t="shared" ca="1" si="159"/>
        <v>1.8432078686033124E-2</v>
      </c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</row>
    <row r="784" spans="1:35" x14ac:dyDescent="0.2">
      <c r="A784" s="8"/>
      <c r="B784" s="8"/>
      <c r="C784" s="54"/>
      <c r="D784" s="56">
        <f t="shared" si="160"/>
        <v>0</v>
      </c>
      <c r="E784" s="56">
        <f t="shared" si="160"/>
        <v>0</v>
      </c>
      <c r="F784" s="14">
        <f t="shared" si="161"/>
        <v>0</v>
      </c>
      <c r="G784" s="14">
        <f t="shared" si="161"/>
        <v>0</v>
      </c>
      <c r="H784" s="14">
        <f t="shared" si="162"/>
        <v>0</v>
      </c>
      <c r="I784" s="14">
        <f t="shared" si="163"/>
        <v>0</v>
      </c>
      <c r="J784" s="14">
        <f t="shared" si="164"/>
        <v>0</v>
      </c>
      <c r="K784" s="14">
        <f t="shared" si="165"/>
        <v>0</v>
      </c>
      <c r="L784" s="14">
        <f t="shared" si="166"/>
        <v>0</v>
      </c>
      <c r="M784" s="14">
        <f t="shared" ca="1" si="158"/>
        <v>-1.8432078686033124E-2</v>
      </c>
      <c r="N784" s="14">
        <f t="shared" ca="1" si="167"/>
        <v>0</v>
      </c>
      <c r="O784" s="21">
        <f t="shared" ca="1" si="168"/>
        <v>0</v>
      </c>
      <c r="P784" s="14">
        <f t="shared" ca="1" si="169"/>
        <v>0</v>
      </c>
      <c r="Q784" s="14">
        <f t="shared" ca="1" si="170"/>
        <v>0</v>
      </c>
      <c r="R784" s="8">
        <f t="shared" ca="1" si="159"/>
        <v>1.8432078686033124E-2</v>
      </c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 spans="1:35" x14ac:dyDescent="0.2">
      <c r="A785" s="8"/>
      <c r="B785" s="8"/>
      <c r="C785" s="54"/>
      <c r="D785" s="56">
        <f t="shared" si="160"/>
        <v>0</v>
      </c>
      <c r="E785" s="56">
        <f t="shared" si="160"/>
        <v>0</v>
      </c>
      <c r="F785" s="14">
        <f t="shared" si="161"/>
        <v>0</v>
      </c>
      <c r="G785" s="14">
        <f t="shared" si="161"/>
        <v>0</v>
      </c>
      <c r="H785" s="14">
        <f t="shared" si="162"/>
        <v>0</v>
      </c>
      <c r="I785" s="14">
        <f t="shared" si="163"/>
        <v>0</v>
      </c>
      <c r="J785" s="14">
        <f t="shared" si="164"/>
        <v>0</v>
      </c>
      <c r="K785" s="14">
        <f t="shared" si="165"/>
        <v>0</v>
      </c>
      <c r="L785" s="14">
        <f t="shared" si="166"/>
        <v>0</v>
      </c>
      <c r="M785" s="14">
        <f t="shared" ca="1" si="158"/>
        <v>-1.8432078686033124E-2</v>
      </c>
      <c r="N785" s="14">
        <f t="shared" ca="1" si="167"/>
        <v>0</v>
      </c>
      <c r="O785" s="21">
        <f t="shared" ca="1" si="168"/>
        <v>0</v>
      </c>
      <c r="P785" s="14">
        <f t="shared" ca="1" si="169"/>
        <v>0</v>
      </c>
      <c r="Q785" s="14">
        <f t="shared" ca="1" si="170"/>
        <v>0</v>
      </c>
      <c r="R785" s="8">
        <f t="shared" ca="1" si="159"/>
        <v>1.8432078686033124E-2</v>
      </c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 spans="1:35" x14ac:dyDescent="0.2">
      <c r="A786" s="8"/>
      <c r="B786" s="8"/>
      <c r="C786" s="54"/>
      <c r="D786" s="56">
        <f t="shared" si="160"/>
        <v>0</v>
      </c>
      <c r="E786" s="56">
        <f t="shared" si="160"/>
        <v>0</v>
      </c>
      <c r="F786" s="14">
        <f t="shared" si="161"/>
        <v>0</v>
      </c>
      <c r="G786" s="14">
        <f t="shared" si="161"/>
        <v>0</v>
      </c>
      <c r="H786" s="14">
        <f t="shared" si="162"/>
        <v>0</v>
      </c>
      <c r="I786" s="14">
        <f t="shared" si="163"/>
        <v>0</v>
      </c>
      <c r="J786" s="14">
        <f t="shared" si="164"/>
        <v>0</v>
      </c>
      <c r="K786" s="14">
        <f t="shared" si="165"/>
        <v>0</v>
      </c>
      <c r="L786" s="14">
        <f t="shared" si="166"/>
        <v>0</v>
      </c>
      <c r="M786" s="14">
        <f t="shared" ca="1" si="158"/>
        <v>-1.8432078686033124E-2</v>
      </c>
      <c r="N786" s="14">
        <f t="shared" ca="1" si="167"/>
        <v>0</v>
      </c>
      <c r="O786" s="21">
        <f t="shared" ca="1" si="168"/>
        <v>0</v>
      </c>
      <c r="P786" s="14">
        <f t="shared" ca="1" si="169"/>
        <v>0</v>
      </c>
      <c r="Q786" s="14">
        <f t="shared" ca="1" si="170"/>
        <v>0</v>
      </c>
      <c r="R786" s="8">
        <f t="shared" ca="1" si="159"/>
        <v>1.8432078686033124E-2</v>
      </c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 spans="1:35" x14ac:dyDescent="0.2">
      <c r="A787" s="8"/>
      <c r="B787" s="8"/>
      <c r="C787" s="54"/>
      <c r="D787" s="56">
        <f t="shared" si="160"/>
        <v>0</v>
      </c>
      <c r="E787" s="56">
        <f t="shared" si="160"/>
        <v>0</v>
      </c>
      <c r="F787" s="14">
        <f t="shared" si="161"/>
        <v>0</v>
      </c>
      <c r="G787" s="14">
        <f t="shared" si="161"/>
        <v>0</v>
      </c>
      <c r="H787" s="14">
        <f t="shared" si="162"/>
        <v>0</v>
      </c>
      <c r="I787" s="14">
        <f t="shared" si="163"/>
        <v>0</v>
      </c>
      <c r="J787" s="14">
        <f t="shared" si="164"/>
        <v>0</v>
      </c>
      <c r="K787" s="14">
        <f t="shared" si="165"/>
        <v>0</v>
      </c>
      <c r="L787" s="14">
        <f t="shared" si="166"/>
        <v>0</v>
      </c>
      <c r="M787" s="14">
        <f t="shared" ca="1" si="158"/>
        <v>-1.8432078686033124E-2</v>
      </c>
      <c r="N787" s="14">
        <f t="shared" ca="1" si="167"/>
        <v>0</v>
      </c>
      <c r="O787" s="21">
        <f t="shared" ca="1" si="168"/>
        <v>0</v>
      </c>
      <c r="P787" s="14">
        <f t="shared" ca="1" si="169"/>
        <v>0</v>
      </c>
      <c r="Q787" s="14">
        <f t="shared" ca="1" si="170"/>
        <v>0</v>
      </c>
      <c r="R787" s="8">
        <f t="shared" ca="1" si="159"/>
        <v>1.8432078686033124E-2</v>
      </c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 spans="1:35" x14ac:dyDescent="0.2">
      <c r="A788" s="8"/>
      <c r="B788" s="8"/>
      <c r="C788" s="54"/>
      <c r="D788" s="56">
        <f t="shared" si="160"/>
        <v>0</v>
      </c>
      <c r="E788" s="56">
        <f t="shared" si="160"/>
        <v>0</v>
      </c>
      <c r="F788" s="14">
        <f t="shared" si="161"/>
        <v>0</v>
      </c>
      <c r="G788" s="14">
        <f t="shared" si="161"/>
        <v>0</v>
      </c>
      <c r="H788" s="14">
        <f t="shared" si="162"/>
        <v>0</v>
      </c>
      <c r="I788" s="14">
        <f t="shared" si="163"/>
        <v>0</v>
      </c>
      <c r="J788" s="14">
        <f t="shared" si="164"/>
        <v>0</v>
      </c>
      <c r="K788" s="14">
        <f t="shared" si="165"/>
        <v>0</v>
      </c>
      <c r="L788" s="14">
        <f t="shared" si="166"/>
        <v>0</v>
      </c>
      <c r="M788" s="14">
        <f t="shared" ref="M788:M851" ca="1" si="171">+E$4+E$5*D788+E$6*D788^2</f>
        <v>-1.8432078686033124E-2</v>
      </c>
      <c r="N788" s="14">
        <f t="shared" ca="1" si="167"/>
        <v>0</v>
      </c>
      <c r="O788" s="21">
        <f t="shared" ca="1" si="168"/>
        <v>0</v>
      </c>
      <c r="P788" s="14">
        <f t="shared" ca="1" si="169"/>
        <v>0</v>
      </c>
      <c r="Q788" s="14">
        <f t="shared" ca="1" si="170"/>
        <v>0</v>
      </c>
      <c r="R788" s="8">
        <f t="shared" ref="R788:R851" ca="1" si="172">+E788-M788</f>
        <v>1.8432078686033124E-2</v>
      </c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 spans="1:35" x14ac:dyDescent="0.2">
      <c r="A789" s="8"/>
      <c r="B789" s="8"/>
      <c r="C789" s="54"/>
      <c r="D789" s="56">
        <f t="shared" si="160"/>
        <v>0</v>
      </c>
      <c r="E789" s="56">
        <f t="shared" si="160"/>
        <v>0</v>
      </c>
      <c r="F789" s="14">
        <f t="shared" si="161"/>
        <v>0</v>
      </c>
      <c r="G789" s="14">
        <f t="shared" si="161"/>
        <v>0</v>
      </c>
      <c r="H789" s="14">
        <f t="shared" si="162"/>
        <v>0</v>
      </c>
      <c r="I789" s="14">
        <f t="shared" si="163"/>
        <v>0</v>
      </c>
      <c r="J789" s="14">
        <f t="shared" si="164"/>
        <v>0</v>
      </c>
      <c r="K789" s="14">
        <f t="shared" si="165"/>
        <v>0</v>
      </c>
      <c r="L789" s="14">
        <f t="shared" si="166"/>
        <v>0</v>
      </c>
      <c r="M789" s="14">
        <f t="shared" ca="1" si="171"/>
        <v>-1.8432078686033124E-2</v>
      </c>
      <c r="N789" s="14">
        <f t="shared" ca="1" si="167"/>
        <v>0</v>
      </c>
      <c r="O789" s="21">
        <f t="shared" ca="1" si="168"/>
        <v>0</v>
      </c>
      <c r="P789" s="14">
        <f t="shared" ca="1" si="169"/>
        <v>0</v>
      </c>
      <c r="Q789" s="14">
        <f t="shared" ca="1" si="170"/>
        <v>0</v>
      </c>
      <c r="R789" s="8">
        <f t="shared" ca="1" si="172"/>
        <v>1.8432078686033124E-2</v>
      </c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 spans="1:35" x14ac:dyDescent="0.2">
      <c r="A790" s="8"/>
      <c r="B790" s="8"/>
      <c r="C790" s="54"/>
      <c r="D790" s="56">
        <f t="shared" si="160"/>
        <v>0</v>
      </c>
      <c r="E790" s="56">
        <f t="shared" si="160"/>
        <v>0</v>
      </c>
      <c r="F790" s="14">
        <f t="shared" si="161"/>
        <v>0</v>
      </c>
      <c r="G790" s="14">
        <f t="shared" si="161"/>
        <v>0</v>
      </c>
      <c r="H790" s="14">
        <f t="shared" si="162"/>
        <v>0</v>
      </c>
      <c r="I790" s="14">
        <f t="shared" si="163"/>
        <v>0</v>
      </c>
      <c r="J790" s="14">
        <f t="shared" si="164"/>
        <v>0</v>
      </c>
      <c r="K790" s="14">
        <f t="shared" si="165"/>
        <v>0</v>
      </c>
      <c r="L790" s="14">
        <f t="shared" si="166"/>
        <v>0</v>
      </c>
      <c r="M790" s="14">
        <f t="shared" ca="1" si="171"/>
        <v>-1.8432078686033124E-2</v>
      </c>
      <c r="N790" s="14">
        <f t="shared" ca="1" si="167"/>
        <v>0</v>
      </c>
      <c r="O790" s="21">
        <f t="shared" ca="1" si="168"/>
        <v>0</v>
      </c>
      <c r="P790" s="14">
        <f t="shared" ca="1" si="169"/>
        <v>0</v>
      </c>
      <c r="Q790" s="14">
        <f t="shared" ca="1" si="170"/>
        <v>0</v>
      </c>
      <c r="R790" s="8">
        <f t="shared" ca="1" si="172"/>
        <v>1.8432078686033124E-2</v>
      </c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 spans="1:35" x14ac:dyDescent="0.2">
      <c r="A791" s="8"/>
      <c r="B791" s="8"/>
      <c r="C791" s="54"/>
      <c r="D791" s="56">
        <f t="shared" si="160"/>
        <v>0</v>
      </c>
      <c r="E791" s="56">
        <f t="shared" si="160"/>
        <v>0</v>
      </c>
      <c r="F791" s="14">
        <f t="shared" si="161"/>
        <v>0</v>
      </c>
      <c r="G791" s="14">
        <f t="shared" si="161"/>
        <v>0</v>
      </c>
      <c r="H791" s="14">
        <f t="shared" si="162"/>
        <v>0</v>
      </c>
      <c r="I791" s="14">
        <f t="shared" si="163"/>
        <v>0</v>
      </c>
      <c r="J791" s="14">
        <f t="shared" si="164"/>
        <v>0</v>
      </c>
      <c r="K791" s="14">
        <f t="shared" si="165"/>
        <v>0</v>
      </c>
      <c r="L791" s="14">
        <f t="shared" si="166"/>
        <v>0</v>
      </c>
      <c r="M791" s="14">
        <f t="shared" ca="1" si="171"/>
        <v>-1.8432078686033124E-2</v>
      </c>
      <c r="N791" s="14">
        <f t="shared" ca="1" si="167"/>
        <v>0</v>
      </c>
      <c r="O791" s="21">
        <f t="shared" ca="1" si="168"/>
        <v>0</v>
      </c>
      <c r="P791" s="14">
        <f t="shared" ca="1" si="169"/>
        <v>0</v>
      </c>
      <c r="Q791" s="14">
        <f t="shared" ca="1" si="170"/>
        <v>0</v>
      </c>
      <c r="R791" s="8">
        <f t="shared" ca="1" si="172"/>
        <v>1.8432078686033124E-2</v>
      </c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 spans="1:35" x14ac:dyDescent="0.2">
      <c r="A792" s="8"/>
      <c r="B792" s="8"/>
      <c r="C792" s="54"/>
      <c r="D792" s="56">
        <f t="shared" si="160"/>
        <v>0</v>
      </c>
      <c r="E792" s="56">
        <f t="shared" si="160"/>
        <v>0</v>
      </c>
      <c r="F792" s="14">
        <f t="shared" si="161"/>
        <v>0</v>
      </c>
      <c r="G792" s="14">
        <f t="shared" si="161"/>
        <v>0</v>
      </c>
      <c r="H792" s="14">
        <f t="shared" si="162"/>
        <v>0</v>
      </c>
      <c r="I792" s="14">
        <f t="shared" si="163"/>
        <v>0</v>
      </c>
      <c r="J792" s="14">
        <f t="shared" si="164"/>
        <v>0</v>
      </c>
      <c r="K792" s="14">
        <f t="shared" si="165"/>
        <v>0</v>
      </c>
      <c r="L792" s="14">
        <f t="shared" si="166"/>
        <v>0</v>
      </c>
      <c r="M792" s="14">
        <f t="shared" ca="1" si="171"/>
        <v>-1.8432078686033124E-2</v>
      </c>
      <c r="N792" s="14">
        <f t="shared" ca="1" si="167"/>
        <v>0</v>
      </c>
      <c r="O792" s="21">
        <f t="shared" ca="1" si="168"/>
        <v>0</v>
      </c>
      <c r="P792" s="14">
        <f t="shared" ca="1" si="169"/>
        <v>0</v>
      </c>
      <c r="Q792" s="14">
        <f t="shared" ca="1" si="170"/>
        <v>0</v>
      </c>
      <c r="R792" s="8">
        <f t="shared" ca="1" si="172"/>
        <v>1.8432078686033124E-2</v>
      </c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 spans="1:35" x14ac:dyDescent="0.2">
      <c r="A793" s="8"/>
      <c r="B793" s="8"/>
      <c r="C793" s="54"/>
      <c r="D793" s="56">
        <f t="shared" si="160"/>
        <v>0</v>
      </c>
      <c r="E793" s="56">
        <f t="shared" si="160"/>
        <v>0</v>
      </c>
      <c r="F793" s="14">
        <f t="shared" si="161"/>
        <v>0</v>
      </c>
      <c r="G793" s="14">
        <f t="shared" si="161"/>
        <v>0</v>
      </c>
      <c r="H793" s="14">
        <f t="shared" si="162"/>
        <v>0</v>
      </c>
      <c r="I793" s="14">
        <f t="shared" si="163"/>
        <v>0</v>
      </c>
      <c r="J793" s="14">
        <f t="shared" si="164"/>
        <v>0</v>
      </c>
      <c r="K793" s="14">
        <f t="shared" si="165"/>
        <v>0</v>
      </c>
      <c r="L793" s="14">
        <f t="shared" si="166"/>
        <v>0</v>
      </c>
      <c r="M793" s="14">
        <f t="shared" ca="1" si="171"/>
        <v>-1.8432078686033124E-2</v>
      </c>
      <c r="N793" s="14">
        <f t="shared" ca="1" si="167"/>
        <v>0</v>
      </c>
      <c r="O793" s="21">
        <f t="shared" ca="1" si="168"/>
        <v>0</v>
      </c>
      <c r="P793" s="14">
        <f t="shared" ca="1" si="169"/>
        <v>0</v>
      </c>
      <c r="Q793" s="14">
        <f t="shared" ca="1" si="170"/>
        <v>0</v>
      </c>
      <c r="R793" s="8">
        <f t="shared" ca="1" si="172"/>
        <v>1.8432078686033124E-2</v>
      </c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 spans="1:35" x14ac:dyDescent="0.2">
      <c r="A794" s="8"/>
      <c r="B794" s="8"/>
      <c r="C794" s="54"/>
      <c r="D794" s="56">
        <f t="shared" si="160"/>
        <v>0</v>
      </c>
      <c r="E794" s="56">
        <f t="shared" si="160"/>
        <v>0</v>
      </c>
      <c r="F794" s="14">
        <f t="shared" si="161"/>
        <v>0</v>
      </c>
      <c r="G794" s="14">
        <f t="shared" si="161"/>
        <v>0</v>
      </c>
      <c r="H794" s="14">
        <f t="shared" si="162"/>
        <v>0</v>
      </c>
      <c r="I794" s="14">
        <f t="shared" si="163"/>
        <v>0</v>
      </c>
      <c r="J794" s="14">
        <f t="shared" si="164"/>
        <v>0</v>
      </c>
      <c r="K794" s="14">
        <f t="shared" si="165"/>
        <v>0</v>
      </c>
      <c r="L794" s="14">
        <f t="shared" si="166"/>
        <v>0</v>
      </c>
      <c r="M794" s="14">
        <f t="shared" ca="1" si="171"/>
        <v>-1.8432078686033124E-2</v>
      </c>
      <c r="N794" s="14">
        <f t="shared" ca="1" si="167"/>
        <v>0</v>
      </c>
      <c r="O794" s="21">
        <f t="shared" ca="1" si="168"/>
        <v>0</v>
      </c>
      <c r="P794" s="14">
        <f t="shared" ca="1" si="169"/>
        <v>0</v>
      </c>
      <c r="Q794" s="14">
        <f t="shared" ca="1" si="170"/>
        <v>0</v>
      </c>
      <c r="R794" s="8">
        <f t="shared" ca="1" si="172"/>
        <v>1.8432078686033124E-2</v>
      </c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 spans="1:35" x14ac:dyDescent="0.2">
      <c r="A795" s="8"/>
      <c r="B795" s="8"/>
      <c r="C795" s="54"/>
      <c r="D795" s="56">
        <f t="shared" si="160"/>
        <v>0</v>
      </c>
      <c r="E795" s="56">
        <f t="shared" si="160"/>
        <v>0</v>
      </c>
      <c r="F795" s="14">
        <f t="shared" si="161"/>
        <v>0</v>
      </c>
      <c r="G795" s="14">
        <f t="shared" si="161"/>
        <v>0</v>
      </c>
      <c r="H795" s="14">
        <f t="shared" si="162"/>
        <v>0</v>
      </c>
      <c r="I795" s="14">
        <f t="shared" si="163"/>
        <v>0</v>
      </c>
      <c r="J795" s="14">
        <f t="shared" si="164"/>
        <v>0</v>
      </c>
      <c r="K795" s="14">
        <f t="shared" si="165"/>
        <v>0</v>
      </c>
      <c r="L795" s="14">
        <f t="shared" si="166"/>
        <v>0</v>
      </c>
      <c r="M795" s="14">
        <f t="shared" ca="1" si="171"/>
        <v>-1.8432078686033124E-2</v>
      </c>
      <c r="N795" s="14">
        <f t="shared" ca="1" si="167"/>
        <v>0</v>
      </c>
      <c r="O795" s="21">
        <f t="shared" ca="1" si="168"/>
        <v>0</v>
      </c>
      <c r="P795" s="14">
        <f t="shared" ca="1" si="169"/>
        <v>0</v>
      </c>
      <c r="Q795" s="14">
        <f t="shared" ca="1" si="170"/>
        <v>0</v>
      </c>
      <c r="R795" s="8">
        <f t="shared" ca="1" si="172"/>
        <v>1.8432078686033124E-2</v>
      </c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 spans="1:35" x14ac:dyDescent="0.2">
      <c r="A796" s="8"/>
      <c r="B796" s="8"/>
      <c r="C796" s="54"/>
      <c r="D796" s="56">
        <f t="shared" si="160"/>
        <v>0</v>
      </c>
      <c r="E796" s="56">
        <f t="shared" si="160"/>
        <v>0</v>
      </c>
      <c r="F796" s="14">
        <f t="shared" si="161"/>
        <v>0</v>
      </c>
      <c r="G796" s="14">
        <f t="shared" si="161"/>
        <v>0</v>
      </c>
      <c r="H796" s="14">
        <f t="shared" si="162"/>
        <v>0</v>
      </c>
      <c r="I796" s="14">
        <f t="shared" si="163"/>
        <v>0</v>
      </c>
      <c r="J796" s="14">
        <f t="shared" si="164"/>
        <v>0</v>
      </c>
      <c r="K796" s="14">
        <f t="shared" si="165"/>
        <v>0</v>
      </c>
      <c r="L796" s="14">
        <f t="shared" si="166"/>
        <v>0</v>
      </c>
      <c r="M796" s="14">
        <f t="shared" ca="1" si="171"/>
        <v>-1.8432078686033124E-2</v>
      </c>
      <c r="N796" s="14">
        <f t="shared" ca="1" si="167"/>
        <v>0</v>
      </c>
      <c r="O796" s="21">
        <f t="shared" ca="1" si="168"/>
        <v>0</v>
      </c>
      <c r="P796" s="14">
        <f t="shared" ca="1" si="169"/>
        <v>0</v>
      </c>
      <c r="Q796" s="14">
        <f t="shared" ca="1" si="170"/>
        <v>0</v>
      </c>
      <c r="R796" s="8">
        <f t="shared" ca="1" si="172"/>
        <v>1.8432078686033124E-2</v>
      </c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 spans="1:35" x14ac:dyDescent="0.2">
      <c r="A797" s="8"/>
      <c r="B797" s="8"/>
      <c r="C797" s="54"/>
      <c r="D797" s="56">
        <f t="shared" si="160"/>
        <v>0</v>
      </c>
      <c r="E797" s="56">
        <f t="shared" si="160"/>
        <v>0</v>
      </c>
      <c r="F797" s="14">
        <f t="shared" si="161"/>
        <v>0</v>
      </c>
      <c r="G797" s="14">
        <f t="shared" si="161"/>
        <v>0</v>
      </c>
      <c r="H797" s="14">
        <f t="shared" si="162"/>
        <v>0</v>
      </c>
      <c r="I797" s="14">
        <f t="shared" si="163"/>
        <v>0</v>
      </c>
      <c r="J797" s="14">
        <f t="shared" si="164"/>
        <v>0</v>
      </c>
      <c r="K797" s="14">
        <f t="shared" si="165"/>
        <v>0</v>
      </c>
      <c r="L797" s="14">
        <f t="shared" si="166"/>
        <v>0</v>
      </c>
      <c r="M797" s="14">
        <f t="shared" ca="1" si="171"/>
        <v>-1.8432078686033124E-2</v>
      </c>
      <c r="N797" s="14">
        <f t="shared" ca="1" si="167"/>
        <v>0</v>
      </c>
      <c r="O797" s="21">
        <f t="shared" ca="1" si="168"/>
        <v>0</v>
      </c>
      <c r="P797" s="14">
        <f t="shared" ca="1" si="169"/>
        <v>0</v>
      </c>
      <c r="Q797" s="14">
        <f t="shared" ca="1" si="170"/>
        <v>0</v>
      </c>
      <c r="R797" s="8">
        <f t="shared" ca="1" si="172"/>
        <v>1.8432078686033124E-2</v>
      </c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 spans="1:35" x14ac:dyDescent="0.2">
      <c r="A798" s="8"/>
      <c r="B798" s="8"/>
      <c r="C798" s="54"/>
      <c r="D798" s="56">
        <f t="shared" si="160"/>
        <v>0</v>
      </c>
      <c r="E798" s="56">
        <f t="shared" si="160"/>
        <v>0</v>
      </c>
      <c r="F798" s="14">
        <f t="shared" si="161"/>
        <v>0</v>
      </c>
      <c r="G798" s="14">
        <f t="shared" si="161"/>
        <v>0</v>
      </c>
      <c r="H798" s="14">
        <f t="shared" si="162"/>
        <v>0</v>
      </c>
      <c r="I798" s="14">
        <f t="shared" si="163"/>
        <v>0</v>
      </c>
      <c r="J798" s="14">
        <f t="shared" si="164"/>
        <v>0</v>
      </c>
      <c r="K798" s="14">
        <f t="shared" si="165"/>
        <v>0</v>
      </c>
      <c r="L798" s="14">
        <f t="shared" si="166"/>
        <v>0</v>
      </c>
      <c r="M798" s="14">
        <f t="shared" ca="1" si="171"/>
        <v>-1.8432078686033124E-2</v>
      </c>
      <c r="N798" s="14">
        <f t="shared" ca="1" si="167"/>
        <v>0</v>
      </c>
      <c r="O798" s="21">
        <f t="shared" ca="1" si="168"/>
        <v>0</v>
      </c>
      <c r="P798" s="14">
        <f t="shared" ca="1" si="169"/>
        <v>0</v>
      </c>
      <c r="Q798" s="14">
        <f t="shared" ca="1" si="170"/>
        <v>0</v>
      </c>
      <c r="R798" s="8">
        <f t="shared" ca="1" si="172"/>
        <v>1.8432078686033124E-2</v>
      </c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 spans="1:35" x14ac:dyDescent="0.2">
      <c r="A799" s="8"/>
      <c r="B799" s="8"/>
      <c r="C799" s="54"/>
      <c r="D799" s="56">
        <f t="shared" si="160"/>
        <v>0</v>
      </c>
      <c r="E799" s="56">
        <f t="shared" si="160"/>
        <v>0</v>
      </c>
      <c r="F799" s="14">
        <f t="shared" si="161"/>
        <v>0</v>
      </c>
      <c r="G799" s="14">
        <f t="shared" si="161"/>
        <v>0</v>
      </c>
      <c r="H799" s="14">
        <f t="shared" si="162"/>
        <v>0</v>
      </c>
      <c r="I799" s="14">
        <f t="shared" si="163"/>
        <v>0</v>
      </c>
      <c r="J799" s="14">
        <f t="shared" si="164"/>
        <v>0</v>
      </c>
      <c r="K799" s="14">
        <f t="shared" si="165"/>
        <v>0</v>
      </c>
      <c r="L799" s="14">
        <f t="shared" si="166"/>
        <v>0</v>
      </c>
      <c r="M799" s="14">
        <f t="shared" ca="1" si="171"/>
        <v>-1.8432078686033124E-2</v>
      </c>
      <c r="N799" s="14">
        <f t="shared" ca="1" si="167"/>
        <v>0</v>
      </c>
      <c r="O799" s="21">
        <f t="shared" ca="1" si="168"/>
        <v>0</v>
      </c>
      <c r="P799" s="14">
        <f t="shared" ca="1" si="169"/>
        <v>0</v>
      </c>
      <c r="Q799" s="14">
        <f t="shared" ca="1" si="170"/>
        <v>0</v>
      </c>
      <c r="R799" s="8">
        <f t="shared" ca="1" si="172"/>
        <v>1.8432078686033124E-2</v>
      </c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 spans="1:35" x14ac:dyDescent="0.2">
      <c r="A800" s="8"/>
      <c r="B800" s="8"/>
      <c r="C800" s="54"/>
      <c r="D800" s="56">
        <f t="shared" si="160"/>
        <v>0</v>
      </c>
      <c r="E800" s="56">
        <f t="shared" si="160"/>
        <v>0</v>
      </c>
      <c r="F800" s="14">
        <f t="shared" si="161"/>
        <v>0</v>
      </c>
      <c r="G800" s="14">
        <f t="shared" si="161"/>
        <v>0</v>
      </c>
      <c r="H800" s="14">
        <f t="shared" si="162"/>
        <v>0</v>
      </c>
      <c r="I800" s="14">
        <f t="shared" si="163"/>
        <v>0</v>
      </c>
      <c r="J800" s="14">
        <f t="shared" si="164"/>
        <v>0</v>
      </c>
      <c r="K800" s="14">
        <f t="shared" si="165"/>
        <v>0</v>
      </c>
      <c r="L800" s="14">
        <f t="shared" si="166"/>
        <v>0</v>
      </c>
      <c r="M800" s="14">
        <f t="shared" ca="1" si="171"/>
        <v>-1.8432078686033124E-2</v>
      </c>
      <c r="N800" s="14">
        <f t="shared" ca="1" si="167"/>
        <v>0</v>
      </c>
      <c r="O800" s="21">
        <f t="shared" ca="1" si="168"/>
        <v>0</v>
      </c>
      <c r="P800" s="14">
        <f t="shared" ca="1" si="169"/>
        <v>0</v>
      </c>
      <c r="Q800" s="14">
        <f t="shared" ca="1" si="170"/>
        <v>0</v>
      </c>
      <c r="R800" s="8">
        <f t="shared" ca="1" si="172"/>
        <v>1.8432078686033124E-2</v>
      </c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 spans="1:35" x14ac:dyDescent="0.2">
      <c r="A801" s="8"/>
      <c r="B801" s="8"/>
      <c r="C801" s="54"/>
      <c r="D801" s="56">
        <f t="shared" si="160"/>
        <v>0</v>
      </c>
      <c r="E801" s="56">
        <f t="shared" si="160"/>
        <v>0</v>
      </c>
      <c r="F801" s="14">
        <f t="shared" si="161"/>
        <v>0</v>
      </c>
      <c r="G801" s="14">
        <f t="shared" si="161"/>
        <v>0</v>
      </c>
      <c r="H801" s="14">
        <f t="shared" si="162"/>
        <v>0</v>
      </c>
      <c r="I801" s="14">
        <f t="shared" si="163"/>
        <v>0</v>
      </c>
      <c r="J801" s="14">
        <f t="shared" si="164"/>
        <v>0</v>
      </c>
      <c r="K801" s="14">
        <f t="shared" si="165"/>
        <v>0</v>
      </c>
      <c r="L801" s="14">
        <f t="shared" si="166"/>
        <v>0</v>
      </c>
      <c r="M801" s="14">
        <f t="shared" ca="1" si="171"/>
        <v>-1.8432078686033124E-2</v>
      </c>
      <c r="N801" s="14">
        <f t="shared" ca="1" si="167"/>
        <v>0</v>
      </c>
      <c r="O801" s="21">
        <f t="shared" ca="1" si="168"/>
        <v>0</v>
      </c>
      <c r="P801" s="14">
        <f t="shared" ca="1" si="169"/>
        <v>0</v>
      </c>
      <c r="Q801" s="14">
        <f t="shared" ca="1" si="170"/>
        <v>0</v>
      </c>
      <c r="R801" s="8">
        <f t="shared" ca="1" si="172"/>
        <v>1.8432078686033124E-2</v>
      </c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 spans="1:35" x14ac:dyDescent="0.2">
      <c r="A802" s="8"/>
      <c r="B802" s="8"/>
      <c r="C802" s="54"/>
      <c r="D802" s="56">
        <f t="shared" si="160"/>
        <v>0</v>
      </c>
      <c r="E802" s="56">
        <f t="shared" si="160"/>
        <v>0</v>
      </c>
      <c r="F802" s="14">
        <f t="shared" si="161"/>
        <v>0</v>
      </c>
      <c r="G802" s="14">
        <f t="shared" si="161"/>
        <v>0</v>
      </c>
      <c r="H802" s="14">
        <f t="shared" si="162"/>
        <v>0</v>
      </c>
      <c r="I802" s="14">
        <f t="shared" si="163"/>
        <v>0</v>
      </c>
      <c r="J802" s="14">
        <f t="shared" si="164"/>
        <v>0</v>
      </c>
      <c r="K802" s="14">
        <f t="shared" si="165"/>
        <v>0</v>
      </c>
      <c r="L802" s="14">
        <f t="shared" si="166"/>
        <v>0</v>
      </c>
      <c r="M802" s="14">
        <f t="shared" ca="1" si="171"/>
        <v>-1.8432078686033124E-2</v>
      </c>
      <c r="N802" s="14">
        <f t="shared" ca="1" si="167"/>
        <v>0</v>
      </c>
      <c r="O802" s="21">
        <f t="shared" ca="1" si="168"/>
        <v>0</v>
      </c>
      <c r="P802" s="14">
        <f t="shared" ca="1" si="169"/>
        <v>0</v>
      </c>
      <c r="Q802" s="14">
        <f t="shared" ca="1" si="170"/>
        <v>0</v>
      </c>
      <c r="R802" s="8">
        <f t="shared" ca="1" si="172"/>
        <v>1.8432078686033124E-2</v>
      </c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 spans="1:35" x14ac:dyDescent="0.2">
      <c r="A803" s="8"/>
      <c r="B803" s="8"/>
      <c r="C803" s="54"/>
      <c r="D803" s="56">
        <f t="shared" si="160"/>
        <v>0</v>
      </c>
      <c r="E803" s="56">
        <f t="shared" si="160"/>
        <v>0</v>
      </c>
      <c r="F803" s="14">
        <f t="shared" si="161"/>
        <v>0</v>
      </c>
      <c r="G803" s="14">
        <f t="shared" si="161"/>
        <v>0</v>
      </c>
      <c r="H803" s="14">
        <f t="shared" si="162"/>
        <v>0</v>
      </c>
      <c r="I803" s="14">
        <f t="shared" si="163"/>
        <v>0</v>
      </c>
      <c r="J803" s="14">
        <f t="shared" si="164"/>
        <v>0</v>
      </c>
      <c r="K803" s="14">
        <f t="shared" si="165"/>
        <v>0</v>
      </c>
      <c r="L803" s="14">
        <f t="shared" si="166"/>
        <v>0</v>
      </c>
      <c r="M803" s="14">
        <f t="shared" ca="1" si="171"/>
        <v>-1.8432078686033124E-2</v>
      </c>
      <c r="N803" s="14">
        <f t="shared" ca="1" si="167"/>
        <v>0</v>
      </c>
      <c r="O803" s="21">
        <f t="shared" ca="1" si="168"/>
        <v>0</v>
      </c>
      <c r="P803" s="14">
        <f t="shared" ca="1" si="169"/>
        <v>0</v>
      </c>
      <c r="Q803" s="14">
        <f t="shared" ca="1" si="170"/>
        <v>0</v>
      </c>
      <c r="R803" s="8">
        <f t="shared" ca="1" si="172"/>
        <v>1.8432078686033124E-2</v>
      </c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 spans="1:35" x14ac:dyDescent="0.2">
      <c r="A804" s="8"/>
      <c r="B804" s="8"/>
      <c r="C804" s="54"/>
      <c r="D804" s="56">
        <f t="shared" si="160"/>
        <v>0</v>
      </c>
      <c r="E804" s="56">
        <f t="shared" si="160"/>
        <v>0</v>
      </c>
      <c r="F804" s="14">
        <f t="shared" si="161"/>
        <v>0</v>
      </c>
      <c r="G804" s="14">
        <f t="shared" si="161"/>
        <v>0</v>
      </c>
      <c r="H804" s="14">
        <f t="shared" si="162"/>
        <v>0</v>
      </c>
      <c r="I804" s="14">
        <f t="shared" si="163"/>
        <v>0</v>
      </c>
      <c r="J804" s="14">
        <f t="shared" si="164"/>
        <v>0</v>
      </c>
      <c r="K804" s="14">
        <f t="shared" si="165"/>
        <v>0</v>
      </c>
      <c r="L804" s="14">
        <f t="shared" si="166"/>
        <v>0</v>
      </c>
      <c r="M804" s="14">
        <f t="shared" ca="1" si="171"/>
        <v>-1.8432078686033124E-2</v>
      </c>
      <c r="N804" s="14">
        <f t="shared" ca="1" si="167"/>
        <v>0</v>
      </c>
      <c r="O804" s="21">
        <f t="shared" ca="1" si="168"/>
        <v>0</v>
      </c>
      <c r="P804" s="14">
        <f t="shared" ca="1" si="169"/>
        <v>0</v>
      </c>
      <c r="Q804" s="14">
        <f t="shared" ca="1" si="170"/>
        <v>0</v>
      </c>
      <c r="R804" s="8">
        <f t="shared" ca="1" si="172"/>
        <v>1.8432078686033124E-2</v>
      </c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 spans="1:35" x14ac:dyDescent="0.2">
      <c r="A805" s="8"/>
      <c r="B805" s="8"/>
      <c r="C805" s="54"/>
      <c r="D805" s="56">
        <f t="shared" si="160"/>
        <v>0</v>
      </c>
      <c r="E805" s="56">
        <f t="shared" si="160"/>
        <v>0</v>
      </c>
      <c r="F805" s="14">
        <f t="shared" si="161"/>
        <v>0</v>
      </c>
      <c r="G805" s="14">
        <f t="shared" si="161"/>
        <v>0</v>
      </c>
      <c r="H805" s="14">
        <f t="shared" si="162"/>
        <v>0</v>
      </c>
      <c r="I805" s="14">
        <f t="shared" si="163"/>
        <v>0</v>
      </c>
      <c r="J805" s="14">
        <f t="shared" si="164"/>
        <v>0</v>
      </c>
      <c r="K805" s="14">
        <f t="shared" si="165"/>
        <v>0</v>
      </c>
      <c r="L805" s="14">
        <f t="shared" si="166"/>
        <v>0</v>
      </c>
      <c r="M805" s="14">
        <f t="shared" ca="1" si="171"/>
        <v>-1.8432078686033124E-2</v>
      </c>
      <c r="N805" s="14">
        <f t="shared" ca="1" si="167"/>
        <v>0</v>
      </c>
      <c r="O805" s="21">
        <f t="shared" ca="1" si="168"/>
        <v>0</v>
      </c>
      <c r="P805" s="14">
        <f t="shared" ca="1" si="169"/>
        <v>0</v>
      </c>
      <c r="Q805" s="14">
        <f t="shared" ca="1" si="170"/>
        <v>0</v>
      </c>
      <c r="R805" s="8">
        <f t="shared" ca="1" si="172"/>
        <v>1.8432078686033124E-2</v>
      </c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 spans="1:35" x14ac:dyDescent="0.2">
      <c r="A806" s="8"/>
      <c r="B806" s="8"/>
      <c r="C806" s="54"/>
      <c r="D806" s="56">
        <f t="shared" si="160"/>
        <v>0</v>
      </c>
      <c r="E806" s="56">
        <f t="shared" si="160"/>
        <v>0</v>
      </c>
      <c r="F806" s="14">
        <f t="shared" si="161"/>
        <v>0</v>
      </c>
      <c r="G806" s="14">
        <f t="shared" si="161"/>
        <v>0</v>
      </c>
      <c r="H806" s="14">
        <f t="shared" si="162"/>
        <v>0</v>
      </c>
      <c r="I806" s="14">
        <f t="shared" si="163"/>
        <v>0</v>
      </c>
      <c r="J806" s="14">
        <f t="shared" si="164"/>
        <v>0</v>
      </c>
      <c r="K806" s="14">
        <f t="shared" si="165"/>
        <v>0</v>
      </c>
      <c r="L806" s="14">
        <f t="shared" si="166"/>
        <v>0</v>
      </c>
      <c r="M806" s="14">
        <f t="shared" ca="1" si="171"/>
        <v>-1.8432078686033124E-2</v>
      </c>
      <c r="N806" s="14">
        <f t="shared" ca="1" si="167"/>
        <v>0</v>
      </c>
      <c r="O806" s="21">
        <f t="shared" ca="1" si="168"/>
        <v>0</v>
      </c>
      <c r="P806" s="14">
        <f t="shared" ca="1" si="169"/>
        <v>0</v>
      </c>
      <c r="Q806" s="14">
        <f t="shared" ca="1" si="170"/>
        <v>0</v>
      </c>
      <c r="R806" s="8">
        <f t="shared" ca="1" si="172"/>
        <v>1.8432078686033124E-2</v>
      </c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 spans="1:35" x14ac:dyDescent="0.2">
      <c r="A807" s="8"/>
      <c r="B807" s="8"/>
      <c r="C807" s="54"/>
      <c r="D807" s="56">
        <f t="shared" si="160"/>
        <v>0</v>
      </c>
      <c r="E807" s="56">
        <f t="shared" si="160"/>
        <v>0</v>
      </c>
      <c r="F807" s="14">
        <f t="shared" si="161"/>
        <v>0</v>
      </c>
      <c r="G807" s="14">
        <f t="shared" si="161"/>
        <v>0</v>
      </c>
      <c r="H807" s="14">
        <f t="shared" si="162"/>
        <v>0</v>
      </c>
      <c r="I807" s="14">
        <f t="shared" si="163"/>
        <v>0</v>
      </c>
      <c r="J807" s="14">
        <f t="shared" si="164"/>
        <v>0</v>
      </c>
      <c r="K807" s="14">
        <f t="shared" si="165"/>
        <v>0</v>
      </c>
      <c r="L807" s="14">
        <f t="shared" si="166"/>
        <v>0</v>
      </c>
      <c r="M807" s="14">
        <f t="shared" ca="1" si="171"/>
        <v>-1.8432078686033124E-2</v>
      </c>
      <c r="N807" s="14">
        <f t="shared" ca="1" si="167"/>
        <v>0</v>
      </c>
      <c r="O807" s="21">
        <f t="shared" ca="1" si="168"/>
        <v>0</v>
      </c>
      <c r="P807" s="14">
        <f t="shared" ca="1" si="169"/>
        <v>0</v>
      </c>
      <c r="Q807" s="14">
        <f t="shared" ca="1" si="170"/>
        <v>0</v>
      </c>
      <c r="R807" s="8">
        <f t="shared" ca="1" si="172"/>
        <v>1.8432078686033124E-2</v>
      </c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 spans="1:35" x14ac:dyDescent="0.2">
      <c r="A808" s="8"/>
      <c r="B808" s="8"/>
      <c r="C808" s="54"/>
      <c r="D808" s="56">
        <f t="shared" si="160"/>
        <v>0</v>
      </c>
      <c r="E808" s="56">
        <f t="shared" si="160"/>
        <v>0</v>
      </c>
      <c r="F808" s="14">
        <f t="shared" si="161"/>
        <v>0</v>
      </c>
      <c r="G808" s="14">
        <f t="shared" si="161"/>
        <v>0</v>
      </c>
      <c r="H808" s="14">
        <f t="shared" si="162"/>
        <v>0</v>
      </c>
      <c r="I808" s="14">
        <f t="shared" si="163"/>
        <v>0</v>
      </c>
      <c r="J808" s="14">
        <f t="shared" si="164"/>
        <v>0</v>
      </c>
      <c r="K808" s="14">
        <f t="shared" si="165"/>
        <v>0</v>
      </c>
      <c r="L808" s="14">
        <f t="shared" si="166"/>
        <v>0</v>
      </c>
      <c r="M808" s="14">
        <f t="shared" ca="1" si="171"/>
        <v>-1.8432078686033124E-2</v>
      </c>
      <c r="N808" s="14">
        <f t="shared" ca="1" si="167"/>
        <v>0</v>
      </c>
      <c r="O808" s="21">
        <f t="shared" ca="1" si="168"/>
        <v>0</v>
      </c>
      <c r="P808" s="14">
        <f t="shared" ca="1" si="169"/>
        <v>0</v>
      </c>
      <c r="Q808" s="14">
        <f t="shared" ca="1" si="170"/>
        <v>0</v>
      </c>
      <c r="R808" s="8">
        <f t="shared" ca="1" si="172"/>
        <v>1.8432078686033124E-2</v>
      </c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 spans="1:35" x14ac:dyDescent="0.2">
      <c r="A809" s="8"/>
      <c r="B809" s="8"/>
      <c r="C809" s="54"/>
      <c r="D809" s="56">
        <f t="shared" si="160"/>
        <v>0</v>
      </c>
      <c r="E809" s="56">
        <f t="shared" si="160"/>
        <v>0</v>
      </c>
      <c r="F809" s="14">
        <f t="shared" si="161"/>
        <v>0</v>
      </c>
      <c r="G809" s="14">
        <f t="shared" si="161"/>
        <v>0</v>
      </c>
      <c r="H809" s="14">
        <f t="shared" si="162"/>
        <v>0</v>
      </c>
      <c r="I809" s="14">
        <f t="shared" si="163"/>
        <v>0</v>
      </c>
      <c r="J809" s="14">
        <f t="shared" si="164"/>
        <v>0</v>
      </c>
      <c r="K809" s="14">
        <f t="shared" si="165"/>
        <v>0</v>
      </c>
      <c r="L809" s="14">
        <f t="shared" si="166"/>
        <v>0</v>
      </c>
      <c r="M809" s="14">
        <f t="shared" ca="1" si="171"/>
        <v>-1.8432078686033124E-2</v>
      </c>
      <c r="N809" s="14">
        <f t="shared" ca="1" si="167"/>
        <v>0</v>
      </c>
      <c r="O809" s="21">
        <f t="shared" ca="1" si="168"/>
        <v>0</v>
      </c>
      <c r="P809" s="14">
        <f t="shared" ca="1" si="169"/>
        <v>0</v>
      </c>
      <c r="Q809" s="14">
        <f t="shared" ca="1" si="170"/>
        <v>0</v>
      </c>
      <c r="R809" s="8">
        <f t="shared" ca="1" si="172"/>
        <v>1.8432078686033124E-2</v>
      </c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 spans="1:35" x14ac:dyDescent="0.2">
      <c r="A810" s="8"/>
      <c r="B810" s="8"/>
      <c r="C810" s="54"/>
      <c r="D810" s="56">
        <f t="shared" si="160"/>
        <v>0</v>
      </c>
      <c r="E810" s="56">
        <f t="shared" si="160"/>
        <v>0</v>
      </c>
      <c r="F810" s="14">
        <f t="shared" si="161"/>
        <v>0</v>
      </c>
      <c r="G810" s="14">
        <f t="shared" si="161"/>
        <v>0</v>
      </c>
      <c r="H810" s="14">
        <f t="shared" si="162"/>
        <v>0</v>
      </c>
      <c r="I810" s="14">
        <f t="shared" si="163"/>
        <v>0</v>
      </c>
      <c r="J810" s="14">
        <f t="shared" si="164"/>
        <v>0</v>
      </c>
      <c r="K810" s="14">
        <f t="shared" si="165"/>
        <v>0</v>
      </c>
      <c r="L810" s="14">
        <f t="shared" si="166"/>
        <v>0</v>
      </c>
      <c r="M810" s="14">
        <f t="shared" ca="1" si="171"/>
        <v>-1.8432078686033124E-2</v>
      </c>
      <c r="N810" s="14">
        <f t="shared" ca="1" si="167"/>
        <v>0</v>
      </c>
      <c r="O810" s="21">
        <f t="shared" ca="1" si="168"/>
        <v>0</v>
      </c>
      <c r="P810" s="14">
        <f t="shared" ca="1" si="169"/>
        <v>0</v>
      </c>
      <c r="Q810" s="14">
        <f t="shared" ca="1" si="170"/>
        <v>0</v>
      </c>
      <c r="R810" s="8">
        <f t="shared" ca="1" si="172"/>
        <v>1.8432078686033124E-2</v>
      </c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 spans="1:35" x14ac:dyDescent="0.2">
      <c r="A811" s="8"/>
      <c r="B811" s="8"/>
      <c r="C811" s="54"/>
      <c r="D811" s="56">
        <f t="shared" si="160"/>
        <v>0</v>
      </c>
      <c r="E811" s="56">
        <f t="shared" si="160"/>
        <v>0</v>
      </c>
      <c r="F811" s="14">
        <f t="shared" si="161"/>
        <v>0</v>
      </c>
      <c r="G811" s="14">
        <f t="shared" si="161"/>
        <v>0</v>
      </c>
      <c r="H811" s="14">
        <f t="shared" si="162"/>
        <v>0</v>
      </c>
      <c r="I811" s="14">
        <f t="shared" si="163"/>
        <v>0</v>
      </c>
      <c r="J811" s="14">
        <f t="shared" si="164"/>
        <v>0</v>
      </c>
      <c r="K811" s="14">
        <f t="shared" si="165"/>
        <v>0</v>
      </c>
      <c r="L811" s="14">
        <f t="shared" si="166"/>
        <v>0</v>
      </c>
      <c r="M811" s="14">
        <f t="shared" ca="1" si="171"/>
        <v>-1.8432078686033124E-2</v>
      </c>
      <c r="N811" s="14">
        <f t="shared" ca="1" si="167"/>
        <v>0</v>
      </c>
      <c r="O811" s="21">
        <f t="shared" ca="1" si="168"/>
        <v>0</v>
      </c>
      <c r="P811" s="14">
        <f t="shared" ca="1" si="169"/>
        <v>0</v>
      </c>
      <c r="Q811" s="14">
        <f t="shared" ca="1" si="170"/>
        <v>0</v>
      </c>
      <c r="R811" s="8">
        <f t="shared" ca="1" si="172"/>
        <v>1.8432078686033124E-2</v>
      </c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  <row r="812" spans="1:35" x14ac:dyDescent="0.2">
      <c r="A812" s="8"/>
      <c r="B812" s="8"/>
      <c r="C812" s="54"/>
      <c r="D812" s="56">
        <f t="shared" si="160"/>
        <v>0</v>
      </c>
      <c r="E812" s="56">
        <f t="shared" si="160"/>
        <v>0</v>
      </c>
      <c r="F812" s="14">
        <f t="shared" si="161"/>
        <v>0</v>
      </c>
      <c r="G812" s="14">
        <f t="shared" si="161"/>
        <v>0</v>
      </c>
      <c r="H812" s="14">
        <f t="shared" si="162"/>
        <v>0</v>
      </c>
      <c r="I812" s="14">
        <f t="shared" si="163"/>
        <v>0</v>
      </c>
      <c r="J812" s="14">
        <f t="shared" si="164"/>
        <v>0</v>
      </c>
      <c r="K812" s="14">
        <f t="shared" si="165"/>
        <v>0</v>
      </c>
      <c r="L812" s="14">
        <f t="shared" si="166"/>
        <v>0</v>
      </c>
      <c r="M812" s="14">
        <f t="shared" ca="1" si="171"/>
        <v>-1.8432078686033124E-2</v>
      </c>
      <c r="N812" s="14">
        <f t="shared" ca="1" si="167"/>
        <v>0</v>
      </c>
      <c r="O812" s="21">
        <f t="shared" ca="1" si="168"/>
        <v>0</v>
      </c>
      <c r="P812" s="14">
        <f t="shared" ca="1" si="169"/>
        <v>0</v>
      </c>
      <c r="Q812" s="14">
        <f t="shared" ca="1" si="170"/>
        <v>0</v>
      </c>
      <c r="R812" s="8">
        <f t="shared" ca="1" si="172"/>
        <v>1.8432078686033124E-2</v>
      </c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 spans="1:35" x14ac:dyDescent="0.2">
      <c r="A813" s="8"/>
      <c r="B813" s="8"/>
      <c r="C813" s="54"/>
      <c r="D813" s="56">
        <f t="shared" si="160"/>
        <v>0</v>
      </c>
      <c r="E813" s="56">
        <f t="shared" si="160"/>
        <v>0</v>
      </c>
      <c r="F813" s="14">
        <f t="shared" si="161"/>
        <v>0</v>
      </c>
      <c r="G813" s="14">
        <f t="shared" si="161"/>
        <v>0</v>
      </c>
      <c r="H813" s="14">
        <f t="shared" si="162"/>
        <v>0</v>
      </c>
      <c r="I813" s="14">
        <f t="shared" si="163"/>
        <v>0</v>
      </c>
      <c r="J813" s="14">
        <f t="shared" si="164"/>
        <v>0</v>
      </c>
      <c r="K813" s="14">
        <f t="shared" si="165"/>
        <v>0</v>
      </c>
      <c r="L813" s="14">
        <f t="shared" si="166"/>
        <v>0</v>
      </c>
      <c r="M813" s="14">
        <f t="shared" ca="1" si="171"/>
        <v>-1.8432078686033124E-2</v>
      </c>
      <c r="N813" s="14">
        <f t="shared" ca="1" si="167"/>
        <v>0</v>
      </c>
      <c r="O813" s="21">
        <f t="shared" ca="1" si="168"/>
        <v>0</v>
      </c>
      <c r="P813" s="14">
        <f t="shared" ca="1" si="169"/>
        <v>0</v>
      </c>
      <c r="Q813" s="14">
        <f t="shared" ca="1" si="170"/>
        <v>0</v>
      </c>
      <c r="R813" s="8">
        <f t="shared" ca="1" si="172"/>
        <v>1.8432078686033124E-2</v>
      </c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</row>
    <row r="814" spans="1:35" x14ac:dyDescent="0.2">
      <c r="A814" s="8"/>
      <c r="B814" s="8"/>
      <c r="C814" s="54"/>
      <c r="D814" s="56">
        <f t="shared" si="160"/>
        <v>0</v>
      </c>
      <c r="E814" s="56">
        <f t="shared" si="160"/>
        <v>0</v>
      </c>
      <c r="F814" s="14">
        <f t="shared" si="161"/>
        <v>0</v>
      </c>
      <c r="G814" s="14">
        <f t="shared" si="161"/>
        <v>0</v>
      </c>
      <c r="H814" s="14">
        <f t="shared" si="162"/>
        <v>0</v>
      </c>
      <c r="I814" s="14">
        <f t="shared" si="163"/>
        <v>0</v>
      </c>
      <c r="J814" s="14">
        <f t="shared" si="164"/>
        <v>0</v>
      </c>
      <c r="K814" s="14">
        <f t="shared" si="165"/>
        <v>0</v>
      </c>
      <c r="L814" s="14">
        <f t="shared" si="166"/>
        <v>0</v>
      </c>
      <c r="M814" s="14">
        <f t="shared" ca="1" si="171"/>
        <v>-1.8432078686033124E-2</v>
      </c>
      <c r="N814" s="14">
        <f t="shared" ca="1" si="167"/>
        <v>0</v>
      </c>
      <c r="O814" s="21">
        <f t="shared" ca="1" si="168"/>
        <v>0</v>
      </c>
      <c r="P814" s="14">
        <f t="shared" ca="1" si="169"/>
        <v>0</v>
      </c>
      <c r="Q814" s="14">
        <f t="shared" ca="1" si="170"/>
        <v>0</v>
      </c>
      <c r="R814" s="8">
        <f t="shared" ca="1" si="172"/>
        <v>1.8432078686033124E-2</v>
      </c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 spans="1:35" x14ac:dyDescent="0.2">
      <c r="A815" s="8"/>
      <c r="B815" s="8"/>
      <c r="C815" s="54"/>
      <c r="D815" s="56">
        <f t="shared" si="160"/>
        <v>0</v>
      </c>
      <c r="E815" s="56">
        <f t="shared" si="160"/>
        <v>0</v>
      </c>
      <c r="F815" s="14">
        <f t="shared" si="161"/>
        <v>0</v>
      </c>
      <c r="G815" s="14">
        <f t="shared" si="161"/>
        <v>0</v>
      </c>
      <c r="H815" s="14">
        <f t="shared" si="162"/>
        <v>0</v>
      </c>
      <c r="I815" s="14">
        <f t="shared" si="163"/>
        <v>0</v>
      </c>
      <c r="J815" s="14">
        <f t="shared" si="164"/>
        <v>0</v>
      </c>
      <c r="K815" s="14">
        <f t="shared" si="165"/>
        <v>0</v>
      </c>
      <c r="L815" s="14">
        <f t="shared" si="166"/>
        <v>0</v>
      </c>
      <c r="M815" s="14">
        <f t="shared" ca="1" si="171"/>
        <v>-1.8432078686033124E-2</v>
      </c>
      <c r="N815" s="14">
        <f t="shared" ca="1" si="167"/>
        <v>0</v>
      </c>
      <c r="O815" s="21">
        <f t="shared" ca="1" si="168"/>
        <v>0</v>
      </c>
      <c r="P815" s="14">
        <f t="shared" ca="1" si="169"/>
        <v>0</v>
      </c>
      <c r="Q815" s="14">
        <f t="shared" ca="1" si="170"/>
        <v>0</v>
      </c>
      <c r="R815" s="8">
        <f t="shared" ca="1" si="172"/>
        <v>1.8432078686033124E-2</v>
      </c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</row>
    <row r="816" spans="1:35" x14ac:dyDescent="0.2">
      <c r="A816" s="8"/>
      <c r="B816" s="8"/>
      <c r="C816" s="54"/>
      <c r="D816" s="56">
        <f t="shared" si="160"/>
        <v>0</v>
      </c>
      <c r="E816" s="56">
        <f t="shared" si="160"/>
        <v>0</v>
      </c>
      <c r="F816" s="14">
        <f t="shared" si="161"/>
        <v>0</v>
      </c>
      <c r="G816" s="14">
        <f t="shared" si="161"/>
        <v>0</v>
      </c>
      <c r="H816" s="14">
        <f t="shared" si="162"/>
        <v>0</v>
      </c>
      <c r="I816" s="14">
        <f t="shared" si="163"/>
        <v>0</v>
      </c>
      <c r="J816" s="14">
        <f t="shared" si="164"/>
        <v>0</v>
      </c>
      <c r="K816" s="14">
        <f t="shared" si="165"/>
        <v>0</v>
      </c>
      <c r="L816" s="14">
        <f t="shared" si="166"/>
        <v>0</v>
      </c>
      <c r="M816" s="14">
        <f t="shared" ca="1" si="171"/>
        <v>-1.8432078686033124E-2</v>
      </c>
      <c r="N816" s="14">
        <f t="shared" ca="1" si="167"/>
        <v>0</v>
      </c>
      <c r="O816" s="21">
        <f t="shared" ca="1" si="168"/>
        <v>0</v>
      </c>
      <c r="P816" s="14">
        <f t="shared" ca="1" si="169"/>
        <v>0</v>
      </c>
      <c r="Q816" s="14">
        <f t="shared" ca="1" si="170"/>
        <v>0</v>
      </c>
      <c r="R816" s="8">
        <f t="shared" ca="1" si="172"/>
        <v>1.8432078686033124E-2</v>
      </c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</row>
    <row r="817" spans="1:35" x14ac:dyDescent="0.2">
      <c r="A817" s="8"/>
      <c r="B817" s="8"/>
      <c r="C817" s="54"/>
      <c r="D817" s="56">
        <f t="shared" si="160"/>
        <v>0</v>
      </c>
      <c r="E817" s="56">
        <f t="shared" si="160"/>
        <v>0</v>
      </c>
      <c r="F817" s="14">
        <f t="shared" si="161"/>
        <v>0</v>
      </c>
      <c r="G817" s="14">
        <f t="shared" si="161"/>
        <v>0</v>
      </c>
      <c r="H817" s="14">
        <f t="shared" si="162"/>
        <v>0</v>
      </c>
      <c r="I817" s="14">
        <f t="shared" si="163"/>
        <v>0</v>
      </c>
      <c r="J817" s="14">
        <f t="shared" si="164"/>
        <v>0</v>
      </c>
      <c r="K817" s="14">
        <f t="shared" si="165"/>
        <v>0</v>
      </c>
      <c r="L817" s="14">
        <f t="shared" si="166"/>
        <v>0</v>
      </c>
      <c r="M817" s="14">
        <f t="shared" ca="1" si="171"/>
        <v>-1.8432078686033124E-2</v>
      </c>
      <c r="N817" s="14">
        <f t="shared" ca="1" si="167"/>
        <v>0</v>
      </c>
      <c r="O817" s="21">
        <f t="shared" ca="1" si="168"/>
        <v>0</v>
      </c>
      <c r="P817" s="14">
        <f t="shared" ca="1" si="169"/>
        <v>0</v>
      </c>
      <c r="Q817" s="14">
        <f t="shared" ca="1" si="170"/>
        <v>0</v>
      </c>
      <c r="R817" s="8">
        <f t="shared" ca="1" si="172"/>
        <v>1.8432078686033124E-2</v>
      </c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 spans="1:35" x14ac:dyDescent="0.2">
      <c r="A818" s="8"/>
      <c r="B818" s="8"/>
      <c r="C818" s="54"/>
      <c r="D818" s="56">
        <f t="shared" si="160"/>
        <v>0</v>
      </c>
      <c r="E818" s="56">
        <f t="shared" si="160"/>
        <v>0</v>
      </c>
      <c r="F818" s="14">
        <f t="shared" si="161"/>
        <v>0</v>
      </c>
      <c r="G818" s="14">
        <f t="shared" si="161"/>
        <v>0</v>
      </c>
      <c r="H818" s="14">
        <f t="shared" si="162"/>
        <v>0</v>
      </c>
      <c r="I818" s="14">
        <f t="shared" si="163"/>
        <v>0</v>
      </c>
      <c r="J818" s="14">
        <f t="shared" si="164"/>
        <v>0</v>
      </c>
      <c r="K818" s="14">
        <f t="shared" si="165"/>
        <v>0</v>
      </c>
      <c r="L818" s="14">
        <f t="shared" si="166"/>
        <v>0</v>
      </c>
      <c r="M818" s="14">
        <f t="shared" ca="1" si="171"/>
        <v>-1.8432078686033124E-2</v>
      </c>
      <c r="N818" s="14">
        <f t="shared" ca="1" si="167"/>
        <v>0</v>
      </c>
      <c r="O818" s="21">
        <f t="shared" ca="1" si="168"/>
        <v>0</v>
      </c>
      <c r="P818" s="14">
        <f t="shared" ca="1" si="169"/>
        <v>0</v>
      </c>
      <c r="Q818" s="14">
        <f t="shared" ca="1" si="170"/>
        <v>0</v>
      </c>
      <c r="R818" s="8">
        <f t="shared" ca="1" si="172"/>
        <v>1.8432078686033124E-2</v>
      </c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 spans="1:35" x14ac:dyDescent="0.2">
      <c r="A819" s="8"/>
      <c r="B819" s="8"/>
      <c r="C819" s="54"/>
      <c r="D819" s="56">
        <f t="shared" si="160"/>
        <v>0</v>
      </c>
      <c r="E819" s="56">
        <f t="shared" si="160"/>
        <v>0</v>
      </c>
      <c r="F819" s="14">
        <f t="shared" si="161"/>
        <v>0</v>
      </c>
      <c r="G819" s="14">
        <f t="shared" si="161"/>
        <v>0</v>
      </c>
      <c r="H819" s="14">
        <f t="shared" si="162"/>
        <v>0</v>
      </c>
      <c r="I819" s="14">
        <f t="shared" si="163"/>
        <v>0</v>
      </c>
      <c r="J819" s="14">
        <f t="shared" si="164"/>
        <v>0</v>
      </c>
      <c r="K819" s="14">
        <f t="shared" si="165"/>
        <v>0</v>
      </c>
      <c r="L819" s="14">
        <f t="shared" si="166"/>
        <v>0</v>
      </c>
      <c r="M819" s="14">
        <f t="shared" ca="1" si="171"/>
        <v>-1.8432078686033124E-2</v>
      </c>
      <c r="N819" s="14">
        <f t="shared" ca="1" si="167"/>
        <v>0</v>
      </c>
      <c r="O819" s="21">
        <f t="shared" ca="1" si="168"/>
        <v>0</v>
      </c>
      <c r="P819" s="14">
        <f t="shared" ca="1" si="169"/>
        <v>0</v>
      </c>
      <c r="Q819" s="14">
        <f t="shared" ca="1" si="170"/>
        <v>0</v>
      </c>
      <c r="R819" s="8">
        <f t="shared" ca="1" si="172"/>
        <v>1.8432078686033124E-2</v>
      </c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 spans="1:35" x14ac:dyDescent="0.2">
      <c r="A820" s="8"/>
      <c r="B820" s="8"/>
      <c r="C820" s="54"/>
      <c r="D820" s="56">
        <f t="shared" si="160"/>
        <v>0</v>
      </c>
      <c r="E820" s="56">
        <f t="shared" si="160"/>
        <v>0</v>
      </c>
      <c r="F820" s="14">
        <f t="shared" si="161"/>
        <v>0</v>
      </c>
      <c r="G820" s="14">
        <f t="shared" si="161"/>
        <v>0</v>
      </c>
      <c r="H820" s="14">
        <f t="shared" si="162"/>
        <v>0</v>
      </c>
      <c r="I820" s="14">
        <f t="shared" si="163"/>
        <v>0</v>
      </c>
      <c r="J820" s="14">
        <f t="shared" si="164"/>
        <v>0</v>
      </c>
      <c r="K820" s="14">
        <f t="shared" si="165"/>
        <v>0</v>
      </c>
      <c r="L820" s="14">
        <f t="shared" si="166"/>
        <v>0</v>
      </c>
      <c r="M820" s="14">
        <f t="shared" ca="1" si="171"/>
        <v>-1.8432078686033124E-2</v>
      </c>
      <c r="N820" s="14">
        <f t="shared" ca="1" si="167"/>
        <v>0</v>
      </c>
      <c r="O820" s="21">
        <f t="shared" ca="1" si="168"/>
        <v>0</v>
      </c>
      <c r="P820" s="14">
        <f t="shared" ca="1" si="169"/>
        <v>0</v>
      </c>
      <c r="Q820" s="14">
        <f t="shared" ca="1" si="170"/>
        <v>0</v>
      </c>
      <c r="R820" s="8">
        <f t="shared" ca="1" si="172"/>
        <v>1.8432078686033124E-2</v>
      </c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 spans="1:35" x14ac:dyDescent="0.2">
      <c r="A821" s="8"/>
      <c r="B821" s="8"/>
      <c r="C821" s="54"/>
      <c r="D821" s="56">
        <f t="shared" si="160"/>
        <v>0</v>
      </c>
      <c r="E821" s="56">
        <f t="shared" si="160"/>
        <v>0</v>
      </c>
      <c r="F821" s="14">
        <f t="shared" si="161"/>
        <v>0</v>
      </c>
      <c r="G821" s="14">
        <f t="shared" si="161"/>
        <v>0</v>
      </c>
      <c r="H821" s="14">
        <f t="shared" si="162"/>
        <v>0</v>
      </c>
      <c r="I821" s="14">
        <f t="shared" si="163"/>
        <v>0</v>
      </c>
      <c r="J821" s="14">
        <f t="shared" si="164"/>
        <v>0</v>
      </c>
      <c r="K821" s="14">
        <f t="shared" si="165"/>
        <v>0</v>
      </c>
      <c r="L821" s="14">
        <f t="shared" si="166"/>
        <v>0</v>
      </c>
      <c r="M821" s="14">
        <f t="shared" ca="1" si="171"/>
        <v>-1.8432078686033124E-2</v>
      </c>
      <c r="N821" s="14">
        <f t="shared" ca="1" si="167"/>
        <v>0</v>
      </c>
      <c r="O821" s="21">
        <f t="shared" ca="1" si="168"/>
        <v>0</v>
      </c>
      <c r="P821" s="14">
        <f t="shared" ca="1" si="169"/>
        <v>0</v>
      </c>
      <c r="Q821" s="14">
        <f t="shared" ca="1" si="170"/>
        <v>0</v>
      </c>
      <c r="R821" s="8">
        <f t="shared" ca="1" si="172"/>
        <v>1.8432078686033124E-2</v>
      </c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 spans="1:35" x14ac:dyDescent="0.2">
      <c r="A822" s="8"/>
      <c r="B822" s="8"/>
      <c r="C822" s="54"/>
      <c r="D822" s="56">
        <f t="shared" si="160"/>
        <v>0</v>
      </c>
      <c r="E822" s="56">
        <f t="shared" si="160"/>
        <v>0</v>
      </c>
      <c r="F822" s="14">
        <f t="shared" si="161"/>
        <v>0</v>
      </c>
      <c r="G822" s="14">
        <f t="shared" si="161"/>
        <v>0</v>
      </c>
      <c r="H822" s="14">
        <f t="shared" si="162"/>
        <v>0</v>
      </c>
      <c r="I822" s="14">
        <f t="shared" si="163"/>
        <v>0</v>
      </c>
      <c r="J822" s="14">
        <f t="shared" si="164"/>
        <v>0</v>
      </c>
      <c r="K822" s="14">
        <f t="shared" si="165"/>
        <v>0</v>
      </c>
      <c r="L822" s="14">
        <f t="shared" si="166"/>
        <v>0</v>
      </c>
      <c r="M822" s="14">
        <f t="shared" ca="1" si="171"/>
        <v>-1.8432078686033124E-2</v>
      </c>
      <c r="N822" s="14">
        <f t="shared" ca="1" si="167"/>
        <v>0</v>
      </c>
      <c r="O822" s="21">
        <f t="shared" ca="1" si="168"/>
        <v>0</v>
      </c>
      <c r="P822" s="14">
        <f t="shared" ca="1" si="169"/>
        <v>0</v>
      </c>
      <c r="Q822" s="14">
        <f t="shared" ca="1" si="170"/>
        <v>0</v>
      </c>
      <c r="R822" s="8">
        <f t="shared" ca="1" si="172"/>
        <v>1.8432078686033124E-2</v>
      </c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 spans="1:35" x14ac:dyDescent="0.2">
      <c r="A823" s="8"/>
      <c r="B823" s="8"/>
      <c r="C823" s="54"/>
      <c r="D823" s="56">
        <f t="shared" si="160"/>
        <v>0</v>
      </c>
      <c r="E823" s="56">
        <f t="shared" si="160"/>
        <v>0</v>
      </c>
      <c r="F823" s="14">
        <f t="shared" si="161"/>
        <v>0</v>
      </c>
      <c r="G823" s="14">
        <f t="shared" si="161"/>
        <v>0</v>
      </c>
      <c r="H823" s="14">
        <f t="shared" si="162"/>
        <v>0</v>
      </c>
      <c r="I823" s="14">
        <f t="shared" si="163"/>
        <v>0</v>
      </c>
      <c r="J823" s="14">
        <f t="shared" si="164"/>
        <v>0</v>
      </c>
      <c r="K823" s="14">
        <f t="shared" si="165"/>
        <v>0</v>
      </c>
      <c r="L823" s="14">
        <f t="shared" si="166"/>
        <v>0</v>
      </c>
      <c r="M823" s="14">
        <f t="shared" ca="1" si="171"/>
        <v>-1.8432078686033124E-2</v>
      </c>
      <c r="N823" s="14">
        <f t="shared" ca="1" si="167"/>
        <v>0</v>
      </c>
      <c r="O823" s="21">
        <f t="shared" ca="1" si="168"/>
        <v>0</v>
      </c>
      <c r="P823" s="14">
        <f t="shared" ca="1" si="169"/>
        <v>0</v>
      </c>
      <c r="Q823" s="14">
        <f t="shared" ca="1" si="170"/>
        <v>0</v>
      </c>
      <c r="R823" s="8">
        <f t="shared" ca="1" si="172"/>
        <v>1.8432078686033124E-2</v>
      </c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 spans="1:35" x14ac:dyDescent="0.2">
      <c r="A824" s="8"/>
      <c r="B824" s="8"/>
      <c r="C824" s="54"/>
      <c r="D824" s="56">
        <f t="shared" si="160"/>
        <v>0</v>
      </c>
      <c r="E824" s="56">
        <f t="shared" si="160"/>
        <v>0</v>
      </c>
      <c r="F824" s="14">
        <f t="shared" si="161"/>
        <v>0</v>
      </c>
      <c r="G824" s="14">
        <f t="shared" si="161"/>
        <v>0</v>
      </c>
      <c r="H824" s="14">
        <f t="shared" si="162"/>
        <v>0</v>
      </c>
      <c r="I824" s="14">
        <f t="shared" si="163"/>
        <v>0</v>
      </c>
      <c r="J824" s="14">
        <f t="shared" si="164"/>
        <v>0</v>
      </c>
      <c r="K824" s="14">
        <f t="shared" si="165"/>
        <v>0</v>
      </c>
      <c r="L824" s="14">
        <f t="shared" si="166"/>
        <v>0</v>
      </c>
      <c r="M824" s="14">
        <f t="shared" ca="1" si="171"/>
        <v>-1.8432078686033124E-2</v>
      </c>
      <c r="N824" s="14">
        <f t="shared" ca="1" si="167"/>
        <v>0</v>
      </c>
      <c r="O824" s="21">
        <f t="shared" ca="1" si="168"/>
        <v>0</v>
      </c>
      <c r="P824" s="14">
        <f t="shared" ca="1" si="169"/>
        <v>0</v>
      </c>
      <c r="Q824" s="14">
        <f t="shared" ca="1" si="170"/>
        <v>0</v>
      </c>
      <c r="R824" s="8">
        <f t="shared" ca="1" si="172"/>
        <v>1.8432078686033124E-2</v>
      </c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 spans="1:35" x14ac:dyDescent="0.2">
      <c r="A825" s="8"/>
      <c r="B825" s="8"/>
      <c r="C825" s="54"/>
      <c r="D825" s="56">
        <f t="shared" si="160"/>
        <v>0</v>
      </c>
      <c r="E825" s="56">
        <f t="shared" si="160"/>
        <v>0</v>
      </c>
      <c r="F825" s="14">
        <f t="shared" si="161"/>
        <v>0</v>
      </c>
      <c r="G825" s="14">
        <f t="shared" si="161"/>
        <v>0</v>
      </c>
      <c r="H825" s="14">
        <f t="shared" si="162"/>
        <v>0</v>
      </c>
      <c r="I825" s="14">
        <f t="shared" si="163"/>
        <v>0</v>
      </c>
      <c r="J825" s="14">
        <f t="shared" si="164"/>
        <v>0</v>
      </c>
      <c r="K825" s="14">
        <f t="shared" si="165"/>
        <v>0</v>
      </c>
      <c r="L825" s="14">
        <f t="shared" si="166"/>
        <v>0</v>
      </c>
      <c r="M825" s="14">
        <f t="shared" ca="1" si="171"/>
        <v>-1.8432078686033124E-2</v>
      </c>
      <c r="N825" s="14">
        <f t="shared" ca="1" si="167"/>
        <v>0</v>
      </c>
      <c r="O825" s="21">
        <f t="shared" ca="1" si="168"/>
        <v>0</v>
      </c>
      <c r="P825" s="14">
        <f t="shared" ca="1" si="169"/>
        <v>0</v>
      </c>
      <c r="Q825" s="14">
        <f t="shared" ca="1" si="170"/>
        <v>0</v>
      </c>
      <c r="R825" s="8">
        <f t="shared" ca="1" si="172"/>
        <v>1.8432078686033124E-2</v>
      </c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 spans="1:35" x14ac:dyDescent="0.2">
      <c r="A826" s="8"/>
      <c r="B826" s="8"/>
      <c r="C826" s="54"/>
      <c r="D826" s="56">
        <f t="shared" si="160"/>
        <v>0</v>
      </c>
      <c r="E826" s="56">
        <f t="shared" si="160"/>
        <v>0</v>
      </c>
      <c r="F826" s="14">
        <f t="shared" si="161"/>
        <v>0</v>
      </c>
      <c r="G826" s="14">
        <f t="shared" si="161"/>
        <v>0</v>
      </c>
      <c r="H826" s="14">
        <f t="shared" si="162"/>
        <v>0</v>
      </c>
      <c r="I826" s="14">
        <f t="shared" si="163"/>
        <v>0</v>
      </c>
      <c r="J826" s="14">
        <f t="shared" si="164"/>
        <v>0</v>
      </c>
      <c r="K826" s="14">
        <f t="shared" si="165"/>
        <v>0</v>
      </c>
      <c r="L826" s="14">
        <f t="shared" si="166"/>
        <v>0</v>
      </c>
      <c r="M826" s="14">
        <f t="shared" ca="1" si="171"/>
        <v>-1.8432078686033124E-2</v>
      </c>
      <c r="N826" s="14">
        <f t="shared" ca="1" si="167"/>
        <v>0</v>
      </c>
      <c r="O826" s="21">
        <f t="shared" ca="1" si="168"/>
        <v>0</v>
      </c>
      <c r="P826" s="14">
        <f t="shared" ca="1" si="169"/>
        <v>0</v>
      </c>
      <c r="Q826" s="14">
        <f t="shared" ca="1" si="170"/>
        <v>0</v>
      </c>
      <c r="R826" s="8">
        <f t="shared" ca="1" si="172"/>
        <v>1.8432078686033124E-2</v>
      </c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 spans="1:35" x14ac:dyDescent="0.2">
      <c r="A827" s="8"/>
      <c r="B827" s="8"/>
      <c r="C827" s="54"/>
      <c r="D827" s="56">
        <f t="shared" si="160"/>
        <v>0</v>
      </c>
      <c r="E827" s="56">
        <f t="shared" si="160"/>
        <v>0</v>
      </c>
      <c r="F827" s="14">
        <f t="shared" si="161"/>
        <v>0</v>
      </c>
      <c r="G827" s="14">
        <f t="shared" si="161"/>
        <v>0</v>
      </c>
      <c r="H827" s="14">
        <f t="shared" si="162"/>
        <v>0</v>
      </c>
      <c r="I827" s="14">
        <f t="shared" si="163"/>
        <v>0</v>
      </c>
      <c r="J827" s="14">
        <f t="shared" si="164"/>
        <v>0</v>
      </c>
      <c r="K827" s="14">
        <f t="shared" si="165"/>
        <v>0</v>
      </c>
      <c r="L827" s="14">
        <f t="shared" si="166"/>
        <v>0</v>
      </c>
      <c r="M827" s="14">
        <f t="shared" ca="1" si="171"/>
        <v>-1.8432078686033124E-2</v>
      </c>
      <c r="N827" s="14">
        <f t="shared" ca="1" si="167"/>
        <v>0</v>
      </c>
      <c r="O827" s="21">
        <f t="shared" ca="1" si="168"/>
        <v>0</v>
      </c>
      <c r="P827" s="14">
        <f t="shared" ca="1" si="169"/>
        <v>0</v>
      </c>
      <c r="Q827" s="14">
        <f t="shared" ca="1" si="170"/>
        <v>0</v>
      </c>
      <c r="R827" s="8">
        <f t="shared" ca="1" si="172"/>
        <v>1.8432078686033124E-2</v>
      </c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 spans="1:35" x14ac:dyDescent="0.2">
      <c r="A828" s="8"/>
      <c r="B828" s="8"/>
      <c r="C828" s="54"/>
      <c r="D828" s="56">
        <f t="shared" si="160"/>
        <v>0</v>
      </c>
      <c r="E828" s="56">
        <f t="shared" si="160"/>
        <v>0</v>
      </c>
      <c r="F828" s="14">
        <f t="shared" si="161"/>
        <v>0</v>
      </c>
      <c r="G828" s="14">
        <f t="shared" si="161"/>
        <v>0</v>
      </c>
      <c r="H828" s="14">
        <f t="shared" si="162"/>
        <v>0</v>
      </c>
      <c r="I828" s="14">
        <f t="shared" si="163"/>
        <v>0</v>
      </c>
      <c r="J828" s="14">
        <f t="shared" si="164"/>
        <v>0</v>
      </c>
      <c r="K828" s="14">
        <f t="shared" si="165"/>
        <v>0</v>
      </c>
      <c r="L828" s="14">
        <f t="shared" si="166"/>
        <v>0</v>
      </c>
      <c r="M828" s="14">
        <f t="shared" ca="1" si="171"/>
        <v>-1.8432078686033124E-2</v>
      </c>
      <c r="N828" s="14">
        <f t="shared" ca="1" si="167"/>
        <v>0</v>
      </c>
      <c r="O828" s="21">
        <f t="shared" ca="1" si="168"/>
        <v>0</v>
      </c>
      <c r="P828" s="14">
        <f t="shared" ca="1" si="169"/>
        <v>0</v>
      </c>
      <c r="Q828" s="14">
        <f t="shared" ca="1" si="170"/>
        <v>0</v>
      </c>
      <c r="R828" s="8">
        <f t="shared" ca="1" si="172"/>
        <v>1.8432078686033124E-2</v>
      </c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 spans="1:35" x14ac:dyDescent="0.2">
      <c r="A829" s="8"/>
      <c r="B829" s="8"/>
      <c r="C829" s="54"/>
      <c r="D829" s="56">
        <f t="shared" si="160"/>
        <v>0</v>
      </c>
      <c r="E829" s="56">
        <f t="shared" si="160"/>
        <v>0</v>
      </c>
      <c r="F829" s="14">
        <f t="shared" si="161"/>
        <v>0</v>
      </c>
      <c r="G829" s="14">
        <f t="shared" si="161"/>
        <v>0</v>
      </c>
      <c r="H829" s="14">
        <f t="shared" si="162"/>
        <v>0</v>
      </c>
      <c r="I829" s="14">
        <f t="shared" si="163"/>
        <v>0</v>
      </c>
      <c r="J829" s="14">
        <f t="shared" si="164"/>
        <v>0</v>
      </c>
      <c r="K829" s="14">
        <f t="shared" si="165"/>
        <v>0</v>
      </c>
      <c r="L829" s="14">
        <f t="shared" si="166"/>
        <v>0</v>
      </c>
      <c r="M829" s="14">
        <f t="shared" ca="1" si="171"/>
        <v>-1.8432078686033124E-2</v>
      </c>
      <c r="N829" s="14">
        <f t="shared" ca="1" si="167"/>
        <v>0</v>
      </c>
      <c r="O829" s="21">
        <f t="shared" ca="1" si="168"/>
        <v>0</v>
      </c>
      <c r="P829" s="14">
        <f t="shared" ca="1" si="169"/>
        <v>0</v>
      </c>
      <c r="Q829" s="14">
        <f t="shared" ca="1" si="170"/>
        <v>0</v>
      </c>
      <c r="R829" s="8">
        <f t="shared" ca="1" si="172"/>
        <v>1.8432078686033124E-2</v>
      </c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 spans="1:35" x14ac:dyDescent="0.2">
      <c r="A830" s="8"/>
      <c r="B830" s="8"/>
      <c r="C830" s="54"/>
      <c r="D830" s="56">
        <f t="shared" si="160"/>
        <v>0</v>
      </c>
      <c r="E830" s="56">
        <f t="shared" si="160"/>
        <v>0</v>
      </c>
      <c r="F830" s="14">
        <f t="shared" si="161"/>
        <v>0</v>
      </c>
      <c r="G830" s="14">
        <f t="shared" si="161"/>
        <v>0</v>
      </c>
      <c r="H830" s="14">
        <f t="shared" si="162"/>
        <v>0</v>
      </c>
      <c r="I830" s="14">
        <f t="shared" si="163"/>
        <v>0</v>
      </c>
      <c r="J830" s="14">
        <f t="shared" si="164"/>
        <v>0</v>
      </c>
      <c r="K830" s="14">
        <f t="shared" si="165"/>
        <v>0</v>
      </c>
      <c r="L830" s="14">
        <f t="shared" si="166"/>
        <v>0</v>
      </c>
      <c r="M830" s="14">
        <f t="shared" ca="1" si="171"/>
        <v>-1.8432078686033124E-2</v>
      </c>
      <c r="N830" s="14">
        <f t="shared" ca="1" si="167"/>
        <v>0</v>
      </c>
      <c r="O830" s="21">
        <f t="shared" ca="1" si="168"/>
        <v>0</v>
      </c>
      <c r="P830" s="14">
        <f t="shared" ca="1" si="169"/>
        <v>0</v>
      </c>
      <c r="Q830" s="14">
        <f t="shared" ca="1" si="170"/>
        <v>0</v>
      </c>
      <c r="R830" s="8">
        <f t="shared" ca="1" si="172"/>
        <v>1.8432078686033124E-2</v>
      </c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 spans="1:35" x14ac:dyDescent="0.2">
      <c r="A831" s="8"/>
      <c r="B831" s="8"/>
      <c r="C831" s="54"/>
      <c r="D831" s="56">
        <f t="shared" si="160"/>
        <v>0</v>
      </c>
      <c r="E831" s="56">
        <f t="shared" si="160"/>
        <v>0</v>
      </c>
      <c r="F831" s="14">
        <f t="shared" si="161"/>
        <v>0</v>
      </c>
      <c r="G831" s="14">
        <f t="shared" si="161"/>
        <v>0</v>
      </c>
      <c r="H831" s="14">
        <f t="shared" si="162"/>
        <v>0</v>
      </c>
      <c r="I831" s="14">
        <f t="shared" si="163"/>
        <v>0</v>
      </c>
      <c r="J831" s="14">
        <f t="shared" si="164"/>
        <v>0</v>
      </c>
      <c r="K831" s="14">
        <f t="shared" si="165"/>
        <v>0</v>
      </c>
      <c r="L831" s="14">
        <f t="shared" si="166"/>
        <v>0</v>
      </c>
      <c r="M831" s="14">
        <f t="shared" ca="1" si="171"/>
        <v>-1.8432078686033124E-2</v>
      </c>
      <c r="N831" s="14">
        <f t="shared" ca="1" si="167"/>
        <v>0</v>
      </c>
      <c r="O831" s="21">
        <f t="shared" ca="1" si="168"/>
        <v>0</v>
      </c>
      <c r="P831" s="14">
        <f t="shared" ca="1" si="169"/>
        <v>0</v>
      </c>
      <c r="Q831" s="14">
        <f t="shared" ca="1" si="170"/>
        <v>0</v>
      </c>
      <c r="R831" s="8">
        <f t="shared" ca="1" si="172"/>
        <v>1.8432078686033124E-2</v>
      </c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 spans="1:35" x14ac:dyDescent="0.2">
      <c r="A832" s="8"/>
      <c r="B832" s="8"/>
      <c r="C832" s="54"/>
      <c r="D832" s="56">
        <f t="shared" si="160"/>
        <v>0</v>
      </c>
      <c r="E832" s="56">
        <f t="shared" si="160"/>
        <v>0</v>
      </c>
      <c r="F832" s="14">
        <f t="shared" si="161"/>
        <v>0</v>
      </c>
      <c r="G832" s="14">
        <f t="shared" si="161"/>
        <v>0</v>
      </c>
      <c r="H832" s="14">
        <f t="shared" si="162"/>
        <v>0</v>
      </c>
      <c r="I832" s="14">
        <f t="shared" si="163"/>
        <v>0</v>
      </c>
      <c r="J832" s="14">
        <f t="shared" si="164"/>
        <v>0</v>
      </c>
      <c r="K832" s="14">
        <f t="shared" si="165"/>
        <v>0</v>
      </c>
      <c r="L832" s="14">
        <f t="shared" si="166"/>
        <v>0</v>
      </c>
      <c r="M832" s="14">
        <f t="shared" ca="1" si="171"/>
        <v>-1.8432078686033124E-2</v>
      </c>
      <c r="N832" s="14">
        <f t="shared" ca="1" si="167"/>
        <v>0</v>
      </c>
      <c r="O832" s="21">
        <f t="shared" ca="1" si="168"/>
        <v>0</v>
      </c>
      <c r="P832" s="14">
        <f t="shared" ca="1" si="169"/>
        <v>0</v>
      </c>
      <c r="Q832" s="14">
        <f t="shared" ca="1" si="170"/>
        <v>0</v>
      </c>
      <c r="R832" s="8">
        <f t="shared" ca="1" si="172"/>
        <v>1.8432078686033124E-2</v>
      </c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 spans="1:35" x14ac:dyDescent="0.2">
      <c r="A833" s="8"/>
      <c r="B833" s="8"/>
      <c r="C833" s="54"/>
      <c r="D833" s="56">
        <f t="shared" si="160"/>
        <v>0</v>
      </c>
      <c r="E833" s="56">
        <f t="shared" si="160"/>
        <v>0</v>
      </c>
      <c r="F833" s="14">
        <f t="shared" si="161"/>
        <v>0</v>
      </c>
      <c r="G833" s="14">
        <f t="shared" si="161"/>
        <v>0</v>
      </c>
      <c r="H833" s="14">
        <f t="shared" si="162"/>
        <v>0</v>
      </c>
      <c r="I833" s="14">
        <f t="shared" si="163"/>
        <v>0</v>
      </c>
      <c r="J833" s="14">
        <f t="shared" si="164"/>
        <v>0</v>
      </c>
      <c r="K833" s="14">
        <f t="shared" si="165"/>
        <v>0</v>
      </c>
      <c r="L833" s="14">
        <f t="shared" si="166"/>
        <v>0</v>
      </c>
      <c r="M833" s="14">
        <f t="shared" ca="1" si="171"/>
        <v>-1.8432078686033124E-2</v>
      </c>
      <c r="N833" s="14">
        <f t="shared" ca="1" si="167"/>
        <v>0</v>
      </c>
      <c r="O833" s="21">
        <f t="shared" ca="1" si="168"/>
        <v>0</v>
      </c>
      <c r="P833" s="14">
        <f t="shared" ca="1" si="169"/>
        <v>0</v>
      </c>
      <c r="Q833" s="14">
        <f t="shared" ca="1" si="170"/>
        <v>0</v>
      </c>
      <c r="R833" s="8">
        <f t="shared" ca="1" si="172"/>
        <v>1.8432078686033124E-2</v>
      </c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 spans="1:35" x14ac:dyDescent="0.2">
      <c r="A834" s="8"/>
      <c r="B834" s="8"/>
      <c r="C834" s="54"/>
      <c r="D834" s="56">
        <f t="shared" si="160"/>
        <v>0</v>
      </c>
      <c r="E834" s="56">
        <f t="shared" si="160"/>
        <v>0</v>
      </c>
      <c r="F834" s="14">
        <f t="shared" si="161"/>
        <v>0</v>
      </c>
      <c r="G834" s="14">
        <f t="shared" si="161"/>
        <v>0</v>
      </c>
      <c r="H834" s="14">
        <f t="shared" si="162"/>
        <v>0</v>
      </c>
      <c r="I834" s="14">
        <f t="shared" si="163"/>
        <v>0</v>
      </c>
      <c r="J834" s="14">
        <f t="shared" si="164"/>
        <v>0</v>
      </c>
      <c r="K834" s="14">
        <f t="shared" si="165"/>
        <v>0</v>
      </c>
      <c r="L834" s="14">
        <f t="shared" si="166"/>
        <v>0</v>
      </c>
      <c r="M834" s="14">
        <f t="shared" ca="1" si="171"/>
        <v>-1.8432078686033124E-2</v>
      </c>
      <c r="N834" s="14">
        <f t="shared" ca="1" si="167"/>
        <v>0</v>
      </c>
      <c r="O834" s="21">
        <f t="shared" ca="1" si="168"/>
        <v>0</v>
      </c>
      <c r="P834" s="14">
        <f t="shared" ca="1" si="169"/>
        <v>0</v>
      </c>
      <c r="Q834" s="14">
        <f t="shared" ca="1" si="170"/>
        <v>0</v>
      </c>
      <c r="R834" s="8">
        <f t="shared" ca="1" si="172"/>
        <v>1.8432078686033124E-2</v>
      </c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 spans="1:35" x14ac:dyDescent="0.2">
      <c r="A835" s="8"/>
      <c r="B835" s="8"/>
      <c r="C835" s="54"/>
      <c r="D835" s="56">
        <f t="shared" si="160"/>
        <v>0</v>
      </c>
      <c r="E835" s="56">
        <f t="shared" si="160"/>
        <v>0</v>
      </c>
      <c r="F835" s="14">
        <f t="shared" si="161"/>
        <v>0</v>
      </c>
      <c r="G835" s="14">
        <f t="shared" si="161"/>
        <v>0</v>
      </c>
      <c r="H835" s="14">
        <f t="shared" si="162"/>
        <v>0</v>
      </c>
      <c r="I835" s="14">
        <f t="shared" si="163"/>
        <v>0</v>
      </c>
      <c r="J835" s="14">
        <f t="shared" si="164"/>
        <v>0</v>
      </c>
      <c r="K835" s="14">
        <f t="shared" si="165"/>
        <v>0</v>
      </c>
      <c r="L835" s="14">
        <f t="shared" si="166"/>
        <v>0</v>
      </c>
      <c r="M835" s="14">
        <f t="shared" ca="1" si="171"/>
        <v>-1.8432078686033124E-2</v>
      </c>
      <c r="N835" s="14">
        <f t="shared" ca="1" si="167"/>
        <v>0</v>
      </c>
      <c r="O835" s="21">
        <f t="shared" ca="1" si="168"/>
        <v>0</v>
      </c>
      <c r="P835" s="14">
        <f t="shared" ca="1" si="169"/>
        <v>0</v>
      </c>
      <c r="Q835" s="14">
        <f t="shared" ca="1" si="170"/>
        <v>0</v>
      </c>
      <c r="R835" s="8">
        <f t="shared" ca="1" si="172"/>
        <v>1.8432078686033124E-2</v>
      </c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 spans="1:35" x14ac:dyDescent="0.2">
      <c r="A836" s="8"/>
      <c r="B836" s="8"/>
      <c r="C836" s="54"/>
      <c r="D836" s="56">
        <f t="shared" si="160"/>
        <v>0</v>
      </c>
      <c r="E836" s="56">
        <f t="shared" si="160"/>
        <v>0</v>
      </c>
      <c r="F836" s="14">
        <f t="shared" si="161"/>
        <v>0</v>
      </c>
      <c r="G836" s="14">
        <f t="shared" si="161"/>
        <v>0</v>
      </c>
      <c r="H836" s="14">
        <f t="shared" si="162"/>
        <v>0</v>
      </c>
      <c r="I836" s="14">
        <f t="shared" si="163"/>
        <v>0</v>
      </c>
      <c r="J836" s="14">
        <f t="shared" si="164"/>
        <v>0</v>
      </c>
      <c r="K836" s="14">
        <f t="shared" si="165"/>
        <v>0</v>
      </c>
      <c r="L836" s="14">
        <f t="shared" si="166"/>
        <v>0</v>
      </c>
      <c r="M836" s="14">
        <f t="shared" ca="1" si="171"/>
        <v>-1.8432078686033124E-2</v>
      </c>
      <c r="N836" s="14">
        <f t="shared" ca="1" si="167"/>
        <v>0</v>
      </c>
      <c r="O836" s="21">
        <f t="shared" ca="1" si="168"/>
        <v>0</v>
      </c>
      <c r="P836" s="14">
        <f t="shared" ca="1" si="169"/>
        <v>0</v>
      </c>
      <c r="Q836" s="14">
        <f t="shared" ca="1" si="170"/>
        <v>0</v>
      </c>
      <c r="R836" s="8">
        <f t="shared" ca="1" si="172"/>
        <v>1.8432078686033124E-2</v>
      </c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 spans="1:35" x14ac:dyDescent="0.2">
      <c r="A837" s="8"/>
      <c r="B837" s="8"/>
      <c r="C837" s="54"/>
      <c r="D837" s="56">
        <f t="shared" si="160"/>
        <v>0</v>
      </c>
      <c r="E837" s="56">
        <f t="shared" si="160"/>
        <v>0</v>
      </c>
      <c r="F837" s="14">
        <f t="shared" si="161"/>
        <v>0</v>
      </c>
      <c r="G837" s="14">
        <f t="shared" si="161"/>
        <v>0</v>
      </c>
      <c r="H837" s="14">
        <f t="shared" si="162"/>
        <v>0</v>
      </c>
      <c r="I837" s="14">
        <f t="shared" si="163"/>
        <v>0</v>
      </c>
      <c r="J837" s="14">
        <f t="shared" si="164"/>
        <v>0</v>
      </c>
      <c r="K837" s="14">
        <f t="shared" si="165"/>
        <v>0</v>
      </c>
      <c r="L837" s="14">
        <f t="shared" si="166"/>
        <v>0</v>
      </c>
      <c r="M837" s="14">
        <f t="shared" ca="1" si="171"/>
        <v>-1.8432078686033124E-2</v>
      </c>
      <c r="N837" s="14">
        <f t="shared" ca="1" si="167"/>
        <v>0</v>
      </c>
      <c r="O837" s="21">
        <f t="shared" ca="1" si="168"/>
        <v>0</v>
      </c>
      <c r="P837" s="14">
        <f t="shared" ca="1" si="169"/>
        <v>0</v>
      </c>
      <c r="Q837" s="14">
        <f t="shared" ca="1" si="170"/>
        <v>0</v>
      </c>
      <c r="R837" s="8">
        <f t="shared" ca="1" si="172"/>
        <v>1.8432078686033124E-2</v>
      </c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</row>
    <row r="838" spans="1:35" x14ac:dyDescent="0.2">
      <c r="A838" s="8"/>
      <c r="B838" s="8"/>
      <c r="C838" s="54"/>
      <c r="D838" s="56">
        <f t="shared" si="160"/>
        <v>0</v>
      </c>
      <c r="E838" s="56">
        <f t="shared" si="160"/>
        <v>0</v>
      </c>
      <c r="F838" s="14">
        <f t="shared" si="161"/>
        <v>0</v>
      </c>
      <c r="G838" s="14">
        <f t="shared" si="161"/>
        <v>0</v>
      </c>
      <c r="H838" s="14">
        <f t="shared" si="162"/>
        <v>0</v>
      </c>
      <c r="I838" s="14">
        <f t="shared" si="163"/>
        <v>0</v>
      </c>
      <c r="J838" s="14">
        <f t="shared" si="164"/>
        <v>0</v>
      </c>
      <c r="K838" s="14">
        <f t="shared" si="165"/>
        <v>0</v>
      </c>
      <c r="L838" s="14">
        <f t="shared" si="166"/>
        <v>0</v>
      </c>
      <c r="M838" s="14">
        <f t="shared" ca="1" si="171"/>
        <v>-1.8432078686033124E-2</v>
      </c>
      <c r="N838" s="14">
        <f t="shared" ca="1" si="167"/>
        <v>0</v>
      </c>
      <c r="O838" s="21">
        <f t="shared" ca="1" si="168"/>
        <v>0</v>
      </c>
      <c r="P838" s="14">
        <f t="shared" ca="1" si="169"/>
        <v>0</v>
      </c>
      <c r="Q838" s="14">
        <f t="shared" ca="1" si="170"/>
        <v>0</v>
      </c>
      <c r="R838" s="8">
        <f t="shared" ca="1" si="172"/>
        <v>1.8432078686033124E-2</v>
      </c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</row>
    <row r="839" spans="1:35" x14ac:dyDescent="0.2">
      <c r="A839" s="8"/>
      <c r="B839" s="8"/>
      <c r="C839" s="54"/>
      <c r="D839" s="56">
        <f t="shared" si="160"/>
        <v>0</v>
      </c>
      <c r="E839" s="56">
        <f t="shared" si="160"/>
        <v>0</v>
      </c>
      <c r="F839" s="14">
        <f t="shared" si="161"/>
        <v>0</v>
      </c>
      <c r="G839" s="14">
        <f t="shared" si="161"/>
        <v>0</v>
      </c>
      <c r="H839" s="14">
        <f t="shared" si="162"/>
        <v>0</v>
      </c>
      <c r="I839" s="14">
        <f t="shared" si="163"/>
        <v>0</v>
      </c>
      <c r="J839" s="14">
        <f t="shared" si="164"/>
        <v>0</v>
      </c>
      <c r="K839" s="14">
        <f t="shared" si="165"/>
        <v>0</v>
      </c>
      <c r="L839" s="14">
        <f t="shared" si="166"/>
        <v>0</v>
      </c>
      <c r="M839" s="14">
        <f t="shared" ca="1" si="171"/>
        <v>-1.8432078686033124E-2</v>
      </c>
      <c r="N839" s="14">
        <f t="shared" ca="1" si="167"/>
        <v>0</v>
      </c>
      <c r="O839" s="21">
        <f t="shared" ca="1" si="168"/>
        <v>0</v>
      </c>
      <c r="P839" s="14">
        <f t="shared" ca="1" si="169"/>
        <v>0</v>
      </c>
      <c r="Q839" s="14">
        <f t="shared" ca="1" si="170"/>
        <v>0</v>
      </c>
      <c r="R839" s="8">
        <f t="shared" ca="1" si="172"/>
        <v>1.8432078686033124E-2</v>
      </c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</row>
    <row r="840" spans="1:35" x14ac:dyDescent="0.2">
      <c r="A840" s="8"/>
      <c r="B840" s="8"/>
      <c r="C840" s="54"/>
      <c r="D840" s="56">
        <f t="shared" si="160"/>
        <v>0</v>
      </c>
      <c r="E840" s="56">
        <f t="shared" si="160"/>
        <v>0</v>
      </c>
      <c r="F840" s="14">
        <f t="shared" si="161"/>
        <v>0</v>
      </c>
      <c r="G840" s="14">
        <f t="shared" si="161"/>
        <v>0</v>
      </c>
      <c r="H840" s="14">
        <f t="shared" si="162"/>
        <v>0</v>
      </c>
      <c r="I840" s="14">
        <f t="shared" si="163"/>
        <v>0</v>
      </c>
      <c r="J840" s="14">
        <f t="shared" si="164"/>
        <v>0</v>
      </c>
      <c r="K840" s="14">
        <f t="shared" si="165"/>
        <v>0</v>
      </c>
      <c r="L840" s="14">
        <f t="shared" si="166"/>
        <v>0</v>
      </c>
      <c r="M840" s="14">
        <f t="shared" ca="1" si="171"/>
        <v>-1.8432078686033124E-2</v>
      </c>
      <c r="N840" s="14">
        <f t="shared" ca="1" si="167"/>
        <v>0</v>
      </c>
      <c r="O840" s="21">
        <f t="shared" ca="1" si="168"/>
        <v>0</v>
      </c>
      <c r="P840" s="14">
        <f t="shared" ca="1" si="169"/>
        <v>0</v>
      </c>
      <c r="Q840" s="14">
        <f t="shared" ca="1" si="170"/>
        <v>0</v>
      </c>
      <c r="R840" s="8">
        <f t="shared" ca="1" si="172"/>
        <v>1.8432078686033124E-2</v>
      </c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</row>
    <row r="841" spans="1:35" x14ac:dyDescent="0.2">
      <c r="A841" s="8"/>
      <c r="B841" s="8"/>
      <c r="C841" s="54"/>
      <c r="D841" s="56">
        <f t="shared" si="160"/>
        <v>0</v>
      </c>
      <c r="E841" s="56">
        <f t="shared" si="160"/>
        <v>0</v>
      </c>
      <c r="F841" s="14">
        <f t="shared" si="161"/>
        <v>0</v>
      </c>
      <c r="G841" s="14">
        <f t="shared" si="161"/>
        <v>0</v>
      </c>
      <c r="H841" s="14">
        <f t="shared" si="162"/>
        <v>0</v>
      </c>
      <c r="I841" s="14">
        <f t="shared" si="163"/>
        <v>0</v>
      </c>
      <c r="J841" s="14">
        <f t="shared" si="164"/>
        <v>0</v>
      </c>
      <c r="K841" s="14">
        <f t="shared" si="165"/>
        <v>0</v>
      </c>
      <c r="L841" s="14">
        <f t="shared" si="166"/>
        <v>0</v>
      </c>
      <c r="M841" s="14">
        <f t="shared" ca="1" si="171"/>
        <v>-1.8432078686033124E-2</v>
      </c>
      <c r="N841" s="14">
        <f t="shared" ca="1" si="167"/>
        <v>0</v>
      </c>
      <c r="O841" s="21">
        <f t="shared" ca="1" si="168"/>
        <v>0</v>
      </c>
      <c r="P841" s="14">
        <f t="shared" ca="1" si="169"/>
        <v>0</v>
      </c>
      <c r="Q841" s="14">
        <f t="shared" ca="1" si="170"/>
        <v>0</v>
      </c>
      <c r="R841" s="8">
        <f t="shared" ca="1" si="172"/>
        <v>1.8432078686033124E-2</v>
      </c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</row>
    <row r="842" spans="1:35" x14ac:dyDescent="0.2">
      <c r="A842" s="8"/>
      <c r="B842" s="8"/>
      <c r="C842" s="54"/>
      <c r="D842" s="56">
        <f t="shared" si="160"/>
        <v>0</v>
      </c>
      <c r="E842" s="56">
        <f t="shared" si="160"/>
        <v>0</v>
      </c>
      <c r="F842" s="14">
        <f t="shared" si="161"/>
        <v>0</v>
      </c>
      <c r="G842" s="14">
        <f t="shared" si="161"/>
        <v>0</v>
      </c>
      <c r="H842" s="14">
        <f t="shared" si="162"/>
        <v>0</v>
      </c>
      <c r="I842" s="14">
        <f t="shared" si="163"/>
        <v>0</v>
      </c>
      <c r="J842" s="14">
        <f t="shared" si="164"/>
        <v>0</v>
      </c>
      <c r="K842" s="14">
        <f t="shared" si="165"/>
        <v>0</v>
      </c>
      <c r="L842" s="14">
        <f t="shared" si="166"/>
        <v>0</v>
      </c>
      <c r="M842" s="14">
        <f t="shared" ca="1" si="171"/>
        <v>-1.8432078686033124E-2</v>
      </c>
      <c r="N842" s="14">
        <f t="shared" ca="1" si="167"/>
        <v>0</v>
      </c>
      <c r="O842" s="21">
        <f t="shared" ca="1" si="168"/>
        <v>0</v>
      </c>
      <c r="P842" s="14">
        <f t="shared" ca="1" si="169"/>
        <v>0</v>
      </c>
      <c r="Q842" s="14">
        <f t="shared" ca="1" si="170"/>
        <v>0</v>
      </c>
      <c r="R842" s="8">
        <f t="shared" ca="1" si="172"/>
        <v>1.8432078686033124E-2</v>
      </c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</row>
    <row r="843" spans="1:35" x14ac:dyDescent="0.2">
      <c r="A843" s="8"/>
      <c r="B843" s="8"/>
      <c r="C843" s="54"/>
      <c r="D843" s="56">
        <f t="shared" si="160"/>
        <v>0</v>
      </c>
      <c r="E843" s="56">
        <f t="shared" si="160"/>
        <v>0</v>
      </c>
      <c r="F843" s="14">
        <f t="shared" si="161"/>
        <v>0</v>
      </c>
      <c r="G843" s="14">
        <f t="shared" si="161"/>
        <v>0</v>
      </c>
      <c r="H843" s="14">
        <f t="shared" si="162"/>
        <v>0</v>
      </c>
      <c r="I843" s="14">
        <f t="shared" si="163"/>
        <v>0</v>
      </c>
      <c r="J843" s="14">
        <f t="shared" si="164"/>
        <v>0</v>
      </c>
      <c r="K843" s="14">
        <f t="shared" si="165"/>
        <v>0</v>
      </c>
      <c r="L843" s="14">
        <f t="shared" si="166"/>
        <v>0</v>
      </c>
      <c r="M843" s="14">
        <f t="shared" ca="1" si="171"/>
        <v>-1.8432078686033124E-2</v>
      </c>
      <c r="N843" s="14">
        <f t="shared" ca="1" si="167"/>
        <v>0</v>
      </c>
      <c r="O843" s="21">
        <f t="shared" ca="1" si="168"/>
        <v>0</v>
      </c>
      <c r="P843" s="14">
        <f t="shared" ca="1" si="169"/>
        <v>0</v>
      </c>
      <c r="Q843" s="14">
        <f t="shared" ca="1" si="170"/>
        <v>0</v>
      </c>
      <c r="R843" s="8">
        <f t="shared" ca="1" si="172"/>
        <v>1.8432078686033124E-2</v>
      </c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</row>
    <row r="844" spans="1:35" x14ac:dyDescent="0.2">
      <c r="A844" s="8"/>
      <c r="B844" s="8"/>
      <c r="C844" s="54"/>
      <c r="D844" s="56">
        <f t="shared" si="160"/>
        <v>0</v>
      </c>
      <c r="E844" s="56">
        <f t="shared" si="160"/>
        <v>0</v>
      </c>
      <c r="F844" s="14">
        <f t="shared" si="161"/>
        <v>0</v>
      </c>
      <c r="G844" s="14">
        <f t="shared" si="161"/>
        <v>0</v>
      </c>
      <c r="H844" s="14">
        <f t="shared" si="162"/>
        <v>0</v>
      </c>
      <c r="I844" s="14">
        <f t="shared" si="163"/>
        <v>0</v>
      </c>
      <c r="J844" s="14">
        <f t="shared" si="164"/>
        <v>0</v>
      </c>
      <c r="K844" s="14">
        <f t="shared" si="165"/>
        <v>0</v>
      </c>
      <c r="L844" s="14">
        <f t="shared" si="166"/>
        <v>0</v>
      </c>
      <c r="M844" s="14">
        <f t="shared" ca="1" si="171"/>
        <v>-1.8432078686033124E-2</v>
      </c>
      <c r="N844" s="14">
        <f t="shared" ca="1" si="167"/>
        <v>0</v>
      </c>
      <c r="O844" s="21">
        <f t="shared" ca="1" si="168"/>
        <v>0</v>
      </c>
      <c r="P844" s="14">
        <f t="shared" ca="1" si="169"/>
        <v>0</v>
      </c>
      <c r="Q844" s="14">
        <f t="shared" ca="1" si="170"/>
        <v>0</v>
      </c>
      <c r="R844" s="8">
        <f t="shared" ca="1" si="172"/>
        <v>1.8432078686033124E-2</v>
      </c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</row>
    <row r="845" spans="1:35" x14ac:dyDescent="0.2">
      <c r="A845" s="8"/>
      <c r="B845" s="8"/>
      <c r="C845" s="54"/>
      <c r="D845" s="56">
        <f t="shared" si="160"/>
        <v>0</v>
      </c>
      <c r="E845" s="56">
        <f t="shared" si="160"/>
        <v>0</v>
      </c>
      <c r="F845" s="14">
        <f t="shared" si="161"/>
        <v>0</v>
      </c>
      <c r="G845" s="14">
        <f t="shared" si="161"/>
        <v>0</v>
      </c>
      <c r="H845" s="14">
        <f t="shared" si="162"/>
        <v>0</v>
      </c>
      <c r="I845" s="14">
        <f t="shared" si="163"/>
        <v>0</v>
      </c>
      <c r="J845" s="14">
        <f t="shared" si="164"/>
        <v>0</v>
      </c>
      <c r="K845" s="14">
        <f t="shared" si="165"/>
        <v>0</v>
      </c>
      <c r="L845" s="14">
        <f t="shared" si="166"/>
        <v>0</v>
      </c>
      <c r="M845" s="14">
        <f t="shared" ca="1" si="171"/>
        <v>-1.8432078686033124E-2</v>
      </c>
      <c r="N845" s="14">
        <f t="shared" ca="1" si="167"/>
        <v>0</v>
      </c>
      <c r="O845" s="21">
        <f t="shared" ca="1" si="168"/>
        <v>0</v>
      </c>
      <c r="P845" s="14">
        <f t="shared" ca="1" si="169"/>
        <v>0</v>
      </c>
      <c r="Q845" s="14">
        <f t="shared" ca="1" si="170"/>
        <v>0</v>
      </c>
      <c r="R845" s="8">
        <f t="shared" ca="1" si="172"/>
        <v>1.8432078686033124E-2</v>
      </c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</row>
    <row r="846" spans="1:35" x14ac:dyDescent="0.2">
      <c r="A846" s="8"/>
      <c r="B846" s="8"/>
      <c r="C846" s="54"/>
      <c r="D846" s="56">
        <f t="shared" ref="D846:E909" si="173">A846/A$18</f>
        <v>0</v>
      </c>
      <c r="E846" s="56">
        <f t="shared" si="173"/>
        <v>0</v>
      </c>
      <c r="F846" s="14">
        <f t="shared" ref="F846:G909" si="174">$C846*D846</f>
        <v>0</v>
      </c>
      <c r="G846" s="14">
        <f t="shared" si="174"/>
        <v>0</v>
      </c>
      <c r="H846" s="14">
        <f t="shared" si="162"/>
        <v>0</v>
      </c>
      <c r="I846" s="14">
        <f t="shared" si="163"/>
        <v>0</v>
      </c>
      <c r="J846" s="14">
        <f t="shared" si="164"/>
        <v>0</v>
      </c>
      <c r="K846" s="14">
        <f t="shared" si="165"/>
        <v>0</v>
      </c>
      <c r="L846" s="14">
        <f t="shared" si="166"/>
        <v>0</v>
      </c>
      <c r="M846" s="14">
        <f t="shared" ca="1" si="171"/>
        <v>-1.8432078686033124E-2</v>
      </c>
      <c r="N846" s="14">
        <f t="shared" ca="1" si="167"/>
        <v>0</v>
      </c>
      <c r="O846" s="21">
        <f t="shared" ca="1" si="168"/>
        <v>0</v>
      </c>
      <c r="P846" s="14">
        <f t="shared" ca="1" si="169"/>
        <v>0</v>
      </c>
      <c r="Q846" s="14">
        <f t="shared" ca="1" si="170"/>
        <v>0</v>
      </c>
      <c r="R846" s="8">
        <f t="shared" ca="1" si="172"/>
        <v>1.8432078686033124E-2</v>
      </c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</row>
    <row r="847" spans="1:35" x14ac:dyDescent="0.2">
      <c r="A847" s="8"/>
      <c r="B847" s="8"/>
      <c r="C847" s="54"/>
      <c r="D847" s="56">
        <f t="shared" si="173"/>
        <v>0</v>
      </c>
      <c r="E847" s="56">
        <f t="shared" si="173"/>
        <v>0</v>
      </c>
      <c r="F847" s="14">
        <f t="shared" si="174"/>
        <v>0</v>
      </c>
      <c r="G847" s="14">
        <f t="shared" si="174"/>
        <v>0</v>
      </c>
      <c r="H847" s="14">
        <f t="shared" ref="H847:H910" si="175">C847*D847*D847</f>
        <v>0</v>
      </c>
      <c r="I847" s="14">
        <f t="shared" ref="I847:I910" si="176">C847*D847*D847*D847</f>
        <v>0</v>
      </c>
      <c r="J847" s="14">
        <f t="shared" ref="J847:J910" si="177">C847*D847*D847*D847*D847</f>
        <v>0</v>
      </c>
      <c r="K847" s="14">
        <f t="shared" ref="K847:K910" si="178">C847*E847*D847</f>
        <v>0</v>
      </c>
      <c r="L847" s="14">
        <f t="shared" ref="L847:L910" si="179">C847*E847*D847*D847</f>
        <v>0</v>
      </c>
      <c r="M847" s="14">
        <f t="shared" ca="1" si="171"/>
        <v>-1.8432078686033124E-2</v>
      </c>
      <c r="N847" s="14">
        <f t="shared" ref="N847:N910" ca="1" si="180">C847*(M847-E847)^2</f>
        <v>0</v>
      </c>
      <c r="O847" s="21">
        <f t="shared" ref="O847:O910" ca="1" si="181">(C847*O$1-O$2*F847+O$3*H847)^2</f>
        <v>0</v>
      </c>
      <c r="P847" s="14">
        <f t="shared" ref="P847:P910" ca="1" si="182">(-C847*O$2+O$4*F847-O$5*H847)^2</f>
        <v>0</v>
      </c>
      <c r="Q847" s="14">
        <f t="shared" ref="Q847:Q910" ca="1" si="183">+(C847*O$3-F847*O$5+H847*O$6)^2</f>
        <v>0</v>
      </c>
      <c r="R847" s="8">
        <f t="shared" ca="1" si="172"/>
        <v>1.8432078686033124E-2</v>
      </c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</row>
    <row r="848" spans="1:35" x14ac:dyDescent="0.2">
      <c r="A848" s="8"/>
      <c r="B848" s="8"/>
      <c r="C848" s="54"/>
      <c r="D848" s="56">
        <f t="shared" si="173"/>
        <v>0</v>
      </c>
      <c r="E848" s="56">
        <f t="shared" si="173"/>
        <v>0</v>
      </c>
      <c r="F848" s="14">
        <f t="shared" si="174"/>
        <v>0</v>
      </c>
      <c r="G848" s="14">
        <f t="shared" si="174"/>
        <v>0</v>
      </c>
      <c r="H848" s="14">
        <f t="shared" si="175"/>
        <v>0</v>
      </c>
      <c r="I848" s="14">
        <f t="shared" si="176"/>
        <v>0</v>
      </c>
      <c r="J848" s="14">
        <f t="shared" si="177"/>
        <v>0</v>
      </c>
      <c r="K848" s="14">
        <f t="shared" si="178"/>
        <v>0</v>
      </c>
      <c r="L848" s="14">
        <f t="shared" si="179"/>
        <v>0</v>
      </c>
      <c r="M848" s="14">
        <f t="shared" ca="1" si="171"/>
        <v>-1.8432078686033124E-2</v>
      </c>
      <c r="N848" s="14">
        <f t="shared" ca="1" si="180"/>
        <v>0</v>
      </c>
      <c r="O848" s="21">
        <f t="shared" ca="1" si="181"/>
        <v>0</v>
      </c>
      <c r="P848" s="14">
        <f t="shared" ca="1" si="182"/>
        <v>0</v>
      </c>
      <c r="Q848" s="14">
        <f t="shared" ca="1" si="183"/>
        <v>0</v>
      </c>
      <c r="R848" s="8">
        <f t="shared" ca="1" si="172"/>
        <v>1.8432078686033124E-2</v>
      </c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</row>
    <row r="849" spans="1:35" x14ac:dyDescent="0.2">
      <c r="A849" s="8"/>
      <c r="B849" s="8"/>
      <c r="C849" s="54"/>
      <c r="D849" s="56">
        <f t="shared" si="173"/>
        <v>0</v>
      </c>
      <c r="E849" s="56">
        <f t="shared" si="173"/>
        <v>0</v>
      </c>
      <c r="F849" s="14">
        <f t="shared" si="174"/>
        <v>0</v>
      </c>
      <c r="G849" s="14">
        <f t="shared" si="174"/>
        <v>0</v>
      </c>
      <c r="H849" s="14">
        <f t="shared" si="175"/>
        <v>0</v>
      </c>
      <c r="I849" s="14">
        <f t="shared" si="176"/>
        <v>0</v>
      </c>
      <c r="J849" s="14">
        <f t="shared" si="177"/>
        <v>0</v>
      </c>
      <c r="K849" s="14">
        <f t="shared" si="178"/>
        <v>0</v>
      </c>
      <c r="L849" s="14">
        <f t="shared" si="179"/>
        <v>0</v>
      </c>
      <c r="M849" s="14">
        <f t="shared" ca="1" si="171"/>
        <v>-1.8432078686033124E-2</v>
      </c>
      <c r="N849" s="14">
        <f t="shared" ca="1" si="180"/>
        <v>0</v>
      </c>
      <c r="O849" s="21">
        <f t="shared" ca="1" si="181"/>
        <v>0</v>
      </c>
      <c r="P849" s="14">
        <f t="shared" ca="1" si="182"/>
        <v>0</v>
      </c>
      <c r="Q849" s="14">
        <f t="shared" ca="1" si="183"/>
        <v>0</v>
      </c>
      <c r="R849" s="8">
        <f t="shared" ca="1" si="172"/>
        <v>1.8432078686033124E-2</v>
      </c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</row>
    <row r="850" spans="1:35" x14ac:dyDescent="0.2">
      <c r="A850" s="8"/>
      <c r="B850" s="8"/>
      <c r="C850" s="54"/>
      <c r="D850" s="56">
        <f t="shared" si="173"/>
        <v>0</v>
      </c>
      <c r="E850" s="56">
        <f t="shared" si="173"/>
        <v>0</v>
      </c>
      <c r="F850" s="14">
        <f t="shared" si="174"/>
        <v>0</v>
      </c>
      <c r="G850" s="14">
        <f t="shared" si="174"/>
        <v>0</v>
      </c>
      <c r="H850" s="14">
        <f t="shared" si="175"/>
        <v>0</v>
      </c>
      <c r="I850" s="14">
        <f t="shared" si="176"/>
        <v>0</v>
      </c>
      <c r="J850" s="14">
        <f t="shared" si="177"/>
        <v>0</v>
      </c>
      <c r="K850" s="14">
        <f t="shared" si="178"/>
        <v>0</v>
      </c>
      <c r="L850" s="14">
        <f t="shared" si="179"/>
        <v>0</v>
      </c>
      <c r="M850" s="14">
        <f t="shared" ca="1" si="171"/>
        <v>-1.8432078686033124E-2</v>
      </c>
      <c r="N850" s="14">
        <f t="shared" ca="1" si="180"/>
        <v>0</v>
      </c>
      <c r="O850" s="21">
        <f t="shared" ca="1" si="181"/>
        <v>0</v>
      </c>
      <c r="P850" s="14">
        <f t="shared" ca="1" si="182"/>
        <v>0</v>
      </c>
      <c r="Q850" s="14">
        <f t="shared" ca="1" si="183"/>
        <v>0</v>
      </c>
      <c r="R850" s="8">
        <f t="shared" ca="1" si="172"/>
        <v>1.8432078686033124E-2</v>
      </c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</row>
    <row r="851" spans="1:35" x14ac:dyDescent="0.2">
      <c r="A851" s="8"/>
      <c r="B851" s="8"/>
      <c r="C851" s="54"/>
      <c r="D851" s="56">
        <f t="shared" si="173"/>
        <v>0</v>
      </c>
      <c r="E851" s="56">
        <f t="shared" si="173"/>
        <v>0</v>
      </c>
      <c r="F851" s="14">
        <f t="shared" si="174"/>
        <v>0</v>
      </c>
      <c r="G851" s="14">
        <f t="shared" si="174"/>
        <v>0</v>
      </c>
      <c r="H851" s="14">
        <f t="shared" si="175"/>
        <v>0</v>
      </c>
      <c r="I851" s="14">
        <f t="shared" si="176"/>
        <v>0</v>
      </c>
      <c r="J851" s="14">
        <f t="shared" si="177"/>
        <v>0</v>
      </c>
      <c r="K851" s="14">
        <f t="shared" si="178"/>
        <v>0</v>
      </c>
      <c r="L851" s="14">
        <f t="shared" si="179"/>
        <v>0</v>
      </c>
      <c r="M851" s="14">
        <f t="shared" ca="1" si="171"/>
        <v>-1.8432078686033124E-2</v>
      </c>
      <c r="N851" s="14">
        <f t="shared" ca="1" si="180"/>
        <v>0</v>
      </c>
      <c r="O851" s="21">
        <f t="shared" ca="1" si="181"/>
        <v>0</v>
      </c>
      <c r="P851" s="14">
        <f t="shared" ca="1" si="182"/>
        <v>0</v>
      </c>
      <c r="Q851" s="14">
        <f t="shared" ca="1" si="183"/>
        <v>0</v>
      </c>
      <c r="R851" s="8">
        <f t="shared" ca="1" si="172"/>
        <v>1.8432078686033124E-2</v>
      </c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</row>
    <row r="852" spans="1:35" x14ac:dyDescent="0.2">
      <c r="A852" s="8"/>
      <c r="B852" s="8"/>
      <c r="C852" s="54"/>
      <c r="D852" s="56">
        <f t="shared" si="173"/>
        <v>0</v>
      </c>
      <c r="E852" s="56">
        <f t="shared" si="173"/>
        <v>0</v>
      </c>
      <c r="F852" s="14">
        <f t="shared" si="174"/>
        <v>0</v>
      </c>
      <c r="G852" s="14">
        <f t="shared" si="174"/>
        <v>0</v>
      </c>
      <c r="H852" s="14">
        <f t="shared" si="175"/>
        <v>0</v>
      </c>
      <c r="I852" s="14">
        <f t="shared" si="176"/>
        <v>0</v>
      </c>
      <c r="J852" s="14">
        <f t="shared" si="177"/>
        <v>0</v>
      </c>
      <c r="K852" s="14">
        <f t="shared" si="178"/>
        <v>0</v>
      </c>
      <c r="L852" s="14">
        <f t="shared" si="179"/>
        <v>0</v>
      </c>
      <c r="M852" s="14">
        <f t="shared" ref="M852:M915" ca="1" si="184">+E$4+E$5*D852+E$6*D852^2</f>
        <v>-1.8432078686033124E-2</v>
      </c>
      <c r="N852" s="14">
        <f t="shared" ca="1" si="180"/>
        <v>0</v>
      </c>
      <c r="O852" s="21">
        <f t="shared" ca="1" si="181"/>
        <v>0</v>
      </c>
      <c r="P852" s="14">
        <f t="shared" ca="1" si="182"/>
        <v>0</v>
      </c>
      <c r="Q852" s="14">
        <f t="shared" ca="1" si="183"/>
        <v>0</v>
      </c>
      <c r="R852" s="8">
        <f t="shared" ref="R852:R915" ca="1" si="185">+E852-M852</f>
        <v>1.8432078686033124E-2</v>
      </c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 spans="1:35" x14ac:dyDescent="0.2">
      <c r="A853" s="8"/>
      <c r="B853" s="8"/>
      <c r="C853" s="54"/>
      <c r="D853" s="56">
        <f t="shared" si="173"/>
        <v>0</v>
      </c>
      <c r="E853" s="56">
        <f t="shared" si="173"/>
        <v>0</v>
      </c>
      <c r="F853" s="14">
        <f t="shared" si="174"/>
        <v>0</v>
      </c>
      <c r="G853" s="14">
        <f t="shared" si="174"/>
        <v>0</v>
      </c>
      <c r="H853" s="14">
        <f t="shared" si="175"/>
        <v>0</v>
      </c>
      <c r="I853" s="14">
        <f t="shared" si="176"/>
        <v>0</v>
      </c>
      <c r="J853" s="14">
        <f t="shared" si="177"/>
        <v>0</v>
      </c>
      <c r="K853" s="14">
        <f t="shared" si="178"/>
        <v>0</v>
      </c>
      <c r="L853" s="14">
        <f t="shared" si="179"/>
        <v>0</v>
      </c>
      <c r="M853" s="14">
        <f t="shared" ca="1" si="184"/>
        <v>-1.8432078686033124E-2</v>
      </c>
      <c r="N853" s="14">
        <f t="shared" ca="1" si="180"/>
        <v>0</v>
      </c>
      <c r="O853" s="21">
        <f t="shared" ca="1" si="181"/>
        <v>0</v>
      </c>
      <c r="P853" s="14">
        <f t="shared" ca="1" si="182"/>
        <v>0</v>
      </c>
      <c r="Q853" s="14">
        <f t="shared" ca="1" si="183"/>
        <v>0</v>
      </c>
      <c r="R853" s="8">
        <f t="shared" ca="1" si="185"/>
        <v>1.8432078686033124E-2</v>
      </c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 spans="1:35" x14ac:dyDescent="0.2">
      <c r="A854" s="8"/>
      <c r="B854" s="8"/>
      <c r="C854" s="54"/>
      <c r="D854" s="56">
        <f t="shared" si="173"/>
        <v>0</v>
      </c>
      <c r="E854" s="56">
        <f t="shared" si="173"/>
        <v>0</v>
      </c>
      <c r="F854" s="14">
        <f t="shared" si="174"/>
        <v>0</v>
      </c>
      <c r="G854" s="14">
        <f t="shared" si="174"/>
        <v>0</v>
      </c>
      <c r="H854" s="14">
        <f t="shared" si="175"/>
        <v>0</v>
      </c>
      <c r="I854" s="14">
        <f t="shared" si="176"/>
        <v>0</v>
      </c>
      <c r="J854" s="14">
        <f t="shared" si="177"/>
        <v>0</v>
      </c>
      <c r="K854" s="14">
        <f t="shared" si="178"/>
        <v>0</v>
      </c>
      <c r="L854" s="14">
        <f t="shared" si="179"/>
        <v>0</v>
      </c>
      <c r="M854" s="14">
        <f t="shared" ca="1" si="184"/>
        <v>-1.8432078686033124E-2</v>
      </c>
      <c r="N854" s="14">
        <f t="shared" ca="1" si="180"/>
        <v>0</v>
      </c>
      <c r="O854" s="21">
        <f t="shared" ca="1" si="181"/>
        <v>0</v>
      </c>
      <c r="P854" s="14">
        <f t="shared" ca="1" si="182"/>
        <v>0</v>
      </c>
      <c r="Q854" s="14">
        <f t="shared" ca="1" si="183"/>
        <v>0</v>
      </c>
      <c r="R854" s="8">
        <f t="shared" ca="1" si="185"/>
        <v>1.8432078686033124E-2</v>
      </c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 spans="1:35" x14ac:dyDescent="0.2">
      <c r="A855" s="8"/>
      <c r="B855" s="8"/>
      <c r="C855" s="54"/>
      <c r="D855" s="56">
        <f t="shared" si="173"/>
        <v>0</v>
      </c>
      <c r="E855" s="56">
        <f t="shared" si="173"/>
        <v>0</v>
      </c>
      <c r="F855" s="14">
        <f t="shared" si="174"/>
        <v>0</v>
      </c>
      <c r="G855" s="14">
        <f t="shared" si="174"/>
        <v>0</v>
      </c>
      <c r="H855" s="14">
        <f t="shared" si="175"/>
        <v>0</v>
      </c>
      <c r="I855" s="14">
        <f t="shared" si="176"/>
        <v>0</v>
      </c>
      <c r="J855" s="14">
        <f t="shared" si="177"/>
        <v>0</v>
      </c>
      <c r="K855" s="14">
        <f t="shared" si="178"/>
        <v>0</v>
      </c>
      <c r="L855" s="14">
        <f t="shared" si="179"/>
        <v>0</v>
      </c>
      <c r="M855" s="14">
        <f t="shared" ca="1" si="184"/>
        <v>-1.8432078686033124E-2</v>
      </c>
      <c r="N855" s="14">
        <f t="shared" ca="1" si="180"/>
        <v>0</v>
      </c>
      <c r="O855" s="21">
        <f t="shared" ca="1" si="181"/>
        <v>0</v>
      </c>
      <c r="P855" s="14">
        <f t="shared" ca="1" si="182"/>
        <v>0</v>
      </c>
      <c r="Q855" s="14">
        <f t="shared" ca="1" si="183"/>
        <v>0</v>
      </c>
      <c r="R855" s="8">
        <f t="shared" ca="1" si="185"/>
        <v>1.8432078686033124E-2</v>
      </c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 spans="1:35" x14ac:dyDescent="0.2">
      <c r="A856" s="8"/>
      <c r="B856" s="8"/>
      <c r="C856" s="54"/>
      <c r="D856" s="56">
        <f t="shared" si="173"/>
        <v>0</v>
      </c>
      <c r="E856" s="56">
        <f t="shared" si="173"/>
        <v>0</v>
      </c>
      <c r="F856" s="14">
        <f t="shared" si="174"/>
        <v>0</v>
      </c>
      <c r="G856" s="14">
        <f t="shared" si="174"/>
        <v>0</v>
      </c>
      <c r="H856" s="14">
        <f t="shared" si="175"/>
        <v>0</v>
      </c>
      <c r="I856" s="14">
        <f t="shared" si="176"/>
        <v>0</v>
      </c>
      <c r="J856" s="14">
        <f t="shared" si="177"/>
        <v>0</v>
      </c>
      <c r="K856" s="14">
        <f t="shared" si="178"/>
        <v>0</v>
      </c>
      <c r="L856" s="14">
        <f t="shared" si="179"/>
        <v>0</v>
      </c>
      <c r="M856" s="14">
        <f t="shared" ca="1" si="184"/>
        <v>-1.8432078686033124E-2</v>
      </c>
      <c r="N856" s="14">
        <f t="shared" ca="1" si="180"/>
        <v>0</v>
      </c>
      <c r="O856" s="21">
        <f t="shared" ca="1" si="181"/>
        <v>0</v>
      </c>
      <c r="P856" s="14">
        <f t="shared" ca="1" si="182"/>
        <v>0</v>
      </c>
      <c r="Q856" s="14">
        <f t="shared" ca="1" si="183"/>
        <v>0</v>
      </c>
      <c r="R856" s="8">
        <f t="shared" ca="1" si="185"/>
        <v>1.8432078686033124E-2</v>
      </c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 spans="1:35" x14ac:dyDescent="0.2">
      <c r="A857" s="8"/>
      <c r="B857" s="8"/>
      <c r="C857" s="54"/>
      <c r="D857" s="56">
        <f t="shared" si="173"/>
        <v>0</v>
      </c>
      <c r="E857" s="56">
        <f t="shared" si="173"/>
        <v>0</v>
      </c>
      <c r="F857" s="14">
        <f t="shared" si="174"/>
        <v>0</v>
      </c>
      <c r="G857" s="14">
        <f t="shared" si="174"/>
        <v>0</v>
      </c>
      <c r="H857" s="14">
        <f t="shared" si="175"/>
        <v>0</v>
      </c>
      <c r="I857" s="14">
        <f t="shared" si="176"/>
        <v>0</v>
      </c>
      <c r="J857" s="14">
        <f t="shared" si="177"/>
        <v>0</v>
      </c>
      <c r="K857" s="14">
        <f t="shared" si="178"/>
        <v>0</v>
      </c>
      <c r="L857" s="14">
        <f t="shared" si="179"/>
        <v>0</v>
      </c>
      <c r="M857" s="14">
        <f t="shared" ca="1" si="184"/>
        <v>-1.8432078686033124E-2</v>
      </c>
      <c r="N857" s="14">
        <f t="shared" ca="1" si="180"/>
        <v>0</v>
      </c>
      <c r="O857" s="21">
        <f t="shared" ca="1" si="181"/>
        <v>0</v>
      </c>
      <c r="P857" s="14">
        <f t="shared" ca="1" si="182"/>
        <v>0</v>
      </c>
      <c r="Q857" s="14">
        <f t="shared" ca="1" si="183"/>
        <v>0</v>
      </c>
      <c r="R857" s="8">
        <f t="shared" ca="1" si="185"/>
        <v>1.8432078686033124E-2</v>
      </c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 spans="1:35" x14ac:dyDescent="0.2">
      <c r="A858" s="8"/>
      <c r="B858" s="8"/>
      <c r="C858" s="54"/>
      <c r="D858" s="56">
        <f t="shared" si="173"/>
        <v>0</v>
      </c>
      <c r="E858" s="56">
        <f t="shared" si="173"/>
        <v>0</v>
      </c>
      <c r="F858" s="14">
        <f t="shared" si="174"/>
        <v>0</v>
      </c>
      <c r="G858" s="14">
        <f t="shared" si="174"/>
        <v>0</v>
      </c>
      <c r="H858" s="14">
        <f t="shared" si="175"/>
        <v>0</v>
      </c>
      <c r="I858" s="14">
        <f t="shared" si="176"/>
        <v>0</v>
      </c>
      <c r="J858" s="14">
        <f t="shared" si="177"/>
        <v>0</v>
      </c>
      <c r="K858" s="14">
        <f t="shared" si="178"/>
        <v>0</v>
      </c>
      <c r="L858" s="14">
        <f t="shared" si="179"/>
        <v>0</v>
      </c>
      <c r="M858" s="14">
        <f t="shared" ca="1" si="184"/>
        <v>-1.8432078686033124E-2</v>
      </c>
      <c r="N858" s="14">
        <f t="shared" ca="1" si="180"/>
        <v>0</v>
      </c>
      <c r="O858" s="21">
        <f t="shared" ca="1" si="181"/>
        <v>0</v>
      </c>
      <c r="P858" s="14">
        <f t="shared" ca="1" si="182"/>
        <v>0</v>
      </c>
      <c r="Q858" s="14">
        <f t="shared" ca="1" si="183"/>
        <v>0</v>
      </c>
      <c r="R858" s="8">
        <f t="shared" ca="1" si="185"/>
        <v>1.8432078686033124E-2</v>
      </c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 spans="1:35" x14ac:dyDescent="0.2">
      <c r="A859" s="8"/>
      <c r="B859" s="8"/>
      <c r="C859" s="54"/>
      <c r="D859" s="56">
        <f t="shared" si="173"/>
        <v>0</v>
      </c>
      <c r="E859" s="56">
        <f t="shared" si="173"/>
        <v>0</v>
      </c>
      <c r="F859" s="14">
        <f t="shared" si="174"/>
        <v>0</v>
      </c>
      <c r="G859" s="14">
        <f t="shared" si="174"/>
        <v>0</v>
      </c>
      <c r="H859" s="14">
        <f t="shared" si="175"/>
        <v>0</v>
      </c>
      <c r="I859" s="14">
        <f t="shared" si="176"/>
        <v>0</v>
      </c>
      <c r="J859" s="14">
        <f t="shared" si="177"/>
        <v>0</v>
      </c>
      <c r="K859" s="14">
        <f t="shared" si="178"/>
        <v>0</v>
      </c>
      <c r="L859" s="14">
        <f t="shared" si="179"/>
        <v>0</v>
      </c>
      <c r="M859" s="14">
        <f t="shared" ca="1" si="184"/>
        <v>-1.8432078686033124E-2</v>
      </c>
      <c r="N859" s="14">
        <f t="shared" ca="1" si="180"/>
        <v>0</v>
      </c>
      <c r="O859" s="21">
        <f t="shared" ca="1" si="181"/>
        <v>0</v>
      </c>
      <c r="P859" s="14">
        <f t="shared" ca="1" si="182"/>
        <v>0</v>
      </c>
      <c r="Q859" s="14">
        <f t="shared" ca="1" si="183"/>
        <v>0</v>
      </c>
      <c r="R859" s="8">
        <f t="shared" ca="1" si="185"/>
        <v>1.8432078686033124E-2</v>
      </c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 spans="1:35" x14ac:dyDescent="0.2">
      <c r="A860" s="8"/>
      <c r="B860" s="8"/>
      <c r="C860" s="54"/>
      <c r="D860" s="56">
        <f t="shared" si="173"/>
        <v>0</v>
      </c>
      <c r="E860" s="56">
        <f t="shared" si="173"/>
        <v>0</v>
      </c>
      <c r="F860" s="14">
        <f t="shared" si="174"/>
        <v>0</v>
      </c>
      <c r="G860" s="14">
        <f t="shared" si="174"/>
        <v>0</v>
      </c>
      <c r="H860" s="14">
        <f t="shared" si="175"/>
        <v>0</v>
      </c>
      <c r="I860" s="14">
        <f t="shared" si="176"/>
        <v>0</v>
      </c>
      <c r="J860" s="14">
        <f t="shared" si="177"/>
        <v>0</v>
      </c>
      <c r="K860" s="14">
        <f t="shared" si="178"/>
        <v>0</v>
      </c>
      <c r="L860" s="14">
        <f t="shared" si="179"/>
        <v>0</v>
      </c>
      <c r="M860" s="14">
        <f t="shared" ca="1" si="184"/>
        <v>-1.8432078686033124E-2</v>
      </c>
      <c r="N860" s="14">
        <f t="shared" ca="1" si="180"/>
        <v>0</v>
      </c>
      <c r="O860" s="21">
        <f t="shared" ca="1" si="181"/>
        <v>0</v>
      </c>
      <c r="P860" s="14">
        <f t="shared" ca="1" si="182"/>
        <v>0</v>
      </c>
      <c r="Q860" s="14">
        <f t="shared" ca="1" si="183"/>
        <v>0</v>
      </c>
      <c r="R860" s="8">
        <f t="shared" ca="1" si="185"/>
        <v>1.8432078686033124E-2</v>
      </c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 spans="1:35" x14ac:dyDescent="0.2">
      <c r="A861" s="8"/>
      <c r="B861" s="8"/>
      <c r="C861" s="54"/>
      <c r="D861" s="56">
        <f t="shared" si="173"/>
        <v>0</v>
      </c>
      <c r="E861" s="56">
        <f t="shared" si="173"/>
        <v>0</v>
      </c>
      <c r="F861" s="14">
        <f t="shared" si="174"/>
        <v>0</v>
      </c>
      <c r="G861" s="14">
        <f t="shared" si="174"/>
        <v>0</v>
      </c>
      <c r="H861" s="14">
        <f t="shared" si="175"/>
        <v>0</v>
      </c>
      <c r="I861" s="14">
        <f t="shared" si="176"/>
        <v>0</v>
      </c>
      <c r="J861" s="14">
        <f t="shared" si="177"/>
        <v>0</v>
      </c>
      <c r="K861" s="14">
        <f t="shared" si="178"/>
        <v>0</v>
      </c>
      <c r="L861" s="14">
        <f t="shared" si="179"/>
        <v>0</v>
      </c>
      <c r="M861" s="14">
        <f t="shared" ca="1" si="184"/>
        <v>-1.8432078686033124E-2</v>
      </c>
      <c r="N861" s="14">
        <f t="shared" ca="1" si="180"/>
        <v>0</v>
      </c>
      <c r="O861" s="21">
        <f t="shared" ca="1" si="181"/>
        <v>0</v>
      </c>
      <c r="P861" s="14">
        <f t="shared" ca="1" si="182"/>
        <v>0</v>
      </c>
      <c r="Q861" s="14">
        <f t="shared" ca="1" si="183"/>
        <v>0</v>
      </c>
      <c r="R861" s="8">
        <f t="shared" ca="1" si="185"/>
        <v>1.8432078686033124E-2</v>
      </c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 spans="1:35" x14ac:dyDescent="0.2">
      <c r="A862" s="8"/>
      <c r="B862" s="8"/>
      <c r="C862" s="54"/>
      <c r="D862" s="56">
        <f t="shared" si="173"/>
        <v>0</v>
      </c>
      <c r="E862" s="56">
        <f t="shared" si="173"/>
        <v>0</v>
      </c>
      <c r="F862" s="14">
        <f t="shared" si="174"/>
        <v>0</v>
      </c>
      <c r="G862" s="14">
        <f t="shared" si="174"/>
        <v>0</v>
      </c>
      <c r="H862" s="14">
        <f t="shared" si="175"/>
        <v>0</v>
      </c>
      <c r="I862" s="14">
        <f t="shared" si="176"/>
        <v>0</v>
      </c>
      <c r="J862" s="14">
        <f t="shared" si="177"/>
        <v>0</v>
      </c>
      <c r="K862" s="14">
        <f t="shared" si="178"/>
        <v>0</v>
      </c>
      <c r="L862" s="14">
        <f t="shared" si="179"/>
        <v>0</v>
      </c>
      <c r="M862" s="14">
        <f t="shared" ca="1" si="184"/>
        <v>-1.8432078686033124E-2</v>
      </c>
      <c r="N862" s="14">
        <f t="shared" ca="1" si="180"/>
        <v>0</v>
      </c>
      <c r="O862" s="21">
        <f t="shared" ca="1" si="181"/>
        <v>0</v>
      </c>
      <c r="P862" s="14">
        <f t="shared" ca="1" si="182"/>
        <v>0</v>
      </c>
      <c r="Q862" s="14">
        <f t="shared" ca="1" si="183"/>
        <v>0</v>
      </c>
      <c r="R862" s="8">
        <f t="shared" ca="1" si="185"/>
        <v>1.8432078686033124E-2</v>
      </c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 spans="1:35" x14ac:dyDescent="0.2">
      <c r="A863" s="8"/>
      <c r="B863" s="8"/>
      <c r="C863" s="54"/>
      <c r="D863" s="56">
        <f t="shared" si="173"/>
        <v>0</v>
      </c>
      <c r="E863" s="56">
        <f t="shared" si="173"/>
        <v>0</v>
      </c>
      <c r="F863" s="14">
        <f t="shared" si="174"/>
        <v>0</v>
      </c>
      <c r="G863" s="14">
        <f t="shared" si="174"/>
        <v>0</v>
      </c>
      <c r="H863" s="14">
        <f t="shared" si="175"/>
        <v>0</v>
      </c>
      <c r="I863" s="14">
        <f t="shared" si="176"/>
        <v>0</v>
      </c>
      <c r="J863" s="14">
        <f t="shared" si="177"/>
        <v>0</v>
      </c>
      <c r="K863" s="14">
        <f t="shared" si="178"/>
        <v>0</v>
      </c>
      <c r="L863" s="14">
        <f t="shared" si="179"/>
        <v>0</v>
      </c>
      <c r="M863" s="14">
        <f t="shared" ca="1" si="184"/>
        <v>-1.8432078686033124E-2</v>
      </c>
      <c r="N863" s="14">
        <f t="shared" ca="1" si="180"/>
        <v>0</v>
      </c>
      <c r="O863" s="21">
        <f t="shared" ca="1" si="181"/>
        <v>0</v>
      </c>
      <c r="P863" s="14">
        <f t="shared" ca="1" si="182"/>
        <v>0</v>
      </c>
      <c r="Q863" s="14">
        <f t="shared" ca="1" si="183"/>
        <v>0</v>
      </c>
      <c r="R863" s="8">
        <f t="shared" ca="1" si="185"/>
        <v>1.8432078686033124E-2</v>
      </c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 spans="1:35" x14ac:dyDescent="0.2">
      <c r="A864" s="8"/>
      <c r="B864" s="8"/>
      <c r="C864" s="54"/>
      <c r="D864" s="56">
        <f t="shared" si="173"/>
        <v>0</v>
      </c>
      <c r="E864" s="56">
        <f t="shared" si="173"/>
        <v>0</v>
      </c>
      <c r="F864" s="14">
        <f t="shared" si="174"/>
        <v>0</v>
      </c>
      <c r="G864" s="14">
        <f t="shared" si="174"/>
        <v>0</v>
      </c>
      <c r="H864" s="14">
        <f t="shared" si="175"/>
        <v>0</v>
      </c>
      <c r="I864" s="14">
        <f t="shared" si="176"/>
        <v>0</v>
      </c>
      <c r="J864" s="14">
        <f t="shared" si="177"/>
        <v>0</v>
      </c>
      <c r="K864" s="14">
        <f t="shared" si="178"/>
        <v>0</v>
      </c>
      <c r="L864" s="14">
        <f t="shared" si="179"/>
        <v>0</v>
      </c>
      <c r="M864" s="14">
        <f t="shared" ca="1" si="184"/>
        <v>-1.8432078686033124E-2</v>
      </c>
      <c r="N864" s="14">
        <f t="shared" ca="1" si="180"/>
        <v>0</v>
      </c>
      <c r="O864" s="21">
        <f t="shared" ca="1" si="181"/>
        <v>0</v>
      </c>
      <c r="P864" s="14">
        <f t="shared" ca="1" si="182"/>
        <v>0</v>
      </c>
      <c r="Q864" s="14">
        <f t="shared" ca="1" si="183"/>
        <v>0</v>
      </c>
      <c r="R864" s="8">
        <f t="shared" ca="1" si="185"/>
        <v>1.8432078686033124E-2</v>
      </c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 spans="1:35" x14ac:dyDescent="0.2">
      <c r="A865" s="8"/>
      <c r="B865" s="8"/>
      <c r="C865" s="54"/>
      <c r="D865" s="56">
        <f t="shared" si="173"/>
        <v>0</v>
      </c>
      <c r="E865" s="56">
        <f t="shared" si="173"/>
        <v>0</v>
      </c>
      <c r="F865" s="14">
        <f t="shared" si="174"/>
        <v>0</v>
      </c>
      <c r="G865" s="14">
        <f t="shared" si="174"/>
        <v>0</v>
      </c>
      <c r="H865" s="14">
        <f t="shared" si="175"/>
        <v>0</v>
      </c>
      <c r="I865" s="14">
        <f t="shared" si="176"/>
        <v>0</v>
      </c>
      <c r="J865" s="14">
        <f t="shared" si="177"/>
        <v>0</v>
      </c>
      <c r="K865" s="14">
        <f t="shared" si="178"/>
        <v>0</v>
      </c>
      <c r="L865" s="14">
        <f t="shared" si="179"/>
        <v>0</v>
      </c>
      <c r="M865" s="14">
        <f t="shared" ca="1" si="184"/>
        <v>-1.8432078686033124E-2</v>
      </c>
      <c r="N865" s="14">
        <f t="shared" ca="1" si="180"/>
        <v>0</v>
      </c>
      <c r="O865" s="21">
        <f t="shared" ca="1" si="181"/>
        <v>0</v>
      </c>
      <c r="P865" s="14">
        <f t="shared" ca="1" si="182"/>
        <v>0</v>
      </c>
      <c r="Q865" s="14">
        <f t="shared" ca="1" si="183"/>
        <v>0</v>
      </c>
      <c r="R865" s="8">
        <f t="shared" ca="1" si="185"/>
        <v>1.8432078686033124E-2</v>
      </c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</row>
    <row r="866" spans="1:35" x14ac:dyDescent="0.2">
      <c r="A866" s="8"/>
      <c r="B866" s="8"/>
      <c r="C866" s="54"/>
      <c r="D866" s="56">
        <f t="shared" si="173"/>
        <v>0</v>
      </c>
      <c r="E866" s="56">
        <f t="shared" si="173"/>
        <v>0</v>
      </c>
      <c r="F866" s="14">
        <f t="shared" si="174"/>
        <v>0</v>
      </c>
      <c r="G866" s="14">
        <f t="shared" si="174"/>
        <v>0</v>
      </c>
      <c r="H866" s="14">
        <f t="shared" si="175"/>
        <v>0</v>
      </c>
      <c r="I866" s="14">
        <f t="shared" si="176"/>
        <v>0</v>
      </c>
      <c r="J866" s="14">
        <f t="shared" si="177"/>
        <v>0</v>
      </c>
      <c r="K866" s="14">
        <f t="shared" si="178"/>
        <v>0</v>
      </c>
      <c r="L866" s="14">
        <f t="shared" si="179"/>
        <v>0</v>
      </c>
      <c r="M866" s="14">
        <f t="shared" ca="1" si="184"/>
        <v>-1.8432078686033124E-2</v>
      </c>
      <c r="N866" s="14">
        <f t="shared" ca="1" si="180"/>
        <v>0</v>
      </c>
      <c r="O866" s="21">
        <f t="shared" ca="1" si="181"/>
        <v>0</v>
      </c>
      <c r="P866" s="14">
        <f t="shared" ca="1" si="182"/>
        <v>0</v>
      </c>
      <c r="Q866" s="14">
        <f t="shared" ca="1" si="183"/>
        <v>0</v>
      </c>
      <c r="R866" s="8">
        <f t="shared" ca="1" si="185"/>
        <v>1.8432078686033124E-2</v>
      </c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</row>
    <row r="867" spans="1:35" x14ac:dyDescent="0.2">
      <c r="A867" s="8"/>
      <c r="B867" s="8"/>
      <c r="C867" s="54"/>
      <c r="D867" s="56">
        <f t="shared" si="173"/>
        <v>0</v>
      </c>
      <c r="E867" s="56">
        <f t="shared" si="173"/>
        <v>0</v>
      </c>
      <c r="F867" s="14">
        <f t="shared" si="174"/>
        <v>0</v>
      </c>
      <c r="G867" s="14">
        <f t="shared" si="174"/>
        <v>0</v>
      </c>
      <c r="H867" s="14">
        <f t="shared" si="175"/>
        <v>0</v>
      </c>
      <c r="I867" s="14">
        <f t="shared" si="176"/>
        <v>0</v>
      </c>
      <c r="J867" s="14">
        <f t="shared" si="177"/>
        <v>0</v>
      </c>
      <c r="K867" s="14">
        <f t="shared" si="178"/>
        <v>0</v>
      </c>
      <c r="L867" s="14">
        <f t="shared" si="179"/>
        <v>0</v>
      </c>
      <c r="M867" s="14">
        <f t="shared" ca="1" si="184"/>
        <v>-1.8432078686033124E-2</v>
      </c>
      <c r="N867" s="14">
        <f t="shared" ca="1" si="180"/>
        <v>0</v>
      </c>
      <c r="O867" s="21">
        <f t="shared" ca="1" si="181"/>
        <v>0</v>
      </c>
      <c r="P867" s="14">
        <f t="shared" ca="1" si="182"/>
        <v>0</v>
      </c>
      <c r="Q867" s="14">
        <f t="shared" ca="1" si="183"/>
        <v>0</v>
      </c>
      <c r="R867" s="8">
        <f t="shared" ca="1" si="185"/>
        <v>1.8432078686033124E-2</v>
      </c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</row>
    <row r="868" spans="1:35" x14ac:dyDescent="0.2">
      <c r="A868" s="8"/>
      <c r="B868" s="8"/>
      <c r="C868" s="54"/>
      <c r="D868" s="56">
        <f t="shared" si="173"/>
        <v>0</v>
      </c>
      <c r="E868" s="56">
        <f t="shared" si="173"/>
        <v>0</v>
      </c>
      <c r="F868" s="14">
        <f t="shared" si="174"/>
        <v>0</v>
      </c>
      <c r="G868" s="14">
        <f t="shared" si="174"/>
        <v>0</v>
      </c>
      <c r="H868" s="14">
        <f t="shared" si="175"/>
        <v>0</v>
      </c>
      <c r="I868" s="14">
        <f t="shared" si="176"/>
        <v>0</v>
      </c>
      <c r="J868" s="14">
        <f t="shared" si="177"/>
        <v>0</v>
      </c>
      <c r="K868" s="14">
        <f t="shared" si="178"/>
        <v>0</v>
      </c>
      <c r="L868" s="14">
        <f t="shared" si="179"/>
        <v>0</v>
      </c>
      <c r="M868" s="14">
        <f t="shared" ca="1" si="184"/>
        <v>-1.8432078686033124E-2</v>
      </c>
      <c r="N868" s="14">
        <f t="shared" ca="1" si="180"/>
        <v>0</v>
      </c>
      <c r="O868" s="21">
        <f t="shared" ca="1" si="181"/>
        <v>0</v>
      </c>
      <c r="P868" s="14">
        <f t="shared" ca="1" si="182"/>
        <v>0</v>
      </c>
      <c r="Q868" s="14">
        <f t="shared" ca="1" si="183"/>
        <v>0</v>
      </c>
      <c r="R868" s="8">
        <f t="shared" ca="1" si="185"/>
        <v>1.8432078686033124E-2</v>
      </c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</row>
    <row r="869" spans="1:35" x14ac:dyDescent="0.2">
      <c r="A869" s="8"/>
      <c r="B869" s="8"/>
      <c r="C869" s="54"/>
      <c r="D869" s="56">
        <f t="shared" si="173"/>
        <v>0</v>
      </c>
      <c r="E869" s="56">
        <f t="shared" si="173"/>
        <v>0</v>
      </c>
      <c r="F869" s="14">
        <f t="shared" si="174"/>
        <v>0</v>
      </c>
      <c r="G869" s="14">
        <f t="shared" si="174"/>
        <v>0</v>
      </c>
      <c r="H869" s="14">
        <f t="shared" si="175"/>
        <v>0</v>
      </c>
      <c r="I869" s="14">
        <f t="shared" si="176"/>
        <v>0</v>
      </c>
      <c r="J869" s="14">
        <f t="shared" si="177"/>
        <v>0</v>
      </c>
      <c r="K869" s="14">
        <f t="shared" si="178"/>
        <v>0</v>
      </c>
      <c r="L869" s="14">
        <f t="shared" si="179"/>
        <v>0</v>
      </c>
      <c r="M869" s="14">
        <f t="shared" ca="1" si="184"/>
        <v>-1.8432078686033124E-2</v>
      </c>
      <c r="N869" s="14">
        <f t="shared" ca="1" si="180"/>
        <v>0</v>
      </c>
      <c r="O869" s="21">
        <f t="shared" ca="1" si="181"/>
        <v>0</v>
      </c>
      <c r="P869" s="14">
        <f t="shared" ca="1" si="182"/>
        <v>0</v>
      </c>
      <c r="Q869" s="14">
        <f t="shared" ca="1" si="183"/>
        <v>0</v>
      </c>
      <c r="R869" s="8">
        <f t="shared" ca="1" si="185"/>
        <v>1.8432078686033124E-2</v>
      </c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</row>
    <row r="870" spans="1:35" x14ac:dyDescent="0.2">
      <c r="A870" s="8"/>
      <c r="B870" s="8"/>
      <c r="C870" s="54"/>
      <c r="D870" s="56">
        <f t="shared" si="173"/>
        <v>0</v>
      </c>
      <c r="E870" s="56">
        <f t="shared" si="173"/>
        <v>0</v>
      </c>
      <c r="F870" s="14">
        <f t="shared" si="174"/>
        <v>0</v>
      </c>
      <c r="G870" s="14">
        <f t="shared" si="174"/>
        <v>0</v>
      </c>
      <c r="H870" s="14">
        <f t="shared" si="175"/>
        <v>0</v>
      </c>
      <c r="I870" s="14">
        <f t="shared" si="176"/>
        <v>0</v>
      </c>
      <c r="J870" s="14">
        <f t="shared" si="177"/>
        <v>0</v>
      </c>
      <c r="K870" s="14">
        <f t="shared" si="178"/>
        <v>0</v>
      </c>
      <c r="L870" s="14">
        <f t="shared" si="179"/>
        <v>0</v>
      </c>
      <c r="M870" s="14">
        <f t="shared" ca="1" si="184"/>
        <v>-1.8432078686033124E-2</v>
      </c>
      <c r="N870" s="14">
        <f t="shared" ca="1" si="180"/>
        <v>0</v>
      </c>
      <c r="O870" s="21">
        <f t="shared" ca="1" si="181"/>
        <v>0</v>
      </c>
      <c r="P870" s="14">
        <f t="shared" ca="1" si="182"/>
        <v>0</v>
      </c>
      <c r="Q870" s="14">
        <f t="shared" ca="1" si="183"/>
        <v>0</v>
      </c>
      <c r="R870" s="8">
        <f t="shared" ca="1" si="185"/>
        <v>1.8432078686033124E-2</v>
      </c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</row>
    <row r="871" spans="1:35" x14ac:dyDescent="0.2">
      <c r="A871" s="8"/>
      <c r="B871" s="8"/>
      <c r="C871" s="54"/>
      <c r="D871" s="56">
        <f t="shared" si="173"/>
        <v>0</v>
      </c>
      <c r="E871" s="56">
        <f t="shared" si="173"/>
        <v>0</v>
      </c>
      <c r="F871" s="14">
        <f t="shared" si="174"/>
        <v>0</v>
      </c>
      <c r="G871" s="14">
        <f t="shared" si="174"/>
        <v>0</v>
      </c>
      <c r="H871" s="14">
        <f t="shared" si="175"/>
        <v>0</v>
      </c>
      <c r="I871" s="14">
        <f t="shared" si="176"/>
        <v>0</v>
      </c>
      <c r="J871" s="14">
        <f t="shared" si="177"/>
        <v>0</v>
      </c>
      <c r="K871" s="14">
        <f t="shared" si="178"/>
        <v>0</v>
      </c>
      <c r="L871" s="14">
        <f t="shared" si="179"/>
        <v>0</v>
      </c>
      <c r="M871" s="14">
        <f t="shared" ca="1" si="184"/>
        <v>-1.8432078686033124E-2</v>
      </c>
      <c r="N871" s="14">
        <f t="shared" ca="1" si="180"/>
        <v>0</v>
      </c>
      <c r="O871" s="21">
        <f t="shared" ca="1" si="181"/>
        <v>0</v>
      </c>
      <c r="P871" s="14">
        <f t="shared" ca="1" si="182"/>
        <v>0</v>
      </c>
      <c r="Q871" s="14">
        <f t="shared" ca="1" si="183"/>
        <v>0</v>
      </c>
      <c r="R871" s="8">
        <f t="shared" ca="1" si="185"/>
        <v>1.8432078686033124E-2</v>
      </c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</row>
    <row r="872" spans="1:35" x14ac:dyDescent="0.2">
      <c r="A872" s="8"/>
      <c r="B872" s="8"/>
      <c r="C872" s="54"/>
      <c r="D872" s="56">
        <f t="shared" si="173"/>
        <v>0</v>
      </c>
      <c r="E872" s="56">
        <f t="shared" si="173"/>
        <v>0</v>
      </c>
      <c r="F872" s="14">
        <f t="shared" si="174"/>
        <v>0</v>
      </c>
      <c r="G872" s="14">
        <f t="shared" si="174"/>
        <v>0</v>
      </c>
      <c r="H872" s="14">
        <f t="shared" si="175"/>
        <v>0</v>
      </c>
      <c r="I872" s="14">
        <f t="shared" si="176"/>
        <v>0</v>
      </c>
      <c r="J872" s="14">
        <f t="shared" si="177"/>
        <v>0</v>
      </c>
      <c r="K872" s="14">
        <f t="shared" si="178"/>
        <v>0</v>
      </c>
      <c r="L872" s="14">
        <f t="shared" si="179"/>
        <v>0</v>
      </c>
      <c r="M872" s="14">
        <f t="shared" ca="1" si="184"/>
        <v>-1.8432078686033124E-2</v>
      </c>
      <c r="N872" s="14">
        <f t="shared" ca="1" si="180"/>
        <v>0</v>
      </c>
      <c r="O872" s="21">
        <f t="shared" ca="1" si="181"/>
        <v>0</v>
      </c>
      <c r="P872" s="14">
        <f t="shared" ca="1" si="182"/>
        <v>0</v>
      </c>
      <c r="Q872" s="14">
        <f t="shared" ca="1" si="183"/>
        <v>0</v>
      </c>
      <c r="R872" s="8">
        <f t="shared" ca="1" si="185"/>
        <v>1.8432078686033124E-2</v>
      </c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</row>
    <row r="873" spans="1:35" x14ac:dyDescent="0.2">
      <c r="A873" s="8"/>
      <c r="B873" s="8"/>
      <c r="C873" s="54"/>
      <c r="D873" s="56">
        <f t="shared" si="173"/>
        <v>0</v>
      </c>
      <c r="E873" s="56">
        <f t="shared" si="173"/>
        <v>0</v>
      </c>
      <c r="F873" s="14">
        <f t="shared" si="174"/>
        <v>0</v>
      </c>
      <c r="G873" s="14">
        <f t="shared" si="174"/>
        <v>0</v>
      </c>
      <c r="H873" s="14">
        <f t="shared" si="175"/>
        <v>0</v>
      </c>
      <c r="I873" s="14">
        <f t="shared" si="176"/>
        <v>0</v>
      </c>
      <c r="J873" s="14">
        <f t="shared" si="177"/>
        <v>0</v>
      </c>
      <c r="K873" s="14">
        <f t="shared" si="178"/>
        <v>0</v>
      </c>
      <c r="L873" s="14">
        <f t="shared" si="179"/>
        <v>0</v>
      </c>
      <c r="M873" s="14">
        <f t="shared" ca="1" si="184"/>
        <v>-1.8432078686033124E-2</v>
      </c>
      <c r="N873" s="14">
        <f t="shared" ca="1" si="180"/>
        <v>0</v>
      </c>
      <c r="O873" s="21">
        <f t="shared" ca="1" si="181"/>
        <v>0</v>
      </c>
      <c r="P873" s="14">
        <f t="shared" ca="1" si="182"/>
        <v>0</v>
      </c>
      <c r="Q873" s="14">
        <f t="shared" ca="1" si="183"/>
        <v>0</v>
      </c>
      <c r="R873" s="8">
        <f t="shared" ca="1" si="185"/>
        <v>1.8432078686033124E-2</v>
      </c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</row>
    <row r="874" spans="1:35" x14ac:dyDescent="0.2">
      <c r="A874" s="8"/>
      <c r="B874" s="8"/>
      <c r="C874" s="54"/>
      <c r="D874" s="56">
        <f t="shared" si="173"/>
        <v>0</v>
      </c>
      <c r="E874" s="56">
        <f t="shared" si="173"/>
        <v>0</v>
      </c>
      <c r="F874" s="14">
        <f t="shared" si="174"/>
        <v>0</v>
      </c>
      <c r="G874" s="14">
        <f t="shared" si="174"/>
        <v>0</v>
      </c>
      <c r="H874" s="14">
        <f t="shared" si="175"/>
        <v>0</v>
      </c>
      <c r="I874" s="14">
        <f t="shared" si="176"/>
        <v>0</v>
      </c>
      <c r="J874" s="14">
        <f t="shared" si="177"/>
        <v>0</v>
      </c>
      <c r="K874" s="14">
        <f t="shared" si="178"/>
        <v>0</v>
      </c>
      <c r="L874" s="14">
        <f t="shared" si="179"/>
        <v>0</v>
      </c>
      <c r="M874" s="14">
        <f t="shared" ca="1" si="184"/>
        <v>-1.8432078686033124E-2</v>
      </c>
      <c r="N874" s="14">
        <f t="shared" ca="1" si="180"/>
        <v>0</v>
      </c>
      <c r="O874" s="21">
        <f t="shared" ca="1" si="181"/>
        <v>0</v>
      </c>
      <c r="P874" s="14">
        <f t="shared" ca="1" si="182"/>
        <v>0</v>
      </c>
      <c r="Q874" s="14">
        <f t="shared" ca="1" si="183"/>
        <v>0</v>
      </c>
      <c r="R874" s="8">
        <f t="shared" ca="1" si="185"/>
        <v>1.8432078686033124E-2</v>
      </c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</row>
    <row r="875" spans="1:35" x14ac:dyDescent="0.2">
      <c r="A875" s="8"/>
      <c r="B875" s="8"/>
      <c r="C875" s="54"/>
      <c r="D875" s="56">
        <f t="shared" si="173"/>
        <v>0</v>
      </c>
      <c r="E875" s="56">
        <f t="shared" si="173"/>
        <v>0</v>
      </c>
      <c r="F875" s="14">
        <f t="shared" si="174"/>
        <v>0</v>
      </c>
      <c r="G875" s="14">
        <f t="shared" si="174"/>
        <v>0</v>
      </c>
      <c r="H875" s="14">
        <f t="shared" si="175"/>
        <v>0</v>
      </c>
      <c r="I875" s="14">
        <f t="shared" si="176"/>
        <v>0</v>
      </c>
      <c r="J875" s="14">
        <f t="shared" si="177"/>
        <v>0</v>
      </c>
      <c r="K875" s="14">
        <f t="shared" si="178"/>
        <v>0</v>
      </c>
      <c r="L875" s="14">
        <f t="shared" si="179"/>
        <v>0</v>
      </c>
      <c r="M875" s="14">
        <f t="shared" ca="1" si="184"/>
        <v>-1.8432078686033124E-2</v>
      </c>
      <c r="N875" s="14">
        <f t="shared" ca="1" si="180"/>
        <v>0</v>
      </c>
      <c r="O875" s="21">
        <f t="shared" ca="1" si="181"/>
        <v>0</v>
      </c>
      <c r="P875" s="14">
        <f t="shared" ca="1" si="182"/>
        <v>0</v>
      </c>
      <c r="Q875" s="14">
        <f t="shared" ca="1" si="183"/>
        <v>0</v>
      </c>
      <c r="R875" s="8">
        <f t="shared" ca="1" si="185"/>
        <v>1.8432078686033124E-2</v>
      </c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</row>
    <row r="876" spans="1:35" x14ac:dyDescent="0.2">
      <c r="A876" s="8"/>
      <c r="B876" s="8"/>
      <c r="C876" s="54"/>
      <c r="D876" s="56">
        <f t="shared" si="173"/>
        <v>0</v>
      </c>
      <c r="E876" s="56">
        <f t="shared" si="173"/>
        <v>0</v>
      </c>
      <c r="F876" s="14">
        <f t="shared" si="174"/>
        <v>0</v>
      </c>
      <c r="G876" s="14">
        <f t="shared" si="174"/>
        <v>0</v>
      </c>
      <c r="H876" s="14">
        <f t="shared" si="175"/>
        <v>0</v>
      </c>
      <c r="I876" s="14">
        <f t="shared" si="176"/>
        <v>0</v>
      </c>
      <c r="J876" s="14">
        <f t="shared" si="177"/>
        <v>0</v>
      </c>
      <c r="K876" s="14">
        <f t="shared" si="178"/>
        <v>0</v>
      </c>
      <c r="L876" s="14">
        <f t="shared" si="179"/>
        <v>0</v>
      </c>
      <c r="M876" s="14">
        <f t="shared" ca="1" si="184"/>
        <v>-1.8432078686033124E-2</v>
      </c>
      <c r="N876" s="14">
        <f t="shared" ca="1" si="180"/>
        <v>0</v>
      </c>
      <c r="O876" s="21">
        <f t="shared" ca="1" si="181"/>
        <v>0</v>
      </c>
      <c r="P876" s="14">
        <f t="shared" ca="1" si="182"/>
        <v>0</v>
      </c>
      <c r="Q876" s="14">
        <f t="shared" ca="1" si="183"/>
        <v>0</v>
      </c>
      <c r="R876" s="8">
        <f t="shared" ca="1" si="185"/>
        <v>1.8432078686033124E-2</v>
      </c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</row>
    <row r="877" spans="1:35" x14ac:dyDescent="0.2">
      <c r="A877" s="8"/>
      <c r="B877" s="8"/>
      <c r="C877" s="54"/>
      <c r="D877" s="56">
        <f t="shared" si="173"/>
        <v>0</v>
      </c>
      <c r="E877" s="56">
        <f t="shared" si="173"/>
        <v>0</v>
      </c>
      <c r="F877" s="14">
        <f t="shared" si="174"/>
        <v>0</v>
      </c>
      <c r="G877" s="14">
        <f t="shared" si="174"/>
        <v>0</v>
      </c>
      <c r="H877" s="14">
        <f t="shared" si="175"/>
        <v>0</v>
      </c>
      <c r="I877" s="14">
        <f t="shared" si="176"/>
        <v>0</v>
      </c>
      <c r="J877" s="14">
        <f t="shared" si="177"/>
        <v>0</v>
      </c>
      <c r="K877" s="14">
        <f t="shared" si="178"/>
        <v>0</v>
      </c>
      <c r="L877" s="14">
        <f t="shared" si="179"/>
        <v>0</v>
      </c>
      <c r="M877" s="14">
        <f t="shared" ca="1" si="184"/>
        <v>-1.8432078686033124E-2</v>
      </c>
      <c r="N877" s="14">
        <f t="shared" ca="1" si="180"/>
        <v>0</v>
      </c>
      <c r="O877" s="21">
        <f t="shared" ca="1" si="181"/>
        <v>0</v>
      </c>
      <c r="P877" s="14">
        <f t="shared" ca="1" si="182"/>
        <v>0</v>
      </c>
      <c r="Q877" s="14">
        <f t="shared" ca="1" si="183"/>
        <v>0</v>
      </c>
      <c r="R877" s="8">
        <f t="shared" ca="1" si="185"/>
        <v>1.8432078686033124E-2</v>
      </c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</row>
    <row r="878" spans="1:35" x14ac:dyDescent="0.2">
      <c r="A878" s="8"/>
      <c r="B878" s="8"/>
      <c r="C878" s="54"/>
      <c r="D878" s="56">
        <f t="shared" si="173"/>
        <v>0</v>
      </c>
      <c r="E878" s="56">
        <f t="shared" si="173"/>
        <v>0</v>
      </c>
      <c r="F878" s="14">
        <f t="shared" si="174"/>
        <v>0</v>
      </c>
      <c r="G878" s="14">
        <f t="shared" si="174"/>
        <v>0</v>
      </c>
      <c r="H878" s="14">
        <f t="shared" si="175"/>
        <v>0</v>
      </c>
      <c r="I878" s="14">
        <f t="shared" si="176"/>
        <v>0</v>
      </c>
      <c r="J878" s="14">
        <f t="shared" si="177"/>
        <v>0</v>
      </c>
      <c r="K878" s="14">
        <f t="shared" si="178"/>
        <v>0</v>
      </c>
      <c r="L878" s="14">
        <f t="shared" si="179"/>
        <v>0</v>
      </c>
      <c r="M878" s="14">
        <f t="shared" ca="1" si="184"/>
        <v>-1.8432078686033124E-2</v>
      </c>
      <c r="N878" s="14">
        <f t="shared" ca="1" si="180"/>
        <v>0</v>
      </c>
      <c r="O878" s="21">
        <f t="shared" ca="1" si="181"/>
        <v>0</v>
      </c>
      <c r="P878" s="14">
        <f t="shared" ca="1" si="182"/>
        <v>0</v>
      </c>
      <c r="Q878" s="14">
        <f t="shared" ca="1" si="183"/>
        <v>0</v>
      </c>
      <c r="R878" s="8">
        <f t="shared" ca="1" si="185"/>
        <v>1.8432078686033124E-2</v>
      </c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</row>
    <row r="879" spans="1:35" x14ac:dyDescent="0.2">
      <c r="A879" s="8"/>
      <c r="B879" s="8"/>
      <c r="C879" s="54"/>
      <c r="D879" s="56">
        <f t="shared" si="173"/>
        <v>0</v>
      </c>
      <c r="E879" s="56">
        <f t="shared" si="173"/>
        <v>0</v>
      </c>
      <c r="F879" s="14">
        <f t="shared" si="174"/>
        <v>0</v>
      </c>
      <c r="G879" s="14">
        <f t="shared" si="174"/>
        <v>0</v>
      </c>
      <c r="H879" s="14">
        <f t="shared" si="175"/>
        <v>0</v>
      </c>
      <c r="I879" s="14">
        <f t="shared" si="176"/>
        <v>0</v>
      </c>
      <c r="J879" s="14">
        <f t="shared" si="177"/>
        <v>0</v>
      </c>
      <c r="K879" s="14">
        <f t="shared" si="178"/>
        <v>0</v>
      </c>
      <c r="L879" s="14">
        <f t="shared" si="179"/>
        <v>0</v>
      </c>
      <c r="M879" s="14">
        <f t="shared" ca="1" si="184"/>
        <v>-1.8432078686033124E-2</v>
      </c>
      <c r="N879" s="14">
        <f t="shared" ca="1" si="180"/>
        <v>0</v>
      </c>
      <c r="O879" s="21">
        <f t="shared" ca="1" si="181"/>
        <v>0</v>
      </c>
      <c r="P879" s="14">
        <f t="shared" ca="1" si="182"/>
        <v>0</v>
      </c>
      <c r="Q879" s="14">
        <f t="shared" ca="1" si="183"/>
        <v>0</v>
      </c>
      <c r="R879" s="8">
        <f t="shared" ca="1" si="185"/>
        <v>1.8432078686033124E-2</v>
      </c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</row>
    <row r="880" spans="1:35" x14ac:dyDescent="0.2">
      <c r="A880" s="8"/>
      <c r="B880" s="8"/>
      <c r="C880" s="54"/>
      <c r="D880" s="56">
        <f t="shared" si="173"/>
        <v>0</v>
      </c>
      <c r="E880" s="56">
        <f t="shared" si="173"/>
        <v>0</v>
      </c>
      <c r="F880" s="14">
        <f t="shared" si="174"/>
        <v>0</v>
      </c>
      <c r="G880" s="14">
        <f t="shared" si="174"/>
        <v>0</v>
      </c>
      <c r="H880" s="14">
        <f t="shared" si="175"/>
        <v>0</v>
      </c>
      <c r="I880" s="14">
        <f t="shared" si="176"/>
        <v>0</v>
      </c>
      <c r="J880" s="14">
        <f t="shared" si="177"/>
        <v>0</v>
      </c>
      <c r="K880" s="14">
        <f t="shared" si="178"/>
        <v>0</v>
      </c>
      <c r="L880" s="14">
        <f t="shared" si="179"/>
        <v>0</v>
      </c>
      <c r="M880" s="14">
        <f t="shared" ca="1" si="184"/>
        <v>-1.8432078686033124E-2</v>
      </c>
      <c r="N880" s="14">
        <f t="shared" ca="1" si="180"/>
        <v>0</v>
      </c>
      <c r="O880" s="21">
        <f t="shared" ca="1" si="181"/>
        <v>0</v>
      </c>
      <c r="P880" s="14">
        <f t="shared" ca="1" si="182"/>
        <v>0</v>
      </c>
      <c r="Q880" s="14">
        <f t="shared" ca="1" si="183"/>
        <v>0</v>
      </c>
      <c r="R880" s="8">
        <f t="shared" ca="1" si="185"/>
        <v>1.8432078686033124E-2</v>
      </c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</row>
    <row r="881" spans="1:35" x14ac:dyDescent="0.2">
      <c r="A881" s="8"/>
      <c r="B881" s="8"/>
      <c r="C881" s="54"/>
      <c r="D881" s="56">
        <f t="shared" si="173"/>
        <v>0</v>
      </c>
      <c r="E881" s="56">
        <f t="shared" si="173"/>
        <v>0</v>
      </c>
      <c r="F881" s="14">
        <f t="shared" si="174"/>
        <v>0</v>
      </c>
      <c r="G881" s="14">
        <f t="shared" si="174"/>
        <v>0</v>
      </c>
      <c r="H881" s="14">
        <f t="shared" si="175"/>
        <v>0</v>
      </c>
      <c r="I881" s="14">
        <f t="shared" si="176"/>
        <v>0</v>
      </c>
      <c r="J881" s="14">
        <f t="shared" si="177"/>
        <v>0</v>
      </c>
      <c r="K881" s="14">
        <f t="shared" si="178"/>
        <v>0</v>
      </c>
      <c r="L881" s="14">
        <f t="shared" si="179"/>
        <v>0</v>
      </c>
      <c r="M881" s="14">
        <f t="shared" ca="1" si="184"/>
        <v>-1.8432078686033124E-2</v>
      </c>
      <c r="N881" s="14">
        <f t="shared" ca="1" si="180"/>
        <v>0</v>
      </c>
      <c r="O881" s="21">
        <f t="shared" ca="1" si="181"/>
        <v>0</v>
      </c>
      <c r="P881" s="14">
        <f t="shared" ca="1" si="182"/>
        <v>0</v>
      </c>
      <c r="Q881" s="14">
        <f t="shared" ca="1" si="183"/>
        <v>0</v>
      </c>
      <c r="R881" s="8">
        <f t="shared" ca="1" si="185"/>
        <v>1.8432078686033124E-2</v>
      </c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</row>
    <row r="882" spans="1:35" x14ac:dyDescent="0.2">
      <c r="A882" s="8"/>
      <c r="B882" s="8"/>
      <c r="C882" s="54"/>
      <c r="D882" s="56">
        <f t="shared" si="173"/>
        <v>0</v>
      </c>
      <c r="E882" s="56">
        <f t="shared" si="173"/>
        <v>0</v>
      </c>
      <c r="F882" s="14">
        <f t="shared" si="174"/>
        <v>0</v>
      </c>
      <c r="G882" s="14">
        <f t="shared" si="174"/>
        <v>0</v>
      </c>
      <c r="H882" s="14">
        <f t="shared" si="175"/>
        <v>0</v>
      </c>
      <c r="I882" s="14">
        <f t="shared" si="176"/>
        <v>0</v>
      </c>
      <c r="J882" s="14">
        <f t="shared" si="177"/>
        <v>0</v>
      </c>
      <c r="K882" s="14">
        <f t="shared" si="178"/>
        <v>0</v>
      </c>
      <c r="L882" s="14">
        <f t="shared" si="179"/>
        <v>0</v>
      </c>
      <c r="M882" s="14">
        <f t="shared" ca="1" si="184"/>
        <v>-1.8432078686033124E-2</v>
      </c>
      <c r="N882" s="14">
        <f t="shared" ca="1" si="180"/>
        <v>0</v>
      </c>
      <c r="O882" s="21">
        <f t="shared" ca="1" si="181"/>
        <v>0</v>
      </c>
      <c r="P882" s="14">
        <f t="shared" ca="1" si="182"/>
        <v>0</v>
      </c>
      <c r="Q882" s="14">
        <f t="shared" ca="1" si="183"/>
        <v>0</v>
      </c>
      <c r="R882" s="8">
        <f t="shared" ca="1" si="185"/>
        <v>1.8432078686033124E-2</v>
      </c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</row>
    <row r="883" spans="1:35" x14ac:dyDescent="0.2">
      <c r="A883" s="8"/>
      <c r="B883" s="8"/>
      <c r="C883" s="54"/>
      <c r="D883" s="56">
        <f t="shared" si="173"/>
        <v>0</v>
      </c>
      <c r="E883" s="56">
        <f t="shared" si="173"/>
        <v>0</v>
      </c>
      <c r="F883" s="14">
        <f t="shared" si="174"/>
        <v>0</v>
      </c>
      <c r="G883" s="14">
        <f t="shared" si="174"/>
        <v>0</v>
      </c>
      <c r="H883" s="14">
        <f t="shared" si="175"/>
        <v>0</v>
      </c>
      <c r="I883" s="14">
        <f t="shared" si="176"/>
        <v>0</v>
      </c>
      <c r="J883" s="14">
        <f t="shared" si="177"/>
        <v>0</v>
      </c>
      <c r="K883" s="14">
        <f t="shared" si="178"/>
        <v>0</v>
      </c>
      <c r="L883" s="14">
        <f t="shared" si="179"/>
        <v>0</v>
      </c>
      <c r="M883" s="14">
        <f t="shared" ca="1" si="184"/>
        <v>-1.8432078686033124E-2</v>
      </c>
      <c r="N883" s="14">
        <f t="shared" ca="1" si="180"/>
        <v>0</v>
      </c>
      <c r="O883" s="21">
        <f t="shared" ca="1" si="181"/>
        <v>0</v>
      </c>
      <c r="P883" s="14">
        <f t="shared" ca="1" si="182"/>
        <v>0</v>
      </c>
      <c r="Q883" s="14">
        <f t="shared" ca="1" si="183"/>
        <v>0</v>
      </c>
      <c r="R883" s="8">
        <f t="shared" ca="1" si="185"/>
        <v>1.8432078686033124E-2</v>
      </c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</row>
    <row r="884" spans="1:35" x14ac:dyDescent="0.2">
      <c r="A884" s="8"/>
      <c r="B884" s="8"/>
      <c r="C884" s="54"/>
      <c r="D884" s="56">
        <f t="shared" si="173"/>
        <v>0</v>
      </c>
      <c r="E884" s="56">
        <f t="shared" si="173"/>
        <v>0</v>
      </c>
      <c r="F884" s="14">
        <f t="shared" si="174"/>
        <v>0</v>
      </c>
      <c r="G884" s="14">
        <f t="shared" si="174"/>
        <v>0</v>
      </c>
      <c r="H884" s="14">
        <f t="shared" si="175"/>
        <v>0</v>
      </c>
      <c r="I884" s="14">
        <f t="shared" si="176"/>
        <v>0</v>
      </c>
      <c r="J884" s="14">
        <f t="shared" si="177"/>
        <v>0</v>
      </c>
      <c r="K884" s="14">
        <f t="shared" si="178"/>
        <v>0</v>
      </c>
      <c r="L884" s="14">
        <f t="shared" si="179"/>
        <v>0</v>
      </c>
      <c r="M884" s="14">
        <f t="shared" ca="1" si="184"/>
        <v>-1.8432078686033124E-2</v>
      </c>
      <c r="N884" s="14">
        <f t="shared" ca="1" si="180"/>
        <v>0</v>
      </c>
      <c r="O884" s="21">
        <f t="shared" ca="1" si="181"/>
        <v>0</v>
      </c>
      <c r="P884" s="14">
        <f t="shared" ca="1" si="182"/>
        <v>0</v>
      </c>
      <c r="Q884" s="14">
        <f t="shared" ca="1" si="183"/>
        <v>0</v>
      </c>
      <c r="R884" s="8">
        <f t="shared" ca="1" si="185"/>
        <v>1.8432078686033124E-2</v>
      </c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</row>
    <row r="885" spans="1:35" x14ac:dyDescent="0.2">
      <c r="A885" s="8"/>
      <c r="B885" s="8"/>
      <c r="C885" s="54"/>
      <c r="D885" s="56">
        <f t="shared" si="173"/>
        <v>0</v>
      </c>
      <c r="E885" s="56">
        <f t="shared" si="173"/>
        <v>0</v>
      </c>
      <c r="F885" s="14">
        <f t="shared" si="174"/>
        <v>0</v>
      </c>
      <c r="G885" s="14">
        <f t="shared" si="174"/>
        <v>0</v>
      </c>
      <c r="H885" s="14">
        <f t="shared" si="175"/>
        <v>0</v>
      </c>
      <c r="I885" s="14">
        <f t="shared" si="176"/>
        <v>0</v>
      </c>
      <c r="J885" s="14">
        <f t="shared" si="177"/>
        <v>0</v>
      </c>
      <c r="K885" s="14">
        <f t="shared" si="178"/>
        <v>0</v>
      </c>
      <c r="L885" s="14">
        <f t="shared" si="179"/>
        <v>0</v>
      </c>
      <c r="M885" s="14">
        <f t="shared" ca="1" si="184"/>
        <v>-1.8432078686033124E-2</v>
      </c>
      <c r="N885" s="14">
        <f t="shared" ca="1" si="180"/>
        <v>0</v>
      </c>
      <c r="O885" s="21">
        <f t="shared" ca="1" si="181"/>
        <v>0</v>
      </c>
      <c r="P885" s="14">
        <f t="shared" ca="1" si="182"/>
        <v>0</v>
      </c>
      <c r="Q885" s="14">
        <f t="shared" ca="1" si="183"/>
        <v>0</v>
      </c>
      <c r="R885" s="8">
        <f t="shared" ca="1" si="185"/>
        <v>1.8432078686033124E-2</v>
      </c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</row>
    <row r="886" spans="1:35" x14ac:dyDescent="0.2">
      <c r="A886" s="8"/>
      <c r="B886" s="8"/>
      <c r="C886" s="54"/>
      <c r="D886" s="56">
        <f t="shared" si="173"/>
        <v>0</v>
      </c>
      <c r="E886" s="56">
        <f t="shared" si="173"/>
        <v>0</v>
      </c>
      <c r="F886" s="14">
        <f t="shared" si="174"/>
        <v>0</v>
      </c>
      <c r="G886" s="14">
        <f t="shared" si="174"/>
        <v>0</v>
      </c>
      <c r="H886" s="14">
        <f t="shared" si="175"/>
        <v>0</v>
      </c>
      <c r="I886" s="14">
        <f t="shared" si="176"/>
        <v>0</v>
      </c>
      <c r="J886" s="14">
        <f t="shared" si="177"/>
        <v>0</v>
      </c>
      <c r="K886" s="14">
        <f t="shared" si="178"/>
        <v>0</v>
      </c>
      <c r="L886" s="14">
        <f t="shared" si="179"/>
        <v>0</v>
      </c>
      <c r="M886" s="14">
        <f t="shared" ca="1" si="184"/>
        <v>-1.8432078686033124E-2</v>
      </c>
      <c r="N886" s="14">
        <f t="shared" ca="1" si="180"/>
        <v>0</v>
      </c>
      <c r="O886" s="21">
        <f t="shared" ca="1" si="181"/>
        <v>0</v>
      </c>
      <c r="P886" s="14">
        <f t="shared" ca="1" si="182"/>
        <v>0</v>
      </c>
      <c r="Q886" s="14">
        <f t="shared" ca="1" si="183"/>
        <v>0</v>
      </c>
      <c r="R886" s="8">
        <f t="shared" ca="1" si="185"/>
        <v>1.8432078686033124E-2</v>
      </c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</row>
    <row r="887" spans="1:35" x14ac:dyDescent="0.2">
      <c r="A887" s="8"/>
      <c r="B887" s="8"/>
      <c r="C887" s="54"/>
      <c r="D887" s="56">
        <f t="shared" si="173"/>
        <v>0</v>
      </c>
      <c r="E887" s="56">
        <f t="shared" si="173"/>
        <v>0</v>
      </c>
      <c r="F887" s="14">
        <f t="shared" si="174"/>
        <v>0</v>
      </c>
      <c r="G887" s="14">
        <f t="shared" si="174"/>
        <v>0</v>
      </c>
      <c r="H887" s="14">
        <f t="shared" si="175"/>
        <v>0</v>
      </c>
      <c r="I887" s="14">
        <f t="shared" si="176"/>
        <v>0</v>
      </c>
      <c r="J887" s="14">
        <f t="shared" si="177"/>
        <v>0</v>
      </c>
      <c r="K887" s="14">
        <f t="shared" si="178"/>
        <v>0</v>
      </c>
      <c r="L887" s="14">
        <f t="shared" si="179"/>
        <v>0</v>
      </c>
      <c r="M887" s="14">
        <f t="shared" ca="1" si="184"/>
        <v>-1.8432078686033124E-2</v>
      </c>
      <c r="N887" s="14">
        <f t="shared" ca="1" si="180"/>
        <v>0</v>
      </c>
      <c r="O887" s="21">
        <f t="shared" ca="1" si="181"/>
        <v>0</v>
      </c>
      <c r="P887" s="14">
        <f t="shared" ca="1" si="182"/>
        <v>0</v>
      </c>
      <c r="Q887" s="14">
        <f t="shared" ca="1" si="183"/>
        <v>0</v>
      </c>
      <c r="R887" s="8">
        <f t="shared" ca="1" si="185"/>
        <v>1.8432078686033124E-2</v>
      </c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</row>
    <row r="888" spans="1:35" x14ac:dyDescent="0.2">
      <c r="A888" s="8"/>
      <c r="B888" s="8"/>
      <c r="C888" s="54"/>
      <c r="D888" s="56">
        <f t="shared" si="173"/>
        <v>0</v>
      </c>
      <c r="E888" s="56">
        <f t="shared" si="173"/>
        <v>0</v>
      </c>
      <c r="F888" s="14">
        <f t="shared" si="174"/>
        <v>0</v>
      </c>
      <c r="G888" s="14">
        <f t="shared" si="174"/>
        <v>0</v>
      </c>
      <c r="H888" s="14">
        <f t="shared" si="175"/>
        <v>0</v>
      </c>
      <c r="I888" s="14">
        <f t="shared" si="176"/>
        <v>0</v>
      </c>
      <c r="J888" s="14">
        <f t="shared" si="177"/>
        <v>0</v>
      </c>
      <c r="K888" s="14">
        <f t="shared" si="178"/>
        <v>0</v>
      </c>
      <c r="L888" s="14">
        <f t="shared" si="179"/>
        <v>0</v>
      </c>
      <c r="M888" s="14">
        <f t="shared" ca="1" si="184"/>
        <v>-1.8432078686033124E-2</v>
      </c>
      <c r="N888" s="14">
        <f t="shared" ca="1" si="180"/>
        <v>0</v>
      </c>
      <c r="O888" s="21">
        <f t="shared" ca="1" si="181"/>
        <v>0</v>
      </c>
      <c r="P888" s="14">
        <f t="shared" ca="1" si="182"/>
        <v>0</v>
      </c>
      <c r="Q888" s="14">
        <f t="shared" ca="1" si="183"/>
        <v>0</v>
      </c>
      <c r="R888" s="8">
        <f t="shared" ca="1" si="185"/>
        <v>1.8432078686033124E-2</v>
      </c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</row>
    <row r="889" spans="1:35" x14ac:dyDescent="0.2">
      <c r="A889" s="8"/>
      <c r="B889" s="8"/>
      <c r="C889" s="54"/>
      <c r="D889" s="56">
        <f t="shared" si="173"/>
        <v>0</v>
      </c>
      <c r="E889" s="56">
        <f t="shared" si="173"/>
        <v>0</v>
      </c>
      <c r="F889" s="14">
        <f t="shared" si="174"/>
        <v>0</v>
      </c>
      <c r="G889" s="14">
        <f t="shared" si="174"/>
        <v>0</v>
      </c>
      <c r="H889" s="14">
        <f t="shared" si="175"/>
        <v>0</v>
      </c>
      <c r="I889" s="14">
        <f t="shared" si="176"/>
        <v>0</v>
      </c>
      <c r="J889" s="14">
        <f t="shared" si="177"/>
        <v>0</v>
      </c>
      <c r="K889" s="14">
        <f t="shared" si="178"/>
        <v>0</v>
      </c>
      <c r="L889" s="14">
        <f t="shared" si="179"/>
        <v>0</v>
      </c>
      <c r="M889" s="14">
        <f t="shared" ca="1" si="184"/>
        <v>-1.8432078686033124E-2</v>
      </c>
      <c r="N889" s="14">
        <f t="shared" ca="1" si="180"/>
        <v>0</v>
      </c>
      <c r="O889" s="21">
        <f t="shared" ca="1" si="181"/>
        <v>0</v>
      </c>
      <c r="P889" s="14">
        <f t="shared" ca="1" si="182"/>
        <v>0</v>
      </c>
      <c r="Q889" s="14">
        <f t="shared" ca="1" si="183"/>
        <v>0</v>
      </c>
      <c r="R889" s="8">
        <f t="shared" ca="1" si="185"/>
        <v>1.8432078686033124E-2</v>
      </c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</row>
    <row r="890" spans="1:35" x14ac:dyDescent="0.2">
      <c r="A890" s="8"/>
      <c r="B890" s="8"/>
      <c r="C890" s="54"/>
      <c r="D890" s="56">
        <f t="shared" si="173"/>
        <v>0</v>
      </c>
      <c r="E890" s="56">
        <f t="shared" si="173"/>
        <v>0</v>
      </c>
      <c r="F890" s="14">
        <f t="shared" si="174"/>
        <v>0</v>
      </c>
      <c r="G890" s="14">
        <f t="shared" si="174"/>
        <v>0</v>
      </c>
      <c r="H890" s="14">
        <f t="shared" si="175"/>
        <v>0</v>
      </c>
      <c r="I890" s="14">
        <f t="shared" si="176"/>
        <v>0</v>
      </c>
      <c r="J890" s="14">
        <f t="shared" si="177"/>
        <v>0</v>
      </c>
      <c r="K890" s="14">
        <f t="shared" si="178"/>
        <v>0</v>
      </c>
      <c r="L890" s="14">
        <f t="shared" si="179"/>
        <v>0</v>
      </c>
      <c r="M890" s="14">
        <f t="shared" ca="1" si="184"/>
        <v>-1.8432078686033124E-2</v>
      </c>
      <c r="N890" s="14">
        <f t="shared" ca="1" si="180"/>
        <v>0</v>
      </c>
      <c r="O890" s="21">
        <f t="shared" ca="1" si="181"/>
        <v>0</v>
      </c>
      <c r="P890" s="14">
        <f t="shared" ca="1" si="182"/>
        <v>0</v>
      </c>
      <c r="Q890" s="14">
        <f t="shared" ca="1" si="183"/>
        <v>0</v>
      </c>
      <c r="R890" s="8">
        <f t="shared" ca="1" si="185"/>
        <v>1.8432078686033124E-2</v>
      </c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</row>
    <row r="891" spans="1:35" x14ac:dyDescent="0.2">
      <c r="A891" s="8"/>
      <c r="B891" s="8"/>
      <c r="C891" s="54"/>
      <c r="D891" s="56">
        <f t="shared" si="173"/>
        <v>0</v>
      </c>
      <c r="E891" s="56">
        <f t="shared" si="173"/>
        <v>0</v>
      </c>
      <c r="F891" s="14">
        <f t="shared" si="174"/>
        <v>0</v>
      </c>
      <c r="G891" s="14">
        <f t="shared" si="174"/>
        <v>0</v>
      </c>
      <c r="H891" s="14">
        <f t="shared" si="175"/>
        <v>0</v>
      </c>
      <c r="I891" s="14">
        <f t="shared" si="176"/>
        <v>0</v>
      </c>
      <c r="J891" s="14">
        <f t="shared" si="177"/>
        <v>0</v>
      </c>
      <c r="K891" s="14">
        <f t="shared" si="178"/>
        <v>0</v>
      </c>
      <c r="L891" s="14">
        <f t="shared" si="179"/>
        <v>0</v>
      </c>
      <c r="M891" s="14">
        <f t="shared" ca="1" si="184"/>
        <v>-1.8432078686033124E-2</v>
      </c>
      <c r="N891" s="14">
        <f t="shared" ca="1" si="180"/>
        <v>0</v>
      </c>
      <c r="O891" s="21">
        <f t="shared" ca="1" si="181"/>
        <v>0</v>
      </c>
      <c r="P891" s="14">
        <f t="shared" ca="1" si="182"/>
        <v>0</v>
      </c>
      <c r="Q891" s="14">
        <f t="shared" ca="1" si="183"/>
        <v>0</v>
      </c>
      <c r="R891" s="8">
        <f t="shared" ca="1" si="185"/>
        <v>1.8432078686033124E-2</v>
      </c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</row>
    <row r="892" spans="1:35" x14ac:dyDescent="0.2">
      <c r="A892" s="8"/>
      <c r="B892" s="8"/>
      <c r="C892" s="54"/>
      <c r="D892" s="56">
        <f t="shared" si="173"/>
        <v>0</v>
      </c>
      <c r="E892" s="56">
        <f t="shared" si="173"/>
        <v>0</v>
      </c>
      <c r="F892" s="14">
        <f t="shared" si="174"/>
        <v>0</v>
      </c>
      <c r="G892" s="14">
        <f t="shared" si="174"/>
        <v>0</v>
      </c>
      <c r="H892" s="14">
        <f t="shared" si="175"/>
        <v>0</v>
      </c>
      <c r="I892" s="14">
        <f t="shared" si="176"/>
        <v>0</v>
      </c>
      <c r="J892" s="14">
        <f t="shared" si="177"/>
        <v>0</v>
      </c>
      <c r="K892" s="14">
        <f t="shared" si="178"/>
        <v>0</v>
      </c>
      <c r="L892" s="14">
        <f t="shared" si="179"/>
        <v>0</v>
      </c>
      <c r="M892" s="14">
        <f t="shared" ca="1" si="184"/>
        <v>-1.8432078686033124E-2</v>
      </c>
      <c r="N892" s="14">
        <f t="shared" ca="1" si="180"/>
        <v>0</v>
      </c>
      <c r="O892" s="21">
        <f t="shared" ca="1" si="181"/>
        <v>0</v>
      </c>
      <c r="P892" s="14">
        <f t="shared" ca="1" si="182"/>
        <v>0</v>
      </c>
      <c r="Q892" s="14">
        <f t="shared" ca="1" si="183"/>
        <v>0</v>
      </c>
      <c r="R892" s="8">
        <f t="shared" ca="1" si="185"/>
        <v>1.8432078686033124E-2</v>
      </c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</row>
    <row r="893" spans="1:35" x14ac:dyDescent="0.2">
      <c r="A893" s="8"/>
      <c r="B893" s="8"/>
      <c r="C893" s="54"/>
      <c r="D893" s="56">
        <f t="shared" si="173"/>
        <v>0</v>
      </c>
      <c r="E893" s="56">
        <f t="shared" si="173"/>
        <v>0</v>
      </c>
      <c r="F893" s="14">
        <f t="shared" si="174"/>
        <v>0</v>
      </c>
      <c r="G893" s="14">
        <f t="shared" si="174"/>
        <v>0</v>
      </c>
      <c r="H893" s="14">
        <f t="shared" si="175"/>
        <v>0</v>
      </c>
      <c r="I893" s="14">
        <f t="shared" si="176"/>
        <v>0</v>
      </c>
      <c r="J893" s="14">
        <f t="shared" si="177"/>
        <v>0</v>
      </c>
      <c r="K893" s="14">
        <f t="shared" si="178"/>
        <v>0</v>
      </c>
      <c r="L893" s="14">
        <f t="shared" si="179"/>
        <v>0</v>
      </c>
      <c r="M893" s="14">
        <f t="shared" ca="1" si="184"/>
        <v>-1.8432078686033124E-2</v>
      </c>
      <c r="N893" s="14">
        <f t="shared" ca="1" si="180"/>
        <v>0</v>
      </c>
      <c r="O893" s="21">
        <f t="shared" ca="1" si="181"/>
        <v>0</v>
      </c>
      <c r="P893" s="14">
        <f t="shared" ca="1" si="182"/>
        <v>0</v>
      </c>
      <c r="Q893" s="14">
        <f t="shared" ca="1" si="183"/>
        <v>0</v>
      </c>
      <c r="R893" s="8">
        <f t="shared" ca="1" si="185"/>
        <v>1.8432078686033124E-2</v>
      </c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</row>
    <row r="894" spans="1:35" x14ac:dyDescent="0.2">
      <c r="A894" s="8"/>
      <c r="B894" s="8"/>
      <c r="C894" s="54"/>
      <c r="D894" s="56">
        <f t="shared" si="173"/>
        <v>0</v>
      </c>
      <c r="E894" s="56">
        <f t="shared" si="173"/>
        <v>0</v>
      </c>
      <c r="F894" s="14">
        <f t="shared" si="174"/>
        <v>0</v>
      </c>
      <c r="G894" s="14">
        <f t="shared" si="174"/>
        <v>0</v>
      </c>
      <c r="H894" s="14">
        <f t="shared" si="175"/>
        <v>0</v>
      </c>
      <c r="I894" s="14">
        <f t="shared" si="176"/>
        <v>0</v>
      </c>
      <c r="J894" s="14">
        <f t="shared" si="177"/>
        <v>0</v>
      </c>
      <c r="K894" s="14">
        <f t="shared" si="178"/>
        <v>0</v>
      </c>
      <c r="L894" s="14">
        <f t="shared" si="179"/>
        <v>0</v>
      </c>
      <c r="M894" s="14">
        <f t="shared" ca="1" si="184"/>
        <v>-1.8432078686033124E-2</v>
      </c>
      <c r="N894" s="14">
        <f t="shared" ca="1" si="180"/>
        <v>0</v>
      </c>
      <c r="O894" s="21">
        <f t="shared" ca="1" si="181"/>
        <v>0</v>
      </c>
      <c r="P894" s="14">
        <f t="shared" ca="1" si="182"/>
        <v>0</v>
      </c>
      <c r="Q894" s="14">
        <f t="shared" ca="1" si="183"/>
        <v>0</v>
      </c>
      <c r="R894" s="8">
        <f t="shared" ca="1" si="185"/>
        <v>1.8432078686033124E-2</v>
      </c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</row>
    <row r="895" spans="1:35" x14ac:dyDescent="0.2">
      <c r="A895" s="8"/>
      <c r="B895" s="8"/>
      <c r="C895" s="54"/>
      <c r="D895" s="56">
        <f t="shared" si="173"/>
        <v>0</v>
      </c>
      <c r="E895" s="56">
        <f t="shared" si="173"/>
        <v>0</v>
      </c>
      <c r="F895" s="14">
        <f t="shared" si="174"/>
        <v>0</v>
      </c>
      <c r="G895" s="14">
        <f t="shared" si="174"/>
        <v>0</v>
      </c>
      <c r="H895" s="14">
        <f t="shared" si="175"/>
        <v>0</v>
      </c>
      <c r="I895" s="14">
        <f t="shared" si="176"/>
        <v>0</v>
      </c>
      <c r="J895" s="14">
        <f t="shared" si="177"/>
        <v>0</v>
      </c>
      <c r="K895" s="14">
        <f t="shared" si="178"/>
        <v>0</v>
      </c>
      <c r="L895" s="14">
        <f t="shared" si="179"/>
        <v>0</v>
      </c>
      <c r="M895" s="14">
        <f t="shared" ca="1" si="184"/>
        <v>-1.8432078686033124E-2</v>
      </c>
      <c r="N895" s="14">
        <f t="shared" ca="1" si="180"/>
        <v>0</v>
      </c>
      <c r="O895" s="21">
        <f t="shared" ca="1" si="181"/>
        <v>0</v>
      </c>
      <c r="P895" s="14">
        <f t="shared" ca="1" si="182"/>
        <v>0</v>
      </c>
      <c r="Q895" s="14">
        <f t="shared" ca="1" si="183"/>
        <v>0</v>
      </c>
      <c r="R895" s="8">
        <f t="shared" ca="1" si="185"/>
        <v>1.8432078686033124E-2</v>
      </c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</row>
    <row r="896" spans="1:35" x14ac:dyDescent="0.2">
      <c r="A896" s="8"/>
      <c r="B896" s="8"/>
      <c r="C896" s="54"/>
      <c r="D896" s="56">
        <f t="shared" si="173"/>
        <v>0</v>
      </c>
      <c r="E896" s="56">
        <f t="shared" si="173"/>
        <v>0</v>
      </c>
      <c r="F896" s="14">
        <f t="shared" si="174"/>
        <v>0</v>
      </c>
      <c r="G896" s="14">
        <f t="shared" si="174"/>
        <v>0</v>
      </c>
      <c r="H896" s="14">
        <f t="shared" si="175"/>
        <v>0</v>
      </c>
      <c r="I896" s="14">
        <f t="shared" si="176"/>
        <v>0</v>
      </c>
      <c r="J896" s="14">
        <f t="shared" si="177"/>
        <v>0</v>
      </c>
      <c r="K896" s="14">
        <f t="shared" si="178"/>
        <v>0</v>
      </c>
      <c r="L896" s="14">
        <f t="shared" si="179"/>
        <v>0</v>
      </c>
      <c r="M896" s="14">
        <f t="shared" ca="1" si="184"/>
        <v>-1.8432078686033124E-2</v>
      </c>
      <c r="N896" s="14">
        <f t="shared" ca="1" si="180"/>
        <v>0</v>
      </c>
      <c r="O896" s="21">
        <f t="shared" ca="1" si="181"/>
        <v>0</v>
      </c>
      <c r="P896" s="14">
        <f t="shared" ca="1" si="182"/>
        <v>0</v>
      </c>
      <c r="Q896" s="14">
        <f t="shared" ca="1" si="183"/>
        <v>0</v>
      </c>
      <c r="R896" s="8">
        <f t="shared" ca="1" si="185"/>
        <v>1.8432078686033124E-2</v>
      </c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</row>
    <row r="897" spans="1:35" x14ac:dyDescent="0.2">
      <c r="A897" s="8"/>
      <c r="B897" s="8"/>
      <c r="C897" s="54"/>
      <c r="D897" s="56">
        <f t="shared" si="173"/>
        <v>0</v>
      </c>
      <c r="E897" s="56">
        <f t="shared" si="173"/>
        <v>0</v>
      </c>
      <c r="F897" s="14">
        <f t="shared" si="174"/>
        <v>0</v>
      </c>
      <c r="G897" s="14">
        <f t="shared" si="174"/>
        <v>0</v>
      </c>
      <c r="H897" s="14">
        <f t="shared" si="175"/>
        <v>0</v>
      </c>
      <c r="I897" s="14">
        <f t="shared" si="176"/>
        <v>0</v>
      </c>
      <c r="J897" s="14">
        <f t="shared" si="177"/>
        <v>0</v>
      </c>
      <c r="K897" s="14">
        <f t="shared" si="178"/>
        <v>0</v>
      </c>
      <c r="L897" s="14">
        <f t="shared" si="179"/>
        <v>0</v>
      </c>
      <c r="M897" s="14">
        <f t="shared" ca="1" si="184"/>
        <v>-1.8432078686033124E-2</v>
      </c>
      <c r="N897" s="14">
        <f t="shared" ca="1" si="180"/>
        <v>0</v>
      </c>
      <c r="O897" s="21">
        <f t="shared" ca="1" si="181"/>
        <v>0</v>
      </c>
      <c r="P897" s="14">
        <f t="shared" ca="1" si="182"/>
        <v>0</v>
      </c>
      <c r="Q897" s="14">
        <f t="shared" ca="1" si="183"/>
        <v>0</v>
      </c>
      <c r="R897" s="8">
        <f t="shared" ca="1" si="185"/>
        <v>1.8432078686033124E-2</v>
      </c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</row>
    <row r="898" spans="1:35" x14ac:dyDescent="0.2">
      <c r="A898" s="8"/>
      <c r="B898" s="8"/>
      <c r="C898" s="54"/>
      <c r="D898" s="56">
        <f t="shared" si="173"/>
        <v>0</v>
      </c>
      <c r="E898" s="56">
        <f t="shared" si="173"/>
        <v>0</v>
      </c>
      <c r="F898" s="14">
        <f t="shared" si="174"/>
        <v>0</v>
      </c>
      <c r="G898" s="14">
        <f t="shared" si="174"/>
        <v>0</v>
      </c>
      <c r="H898" s="14">
        <f t="shared" si="175"/>
        <v>0</v>
      </c>
      <c r="I898" s="14">
        <f t="shared" si="176"/>
        <v>0</v>
      </c>
      <c r="J898" s="14">
        <f t="shared" si="177"/>
        <v>0</v>
      </c>
      <c r="K898" s="14">
        <f t="shared" si="178"/>
        <v>0</v>
      </c>
      <c r="L898" s="14">
        <f t="shared" si="179"/>
        <v>0</v>
      </c>
      <c r="M898" s="14">
        <f t="shared" ca="1" si="184"/>
        <v>-1.8432078686033124E-2</v>
      </c>
      <c r="N898" s="14">
        <f t="shared" ca="1" si="180"/>
        <v>0</v>
      </c>
      <c r="O898" s="21">
        <f t="shared" ca="1" si="181"/>
        <v>0</v>
      </c>
      <c r="P898" s="14">
        <f t="shared" ca="1" si="182"/>
        <v>0</v>
      </c>
      <c r="Q898" s="14">
        <f t="shared" ca="1" si="183"/>
        <v>0</v>
      </c>
      <c r="R898" s="8">
        <f t="shared" ca="1" si="185"/>
        <v>1.8432078686033124E-2</v>
      </c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</row>
    <row r="899" spans="1:35" x14ac:dyDescent="0.2">
      <c r="A899" s="8"/>
      <c r="B899" s="8"/>
      <c r="C899" s="54"/>
      <c r="D899" s="56">
        <f t="shared" si="173"/>
        <v>0</v>
      </c>
      <c r="E899" s="56">
        <f t="shared" si="173"/>
        <v>0</v>
      </c>
      <c r="F899" s="14">
        <f t="shared" si="174"/>
        <v>0</v>
      </c>
      <c r="G899" s="14">
        <f t="shared" si="174"/>
        <v>0</v>
      </c>
      <c r="H899" s="14">
        <f t="shared" si="175"/>
        <v>0</v>
      </c>
      <c r="I899" s="14">
        <f t="shared" si="176"/>
        <v>0</v>
      </c>
      <c r="J899" s="14">
        <f t="shared" si="177"/>
        <v>0</v>
      </c>
      <c r="K899" s="14">
        <f t="shared" si="178"/>
        <v>0</v>
      </c>
      <c r="L899" s="14">
        <f t="shared" si="179"/>
        <v>0</v>
      </c>
      <c r="M899" s="14">
        <f t="shared" ca="1" si="184"/>
        <v>-1.8432078686033124E-2</v>
      </c>
      <c r="N899" s="14">
        <f t="shared" ca="1" si="180"/>
        <v>0</v>
      </c>
      <c r="O899" s="21">
        <f t="shared" ca="1" si="181"/>
        <v>0</v>
      </c>
      <c r="P899" s="14">
        <f t="shared" ca="1" si="182"/>
        <v>0</v>
      </c>
      <c r="Q899" s="14">
        <f t="shared" ca="1" si="183"/>
        <v>0</v>
      </c>
      <c r="R899" s="8">
        <f t="shared" ca="1" si="185"/>
        <v>1.8432078686033124E-2</v>
      </c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</row>
    <row r="900" spans="1:35" x14ac:dyDescent="0.2">
      <c r="A900" s="8"/>
      <c r="B900" s="8"/>
      <c r="C900" s="54"/>
      <c r="D900" s="56">
        <f t="shared" si="173"/>
        <v>0</v>
      </c>
      <c r="E900" s="56">
        <f t="shared" si="173"/>
        <v>0</v>
      </c>
      <c r="F900" s="14">
        <f t="shared" si="174"/>
        <v>0</v>
      </c>
      <c r="G900" s="14">
        <f t="shared" si="174"/>
        <v>0</v>
      </c>
      <c r="H900" s="14">
        <f t="shared" si="175"/>
        <v>0</v>
      </c>
      <c r="I900" s="14">
        <f t="shared" si="176"/>
        <v>0</v>
      </c>
      <c r="J900" s="14">
        <f t="shared" si="177"/>
        <v>0</v>
      </c>
      <c r="K900" s="14">
        <f t="shared" si="178"/>
        <v>0</v>
      </c>
      <c r="L900" s="14">
        <f t="shared" si="179"/>
        <v>0</v>
      </c>
      <c r="M900" s="14">
        <f t="shared" ca="1" si="184"/>
        <v>-1.8432078686033124E-2</v>
      </c>
      <c r="N900" s="14">
        <f t="shared" ca="1" si="180"/>
        <v>0</v>
      </c>
      <c r="O900" s="21">
        <f t="shared" ca="1" si="181"/>
        <v>0</v>
      </c>
      <c r="P900" s="14">
        <f t="shared" ca="1" si="182"/>
        <v>0</v>
      </c>
      <c r="Q900" s="14">
        <f t="shared" ca="1" si="183"/>
        <v>0</v>
      </c>
      <c r="R900" s="8">
        <f t="shared" ca="1" si="185"/>
        <v>1.8432078686033124E-2</v>
      </c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</row>
    <row r="901" spans="1:35" x14ac:dyDescent="0.2">
      <c r="A901" s="8"/>
      <c r="B901" s="8"/>
      <c r="C901" s="54"/>
      <c r="D901" s="56">
        <f t="shared" si="173"/>
        <v>0</v>
      </c>
      <c r="E901" s="56">
        <f t="shared" si="173"/>
        <v>0</v>
      </c>
      <c r="F901" s="14">
        <f t="shared" si="174"/>
        <v>0</v>
      </c>
      <c r="G901" s="14">
        <f t="shared" si="174"/>
        <v>0</v>
      </c>
      <c r="H901" s="14">
        <f t="shared" si="175"/>
        <v>0</v>
      </c>
      <c r="I901" s="14">
        <f t="shared" si="176"/>
        <v>0</v>
      </c>
      <c r="J901" s="14">
        <f t="shared" si="177"/>
        <v>0</v>
      </c>
      <c r="K901" s="14">
        <f t="shared" si="178"/>
        <v>0</v>
      </c>
      <c r="L901" s="14">
        <f t="shared" si="179"/>
        <v>0</v>
      </c>
      <c r="M901" s="14">
        <f t="shared" ca="1" si="184"/>
        <v>-1.8432078686033124E-2</v>
      </c>
      <c r="N901" s="14">
        <f t="shared" ca="1" si="180"/>
        <v>0</v>
      </c>
      <c r="O901" s="21">
        <f t="shared" ca="1" si="181"/>
        <v>0</v>
      </c>
      <c r="P901" s="14">
        <f t="shared" ca="1" si="182"/>
        <v>0</v>
      </c>
      <c r="Q901" s="14">
        <f t="shared" ca="1" si="183"/>
        <v>0</v>
      </c>
      <c r="R901" s="8">
        <f t="shared" ca="1" si="185"/>
        <v>1.8432078686033124E-2</v>
      </c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</row>
    <row r="902" spans="1:35" x14ac:dyDescent="0.2">
      <c r="A902" s="8"/>
      <c r="B902" s="8"/>
      <c r="C902" s="54"/>
      <c r="D902" s="56">
        <f t="shared" si="173"/>
        <v>0</v>
      </c>
      <c r="E902" s="56">
        <f t="shared" si="173"/>
        <v>0</v>
      </c>
      <c r="F902" s="14">
        <f t="shared" si="174"/>
        <v>0</v>
      </c>
      <c r="G902" s="14">
        <f t="shared" si="174"/>
        <v>0</v>
      </c>
      <c r="H902" s="14">
        <f t="shared" si="175"/>
        <v>0</v>
      </c>
      <c r="I902" s="14">
        <f t="shared" si="176"/>
        <v>0</v>
      </c>
      <c r="J902" s="14">
        <f t="shared" si="177"/>
        <v>0</v>
      </c>
      <c r="K902" s="14">
        <f t="shared" si="178"/>
        <v>0</v>
      </c>
      <c r="L902" s="14">
        <f t="shared" si="179"/>
        <v>0</v>
      </c>
      <c r="M902" s="14">
        <f t="shared" ca="1" si="184"/>
        <v>-1.8432078686033124E-2</v>
      </c>
      <c r="N902" s="14">
        <f t="shared" ca="1" si="180"/>
        <v>0</v>
      </c>
      <c r="O902" s="21">
        <f t="shared" ca="1" si="181"/>
        <v>0</v>
      </c>
      <c r="P902" s="14">
        <f t="shared" ca="1" si="182"/>
        <v>0</v>
      </c>
      <c r="Q902" s="14">
        <f t="shared" ca="1" si="183"/>
        <v>0</v>
      </c>
      <c r="R902" s="8">
        <f t="shared" ca="1" si="185"/>
        <v>1.8432078686033124E-2</v>
      </c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</row>
    <row r="903" spans="1:35" x14ac:dyDescent="0.2">
      <c r="A903" s="8"/>
      <c r="B903" s="8"/>
      <c r="C903" s="54"/>
      <c r="D903" s="56">
        <f t="shared" si="173"/>
        <v>0</v>
      </c>
      <c r="E903" s="56">
        <f t="shared" si="173"/>
        <v>0</v>
      </c>
      <c r="F903" s="14">
        <f t="shared" si="174"/>
        <v>0</v>
      </c>
      <c r="G903" s="14">
        <f t="shared" si="174"/>
        <v>0</v>
      </c>
      <c r="H903" s="14">
        <f t="shared" si="175"/>
        <v>0</v>
      </c>
      <c r="I903" s="14">
        <f t="shared" si="176"/>
        <v>0</v>
      </c>
      <c r="J903" s="14">
        <f t="shared" si="177"/>
        <v>0</v>
      </c>
      <c r="K903" s="14">
        <f t="shared" si="178"/>
        <v>0</v>
      </c>
      <c r="L903" s="14">
        <f t="shared" si="179"/>
        <v>0</v>
      </c>
      <c r="M903" s="14">
        <f t="shared" ca="1" si="184"/>
        <v>-1.8432078686033124E-2</v>
      </c>
      <c r="N903" s="14">
        <f t="shared" ca="1" si="180"/>
        <v>0</v>
      </c>
      <c r="O903" s="21">
        <f t="shared" ca="1" si="181"/>
        <v>0</v>
      </c>
      <c r="P903" s="14">
        <f t="shared" ca="1" si="182"/>
        <v>0</v>
      </c>
      <c r="Q903" s="14">
        <f t="shared" ca="1" si="183"/>
        <v>0</v>
      </c>
      <c r="R903" s="8">
        <f t="shared" ca="1" si="185"/>
        <v>1.8432078686033124E-2</v>
      </c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</row>
    <row r="904" spans="1:35" x14ac:dyDescent="0.2">
      <c r="A904" s="8"/>
      <c r="B904" s="8"/>
      <c r="C904" s="54"/>
      <c r="D904" s="56">
        <f t="shared" si="173"/>
        <v>0</v>
      </c>
      <c r="E904" s="56">
        <f t="shared" si="173"/>
        <v>0</v>
      </c>
      <c r="F904" s="14">
        <f t="shared" si="174"/>
        <v>0</v>
      </c>
      <c r="G904" s="14">
        <f t="shared" si="174"/>
        <v>0</v>
      </c>
      <c r="H904" s="14">
        <f t="shared" si="175"/>
        <v>0</v>
      </c>
      <c r="I904" s="14">
        <f t="shared" si="176"/>
        <v>0</v>
      </c>
      <c r="J904" s="14">
        <f t="shared" si="177"/>
        <v>0</v>
      </c>
      <c r="K904" s="14">
        <f t="shared" si="178"/>
        <v>0</v>
      </c>
      <c r="L904" s="14">
        <f t="shared" si="179"/>
        <v>0</v>
      </c>
      <c r="M904" s="14">
        <f t="shared" ca="1" si="184"/>
        <v>-1.8432078686033124E-2</v>
      </c>
      <c r="N904" s="14">
        <f t="shared" ca="1" si="180"/>
        <v>0</v>
      </c>
      <c r="O904" s="21">
        <f t="shared" ca="1" si="181"/>
        <v>0</v>
      </c>
      <c r="P904" s="14">
        <f t="shared" ca="1" si="182"/>
        <v>0</v>
      </c>
      <c r="Q904" s="14">
        <f t="shared" ca="1" si="183"/>
        <v>0</v>
      </c>
      <c r="R904" s="8">
        <f t="shared" ca="1" si="185"/>
        <v>1.8432078686033124E-2</v>
      </c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</row>
    <row r="905" spans="1:35" x14ac:dyDescent="0.2">
      <c r="A905" s="8"/>
      <c r="B905" s="8"/>
      <c r="C905" s="54"/>
      <c r="D905" s="56">
        <f t="shared" si="173"/>
        <v>0</v>
      </c>
      <c r="E905" s="56">
        <f t="shared" si="173"/>
        <v>0</v>
      </c>
      <c r="F905" s="14">
        <f t="shared" si="174"/>
        <v>0</v>
      </c>
      <c r="G905" s="14">
        <f t="shared" si="174"/>
        <v>0</v>
      </c>
      <c r="H905" s="14">
        <f t="shared" si="175"/>
        <v>0</v>
      </c>
      <c r="I905" s="14">
        <f t="shared" si="176"/>
        <v>0</v>
      </c>
      <c r="J905" s="14">
        <f t="shared" si="177"/>
        <v>0</v>
      </c>
      <c r="K905" s="14">
        <f t="shared" si="178"/>
        <v>0</v>
      </c>
      <c r="L905" s="14">
        <f t="shared" si="179"/>
        <v>0</v>
      </c>
      <c r="M905" s="14">
        <f t="shared" ca="1" si="184"/>
        <v>-1.8432078686033124E-2</v>
      </c>
      <c r="N905" s="14">
        <f t="shared" ca="1" si="180"/>
        <v>0</v>
      </c>
      <c r="O905" s="21">
        <f t="shared" ca="1" si="181"/>
        <v>0</v>
      </c>
      <c r="P905" s="14">
        <f t="shared" ca="1" si="182"/>
        <v>0</v>
      </c>
      <c r="Q905" s="14">
        <f t="shared" ca="1" si="183"/>
        <v>0</v>
      </c>
      <c r="R905" s="8">
        <f t="shared" ca="1" si="185"/>
        <v>1.8432078686033124E-2</v>
      </c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</row>
    <row r="906" spans="1:35" x14ac:dyDescent="0.2">
      <c r="A906" s="8"/>
      <c r="B906" s="8"/>
      <c r="C906" s="54"/>
      <c r="D906" s="56">
        <f t="shared" si="173"/>
        <v>0</v>
      </c>
      <c r="E906" s="56">
        <f t="shared" si="173"/>
        <v>0</v>
      </c>
      <c r="F906" s="14">
        <f t="shared" si="174"/>
        <v>0</v>
      </c>
      <c r="G906" s="14">
        <f t="shared" si="174"/>
        <v>0</v>
      </c>
      <c r="H906" s="14">
        <f t="shared" si="175"/>
        <v>0</v>
      </c>
      <c r="I906" s="14">
        <f t="shared" si="176"/>
        <v>0</v>
      </c>
      <c r="J906" s="14">
        <f t="shared" si="177"/>
        <v>0</v>
      </c>
      <c r="K906" s="14">
        <f t="shared" si="178"/>
        <v>0</v>
      </c>
      <c r="L906" s="14">
        <f t="shared" si="179"/>
        <v>0</v>
      </c>
      <c r="M906" s="14">
        <f t="shared" ca="1" si="184"/>
        <v>-1.8432078686033124E-2</v>
      </c>
      <c r="N906" s="14">
        <f t="shared" ca="1" si="180"/>
        <v>0</v>
      </c>
      <c r="O906" s="21">
        <f t="shared" ca="1" si="181"/>
        <v>0</v>
      </c>
      <c r="P906" s="14">
        <f t="shared" ca="1" si="182"/>
        <v>0</v>
      </c>
      <c r="Q906" s="14">
        <f t="shared" ca="1" si="183"/>
        <v>0</v>
      </c>
      <c r="R906" s="8">
        <f t="shared" ca="1" si="185"/>
        <v>1.8432078686033124E-2</v>
      </c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</row>
    <row r="907" spans="1:35" x14ac:dyDescent="0.2">
      <c r="A907" s="8"/>
      <c r="B907" s="8"/>
      <c r="C907" s="54"/>
      <c r="D907" s="56">
        <f t="shared" si="173"/>
        <v>0</v>
      </c>
      <c r="E907" s="56">
        <f t="shared" si="173"/>
        <v>0</v>
      </c>
      <c r="F907" s="14">
        <f t="shared" si="174"/>
        <v>0</v>
      </c>
      <c r="G907" s="14">
        <f t="shared" si="174"/>
        <v>0</v>
      </c>
      <c r="H907" s="14">
        <f t="shared" si="175"/>
        <v>0</v>
      </c>
      <c r="I907" s="14">
        <f t="shared" si="176"/>
        <v>0</v>
      </c>
      <c r="J907" s="14">
        <f t="shared" si="177"/>
        <v>0</v>
      </c>
      <c r="K907" s="14">
        <f t="shared" si="178"/>
        <v>0</v>
      </c>
      <c r="L907" s="14">
        <f t="shared" si="179"/>
        <v>0</v>
      </c>
      <c r="M907" s="14">
        <f t="shared" ca="1" si="184"/>
        <v>-1.8432078686033124E-2</v>
      </c>
      <c r="N907" s="14">
        <f t="shared" ca="1" si="180"/>
        <v>0</v>
      </c>
      <c r="O907" s="21">
        <f t="shared" ca="1" si="181"/>
        <v>0</v>
      </c>
      <c r="P907" s="14">
        <f t="shared" ca="1" si="182"/>
        <v>0</v>
      </c>
      <c r="Q907" s="14">
        <f t="shared" ca="1" si="183"/>
        <v>0</v>
      </c>
      <c r="R907" s="8">
        <f t="shared" ca="1" si="185"/>
        <v>1.8432078686033124E-2</v>
      </c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</row>
    <row r="908" spans="1:35" x14ac:dyDescent="0.2">
      <c r="A908" s="8"/>
      <c r="B908" s="8"/>
      <c r="C908" s="54"/>
      <c r="D908" s="56">
        <f t="shared" si="173"/>
        <v>0</v>
      </c>
      <c r="E908" s="56">
        <f t="shared" si="173"/>
        <v>0</v>
      </c>
      <c r="F908" s="14">
        <f t="shared" si="174"/>
        <v>0</v>
      </c>
      <c r="G908" s="14">
        <f t="shared" si="174"/>
        <v>0</v>
      </c>
      <c r="H908" s="14">
        <f t="shared" si="175"/>
        <v>0</v>
      </c>
      <c r="I908" s="14">
        <f t="shared" si="176"/>
        <v>0</v>
      </c>
      <c r="J908" s="14">
        <f t="shared" si="177"/>
        <v>0</v>
      </c>
      <c r="K908" s="14">
        <f t="shared" si="178"/>
        <v>0</v>
      </c>
      <c r="L908" s="14">
        <f t="shared" si="179"/>
        <v>0</v>
      </c>
      <c r="M908" s="14">
        <f t="shared" ca="1" si="184"/>
        <v>-1.8432078686033124E-2</v>
      </c>
      <c r="N908" s="14">
        <f t="shared" ca="1" si="180"/>
        <v>0</v>
      </c>
      <c r="O908" s="21">
        <f t="shared" ca="1" si="181"/>
        <v>0</v>
      </c>
      <c r="P908" s="14">
        <f t="shared" ca="1" si="182"/>
        <v>0</v>
      </c>
      <c r="Q908" s="14">
        <f t="shared" ca="1" si="183"/>
        <v>0</v>
      </c>
      <c r="R908" s="8">
        <f t="shared" ca="1" si="185"/>
        <v>1.8432078686033124E-2</v>
      </c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</row>
    <row r="909" spans="1:35" x14ac:dyDescent="0.2">
      <c r="A909" s="8"/>
      <c r="B909" s="8"/>
      <c r="C909" s="54"/>
      <c r="D909" s="56">
        <f t="shared" si="173"/>
        <v>0</v>
      </c>
      <c r="E909" s="56">
        <f t="shared" si="173"/>
        <v>0</v>
      </c>
      <c r="F909" s="14">
        <f t="shared" si="174"/>
        <v>0</v>
      </c>
      <c r="G909" s="14">
        <f t="shared" si="174"/>
        <v>0</v>
      </c>
      <c r="H909" s="14">
        <f t="shared" si="175"/>
        <v>0</v>
      </c>
      <c r="I909" s="14">
        <f t="shared" si="176"/>
        <v>0</v>
      </c>
      <c r="J909" s="14">
        <f t="shared" si="177"/>
        <v>0</v>
      </c>
      <c r="K909" s="14">
        <f t="shared" si="178"/>
        <v>0</v>
      </c>
      <c r="L909" s="14">
        <f t="shared" si="179"/>
        <v>0</v>
      </c>
      <c r="M909" s="14">
        <f t="shared" ca="1" si="184"/>
        <v>-1.8432078686033124E-2</v>
      </c>
      <c r="N909" s="14">
        <f t="shared" ca="1" si="180"/>
        <v>0</v>
      </c>
      <c r="O909" s="21">
        <f t="shared" ca="1" si="181"/>
        <v>0</v>
      </c>
      <c r="P909" s="14">
        <f t="shared" ca="1" si="182"/>
        <v>0</v>
      </c>
      <c r="Q909" s="14">
        <f t="shared" ca="1" si="183"/>
        <v>0</v>
      </c>
      <c r="R909" s="8">
        <f t="shared" ca="1" si="185"/>
        <v>1.8432078686033124E-2</v>
      </c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</row>
    <row r="910" spans="1:35" x14ac:dyDescent="0.2">
      <c r="A910" s="8"/>
      <c r="B910" s="8"/>
      <c r="C910" s="54"/>
      <c r="D910" s="56">
        <f t="shared" ref="D910:E973" si="186">A910/A$18</f>
        <v>0</v>
      </c>
      <c r="E910" s="56">
        <f t="shared" si="186"/>
        <v>0</v>
      </c>
      <c r="F910" s="14">
        <f t="shared" ref="F910:G973" si="187">$C910*D910</f>
        <v>0</v>
      </c>
      <c r="G910" s="14">
        <f t="shared" si="187"/>
        <v>0</v>
      </c>
      <c r="H910" s="14">
        <f t="shared" si="175"/>
        <v>0</v>
      </c>
      <c r="I910" s="14">
        <f t="shared" si="176"/>
        <v>0</v>
      </c>
      <c r="J910" s="14">
        <f t="shared" si="177"/>
        <v>0</v>
      </c>
      <c r="K910" s="14">
        <f t="shared" si="178"/>
        <v>0</v>
      </c>
      <c r="L910" s="14">
        <f t="shared" si="179"/>
        <v>0</v>
      </c>
      <c r="M910" s="14">
        <f t="shared" ca="1" si="184"/>
        <v>-1.8432078686033124E-2</v>
      </c>
      <c r="N910" s="14">
        <f t="shared" ca="1" si="180"/>
        <v>0</v>
      </c>
      <c r="O910" s="21">
        <f t="shared" ca="1" si="181"/>
        <v>0</v>
      </c>
      <c r="P910" s="14">
        <f t="shared" ca="1" si="182"/>
        <v>0</v>
      </c>
      <c r="Q910" s="14">
        <f t="shared" ca="1" si="183"/>
        <v>0</v>
      </c>
      <c r="R910" s="8">
        <f t="shared" ca="1" si="185"/>
        <v>1.8432078686033124E-2</v>
      </c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</row>
    <row r="911" spans="1:35" x14ac:dyDescent="0.2">
      <c r="A911" s="8"/>
      <c r="B911" s="8"/>
      <c r="C911" s="54"/>
      <c r="D911" s="56">
        <f t="shared" si="186"/>
        <v>0</v>
      </c>
      <c r="E911" s="56">
        <f t="shared" si="186"/>
        <v>0</v>
      </c>
      <c r="F911" s="14">
        <f t="shared" si="187"/>
        <v>0</v>
      </c>
      <c r="G911" s="14">
        <f t="shared" si="187"/>
        <v>0</v>
      </c>
      <c r="H911" s="14">
        <f t="shared" ref="H911:H974" si="188">C911*D911*D911</f>
        <v>0</v>
      </c>
      <c r="I911" s="14">
        <f t="shared" ref="I911:I974" si="189">C911*D911*D911*D911</f>
        <v>0</v>
      </c>
      <c r="J911" s="14">
        <f t="shared" ref="J911:J974" si="190">C911*D911*D911*D911*D911</f>
        <v>0</v>
      </c>
      <c r="K911" s="14">
        <f t="shared" ref="K911:K974" si="191">C911*E911*D911</f>
        <v>0</v>
      </c>
      <c r="L911" s="14">
        <f t="shared" ref="L911:L974" si="192">C911*E911*D911*D911</f>
        <v>0</v>
      </c>
      <c r="M911" s="14">
        <f t="shared" ca="1" si="184"/>
        <v>-1.8432078686033124E-2</v>
      </c>
      <c r="N911" s="14">
        <f t="shared" ref="N911:N974" ca="1" si="193">C911*(M911-E911)^2</f>
        <v>0</v>
      </c>
      <c r="O911" s="21">
        <f t="shared" ref="O911:O974" ca="1" si="194">(C911*O$1-O$2*F911+O$3*H911)^2</f>
        <v>0</v>
      </c>
      <c r="P911" s="14">
        <f t="shared" ref="P911:P974" ca="1" si="195">(-C911*O$2+O$4*F911-O$5*H911)^2</f>
        <v>0</v>
      </c>
      <c r="Q911" s="14">
        <f t="shared" ref="Q911:Q974" ca="1" si="196">+(C911*O$3-F911*O$5+H911*O$6)^2</f>
        <v>0</v>
      </c>
      <c r="R911" s="8">
        <f t="shared" ca="1" si="185"/>
        <v>1.8432078686033124E-2</v>
      </c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</row>
    <row r="912" spans="1:35" x14ac:dyDescent="0.2">
      <c r="A912" s="8"/>
      <c r="B912" s="8"/>
      <c r="C912" s="54"/>
      <c r="D912" s="56">
        <f t="shared" si="186"/>
        <v>0</v>
      </c>
      <c r="E912" s="56">
        <f t="shared" si="186"/>
        <v>0</v>
      </c>
      <c r="F912" s="14">
        <f t="shared" si="187"/>
        <v>0</v>
      </c>
      <c r="G912" s="14">
        <f t="shared" si="187"/>
        <v>0</v>
      </c>
      <c r="H912" s="14">
        <f t="shared" si="188"/>
        <v>0</v>
      </c>
      <c r="I912" s="14">
        <f t="shared" si="189"/>
        <v>0</v>
      </c>
      <c r="J912" s="14">
        <f t="shared" si="190"/>
        <v>0</v>
      </c>
      <c r="K912" s="14">
        <f t="shared" si="191"/>
        <v>0</v>
      </c>
      <c r="L912" s="14">
        <f t="shared" si="192"/>
        <v>0</v>
      </c>
      <c r="M912" s="14">
        <f t="shared" ca="1" si="184"/>
        <v>-1.8432078686033124E-2</v>
      </c>
      <c r="N912" s="14">
        <f t="shared" ca="1" si="193"/>
        <v>0</v>
      </c>
      <c r="O912" s="21">
        <f t="shared" ca="1" si="194"/>
        <v>0</v>
      </c>
      <c r="P912" s="14">
        <f t="shared" ca="1" si="195"/>
        <v>0</v>
      </c>
      <c r="Q912" s="14">
        <f t="shared" ca="1" si="196"/>
        <v>0</v>
      </c>
      <c r="R912" s="8">
        <f t="shared" ca="1" si="185"/>
        <v>1.8432078686033124E-2</v>
      </c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</row>
    <row r="913" spans="1:35" x14ac:dyDescent="0.2">
      <c r="A913" s="8"/>
      <c r="B913" s="8"/>
      <c r="C913" s="54"/>
      <c r="D913" s="56">
        <f t="shared" si="186"/>
        <v>0</v>
      </c>
      <c r="E913" s="56">
        <f t="shared" si="186"/>
        <v>0</v>
      </c>
      <c r="F913" s="14">
        <f t="shared" si="187"/>
        <v>0</v>
      </c>
      <c r="G913" s="14">
        <f t="shared" si="187"/>
        <v>0</v>
      </c>
      <c r="H913" s="14">
        <f t="shared" si="188"/>
        <v>0</v>
      </c>
      <c r="I913" s="14">
        <f t="shared" si="189"/>
        <v>0</v>
      </c>
      <c r="J913" s="14">
        <f t="shared" si="190"/>
        <v>0</v>
      </c>
      <c r="K913" s="14">
        <f t="shared" si="191"/>
        <v>0</v>
      </c>
      <c r="L913" s="14">
        <f t="shared" si="192"/>
        <v>0</v>
      </c>
      <c r="M913" s="14">
        <f t="shared" ca="1" si="184"/>
        <v>-1.8432078686033124E-2</v>
      </c>
      <c r="N913" s="14">
        <f t="shared" ca="1" si="193"/>
        <v>0</v>
      </c>
      <c r="O913" s="21">
        <f t="shared" ca="1" si="194"/>
        <v>0</v>
      </c>
      <c r="P913" s="14">
        <f t="shared" ca="1" si="195"/>
        <v>0</v>
      </c>
      <c r="Q913" s="14">
        <f t="shared" ca="1" si="196"/>
        <v>0</v>
      </c>
      <c r="R913" s="8">
        <f t="shared" ca="1" si="185"/>
        <v>1.8432078686033124E-2</v>
      </c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</row>
    <row r="914" spans="1:35" x14ac:dyDescent="0.2">
      <c r="A914" s="8"/>
      <c r="B914" s="8"/>
      <c r="C914" s="54"/>
      <c r="D914" s="56">
        <f t="shared" si="186"/>
        <v>0</v>
      </c>
      <c r="E914" s="56">
        <f t="shared" si="186"/>
        <v>0</v>
      </c>
      <c r="F914" s="14">
        <f t="shared" si="187"/>
        <v>0</v>
      </c>
      <c r="G914" s="14">
        <f t="shared" si="187"/>
        <v>0</v>
      </c>
      <c r="H914" s="14">
        <f t="shared" si="188"/>
        <v>0</v>
      </c>
      <c r="I914" s="14">
        <f t="shared" si="189"/>
        <v>0</v>
      </c>
      <c r="J914" s="14">
        <f t="shared" si="190"/>
        <v>0</v>
      </c>
      <c r="K914" s="14">
        <f t="shared" si="191"/>
        <v>0</v>
      </c>
      <c r="L914" s="14">
        <f t="shared" si="192"/>
        <v>0</v>
      </c>
      <c r="M914" s="14">
        <f t="shared" ca="1" si="184"/>
        <v>-1.8432078686033124E-2</v>
      </c>
      <c r="N914" s="14">
        <f t="shared" ca="1" si="193"/>
        <v>0</v>
      </c>
      <c r="O914" s="21">
        <f t="shared" ca="1" si="194"/>
        <v>0</v>
      </c>
      <c r="P914" s="14">
        <f t="shared" ca="1" si="195"/>
        <v>0</v>
      </c>
      <c r="Q914" s="14">
        <f t="shared" ca="1" si="196"/>
        <v>0</v>
      </c>
      <c r="R914" s="8">
        <f t="shared" ca="1" si="185"/>
        <v>1.8432078686033124E-2</v>
      </c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</row>
    <row r="915" spans="1:35" x14ac:dyDescent="0.2">
      <c r="A915" s="8"/>
      <c r="B915" s="8"/>
      <c r="C915" s="54"/>
      <c r="D915" s="56">
        <f t="shared" si="186"/>
        <v>0</v>
      </c>
      <c r="E915" s="56">
        <f t="shared" si="186"/>
        <v>0</v>
      </c>
      <c r="F915" s="14">
        <f t="shared" si="187"/>
        <v>0</v>
      </c>
      <c r="G915" s="14">
        <f t="shared" si="187"/>
        <v>0</v>
      </c>
      <c r="H915" s="14">
        <f t="shared" si="188"/>
        <v>0</v>
      </c>
      <c r="I915" s="14">
        <f t="shared" si="189"/>
        <v>0</v>
      </c>
      <c r="J915" s="14">
        <f t="shared" si="190"/>
        <v>0</v>
      </c>
      <c r="K915" s="14">
        <f t="shared" si="191"/>
        <v>0</v>
      </c>
      <c r="L915" s="14">
        <f t="shared" si="192"/>
        <v>0</v>
      </c>
      <c r="M915" s="14">
        <f t="shared" ca="1" si="184"/>
        <v>-1.8432078686033124E-2</v>
      </c>
      <c r="N915" s="14">
        <f t="shared" ca="1" si="193"/>
        <v>0</v>
      </c>
      <c r="O915" s="21">
        <f t="shared" ca="1" si="194"/>
        <v>0</v>
      </c>
      <c r="P915" s="14">
        <f t="shared" ca="1" si="195"/>
        <v>0</v>
      </c>
      <c r="Q915" s="14">
        <f t="shared" ca="1" si="196"/>
        <v>0</v>
      </c>
      <c r="R915" s="8">
        <f t="shared" ca="1" si="185"/>
        <v>1.8432078686033124E-2</v>
      </c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</row>
    <row r="916" spans="1:35" x14ac:dyDescent="0.2">
      <c r="A916" s="8"/>
      <c r="B916" s="8"/>
      <c r="C916" s="54"/>
      <c r="D916" s="56">
        <f t="shared" si="186"/>
        <v>0</v>
      </c>
      <c r="E916" s="56">
        <f t="shared" si="186"/>
        <v>0</v>
      </c>
      <c r="F916" s="14">
        <f t="shared" si="187"/>
        <v>0</v>
      </c>
      <c r="G916" s="14">
        <f t="shared" si="187"/>
        <v>0</v>
      </c>
      <c r="H916" s="14">
        <f t="shared" si="188"/>
        <v>0</v>
      </c>
      <c r="I916" s="14">
        <f t="shared" si="189"/>
        <v>0</v>
      </c>
      <c r="J916" s="14">
        <f t="shared" si="190"/>
        <v>0</v>
      </c>
      <c r="K916" s="14">
        <f t="shared" si="191"/>
        <v>0</v>
      </c>
      <c r="L916" s="14">
        <f t="shared" si="192"/>
        <v>0</v>
      </c>
      <c r="M916" s="14">
        <f t="shared" ref="M916:M979" ca="1" si="197">+E$4+E$5*D916+E$6*D916^2</f>
        <v>-1.8432078686033124E-2</v>
      </c>
      <c r="N916" s="14">
        <f t="shared" ca="1" si="193"/>
        <v>0</v>
      </c>
      <c r="O916" s="21">
        <f t="shared" ca="1" si="194"/>
        <v>0</v>
      </c>
      <c r="P916" s="14">
        <f t="shared" ca="1" si="195"/>
        <v>0</v>
      </c>
      <c r="Q916" s="14">
        <f t="shared" ca="1" si="196"/>
        <v>0</v>
      </c>
      <c r="R916" s="8">
        <f t="shared" ref="R916:R979" ca="1" si="198">+E916-M916</f>
        <v>1.8432078686033124E-2</v>
      </c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</row>
    <row r="917" spans="1:35" x14ac:dyDescent="0.2">
      <c r="A917" s="8"/>
      <c r="B917" s="8"/>
      <c r="C917" s="54"/>
      <c r="D917" s="56">
        <f t="shared" si="186"/>
        <v>0</v>
      </c>
      <c r="E917" s="56">
        <f t="shared" si="186"/>
        <v>0</v>
      </c>
      <c r="F917" s="14">
        <f t="shared" si="187"/>
        <v>0</v>
      </c>
      <c r="G917" s="14">
        <f t="shared" si="187"/>
        <v>0</v>
      </c>
      <c r="H917" s="14">
        <f t="shared" si="188"/>
        <v>0</v>
      </c>
      <c r="I917" s="14">
        <f t="shared" si="189"/>
        <v>0</v>
      </c>
      <c r="J917" s="14">
        <f t="shared" si="190"/>
        <v>0</v>
      </c>
      <c r="K917" s="14">
        <f t="shared" si="191"/>
        <v>0</v>
      </c>
      <c r="L917" s="14">
        <f t="shared" si="192"/>
        <v>0</v>
      </c>
      <c r="M917" s="14">
        <f t="shared" ca="1" si="197"/>
        <v>-1.8432078686033124E-2</v>
      </c>
      <c r="N917" s="14">
        <f t="shared" ca="1" si="193"/>
        <v>0</v>
      </c>
      <c r="O917" s="21">
        <f t="shared" ca="1" si="194"/>
        <v>0</v>
      </c>
      <c r="P917" s="14">
        <f t="shared" ca="1" si="195"/>
        <v>0</v>
      </c>
      <c r="Q917" s="14">
        <f t="shared" ca="1" si="196"/>
        <v>0</v>
      </c>
      <c r="R917" s="8">
        <f t="shared" ca="1" si="198"/>
        <v>1.8432078686033124E-2</v>
      </c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</row>
    <row r="918" spans="1:35" x14ac:dyDescent="0.2">
      <c r="A918" s="8"/>
      <c r="B918" s="8"/>
      <c r="C918" s="54"/>
      <c r="D918" s="56">
        <f t="shared" si="186"/>
        <v>0</v>
      </c>
      <c r="E918" s="56">
        <f t="shared" si="186"/>
        <v>0</v>
      </c>
      <c r="F918" s="14">
        <f t="shared" si="187"/>
        <v>0</v>
      </c>
      <c r="G918" s="14">
        <f t="shared" si="187"/>
        <v>0</v>
      </c>
      <c r="H918" s="14">
        <f t="shared" si="188"/>
        <v>0</v>
      </c>
      <c r="I918" s="14">
        <f t="shared" si="189"/>
        <v>0</v>
      </c>
      <c r="J918" s="14">
        <f t="shared" si="190"/>
        <v>0</v>
      </c>
      <c r="K918" s="14">
        <f t="shared" si="191"/>
        <v>0</v>
      </c>
      <c r="L918" s="14">
        <f t="shared" si="192"/>
        <v>0</v>
      </c>
      <c r="M918" s="14">
        <f t="shared" ca="1" si="197"/>
        <v>-1.8432078686033124E-2</v>
      </c>
      <c r="N918" s="14">
        <f t="shared" ca="1" si="193"/>
        <v>0</v>
      </c>
      <c r="O918" s="21">
        <f t="shared" ca="1" si="194"/>
        <v>0</v>
      </c>
      <c r="P918" s="14">
        <f t="shared" ca="1" si="195"/>
        <v>0</v>
      </c>
      <c r="Q918" s="14">
        <f t="shared" ca="1" si="196"/>
        <v>0</v>
      </c>
      <c r="R918" s="8">
        <f t="shared" ca="1" si="198"/>
        <v>1.8432078686033124E-2</v>
      </c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</row>
    <row r="919" spans="1:35" x14ac:dyDescent="0.2">
      <c r="A919" s="8"/>
      <c r="B919" s="8"/>
      <c r="C919" s="54"/>
      <c r="D919" s="56">
        <f t="shared" si="186"/>
        <v>0</v>
      </c>
      <c r="E919" s="56">
        <f t="shared" si="186"/>
        <v>0</v>
      </c>
      <c r="F919" s="14">
        <f t="shared" si="187"/>
        <v>0</v>
      </c>
      <c r="G919" s="14">
        <f t="shared" si="187"/>
        <v>0</v>
      </c>
      <c r="H919" s="14">
        <f t="shared" si="188"/>
        <v>0</v>
      </c>
      <c r="I919" s="14">
        <f t="shared" si="189"/>
        <v>0</v>
      </c>
      <c r="J919" s="14">
        <f t="shared" si="190"/>
        <v>0</v>
      </c>
      <c r="K919" s="14">
        <f t="shared" si="191"/>
        <v>0</v>
      </c>
      <c r="L919" s="14">
        <f t="shared" si="192"/>
        <v>0</v>
      </c>
      <c r="M919" s="14">
        <f t="shared" ca="1" si="197"/>
        <v>-1.8432078686033124E-2</v>
      </c>
      <c r="N919" s="14">
        <f t="shared" ca="1" si="193"/>
        <v>0</v>
      </c>
      <c r="O919" s="21">
        <f t="shared" ca="1" si="194"/>
        <v>0</v>
      </c>
      <c r="P919" s="14">
        <f t="shared" ca="1" si="195"/>
        <v>0</v>
      </c>
      <c r="Q919" s="14">
        <f t="shared" ca="1" si="196"/>
        <v>0</v>
      </c>
      <c r="R919" s="8">
        <f t="shared" ca="1" si="198"/>
        <v>1.8432078686033124E-2</v>
      </c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</row>
    <row r="920" spans="1:35" x14ac:dyDescent="0.2">
      <c r="A920" s="8"/>
      <c r="B920" s="8"/>
      <c r="C920" s="54"/>
      <c r="D920" s="56">
        <f t="shared" si="186"/>
        <v>0</v>
      </c>
      <c r="E920" s="56">
        <f t="shared" si="186"/>
        <v>0</v>
      </c>
      <c r="F920" s="14">
        <f t="shared" si="187"/>
        <v>0</v>
      </c>
      <c r="G920" s="14">
        <f t="shared" si="187"/>
        <v>0</v>
      </c>
      <c r="H920" s="14">
        <f t="shared" si="188"/>
        <v>0</v>
      </c>
      <c r="I920" s="14">
        <f t="shared" si="189"/>
        <v>0</v>
      </c>
      <c r="J920" s="14">
        <f t="shared" si="190"/>
        <v>0</v>
      </c>
      <c r="K920" s="14">
        <f t="shared" si="191"/>
        <v>0</v>
      </c>
      <c r="L920" s="14">
        <f t="shared" si="192"/>
        <v>0</v>
      </c>
      <c r="M920" s="14">
        <f t="shared" ca="1" si="197"/>
        <v>-1.8432078686033124E-2</v>
      </c>
      <c r="N920" s="14">
        <f t="shared" ca="1" si="193"/>
        <v>0</v>
      </c>
      <c r="O920" s="21">
        <f t="shared" ca="1" si="194"/>
        <v>0</v>
      </c>
      <c r="P920" s="14">
        <f t="shared" ca="1" si="195"/>
        <v>0</v>
      </c>
      <c r="Q920" s="14">
        <f t="shared" ca="1" si="196"/>
        <v>0</v>
      </c>
      <c r="R920" s="8">
        <f t="shared" ca="1" si="198"/>
        <v>1.8432078686033124E-2</v>
      </c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 spans="1:35" x14ac:dyDescent="0.2">
      <c r="A921" s="8"/>
      <c r="B921" s="8"/>
      <c r="C921" s="54"/>
      <c r="D921" s="56">
        <f t="shared" si="186"/>
        <v>0</v>
      </c>
      <c r="E921" s="56">
        <f t="shared" si="186"/>
        <v>0</v>
      </c>
      <c r="F921" s="14">
        <f t="shared" si="187"/>
        <v>0</v>
      </c>
      <c r="G921" s="14">
        <f t="shared" si="187"/>
        <v>0</v>
      </c>
      <c r="H921" s="14">
        <f t="shared" si="188"/>
        <v>0</v>
      </c>
      <c r="I921" s="14">
        <f t="shared" si="189"/>
        <v>0</v>
      </c>
      <c r="J921" s="14">
        <f t="shared" si="190"/>
        <v>0</v>
      </c>
      <c r="K921" s="14">
        <f t="shared" si="191"/>
        <v>0</v>
      </c>
      <c r="L921" s="14">
        <f t="shared" si="192"/>
        <v>0</v>
      </c>
      <c r="M921" s="14">
        <f t="shared" ca="1" si="197"/>
        <v>-1.8432078686033124E-2</v>
      </c>
      <c r="N921" s="14">
        <f t="shared" ca="1" si="193"/>
        <v>0</v>
      </c>
      <c r="O921" s="21">
        <f t="shared" ca="1" si="194"/>
        <v>0</v>
      </c>
      <c r="P921" s="14">
        <f t="shared" ca="1" si="195"/>
        <v>0</v>
      </c>
      <c r="Q921" s="14">
        <f t="shared" ca="1" si="196"/>
        <v>0</v>
      </c>
      <c r="R921" s="8">
        <f t="shared" ca="1" si="198"/>
        <v>1.8432078686033124E-2</v>
      </c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</row>
    <row r="922" spans="1:35" x14ac:dyDescent="0.2">
      <c r="A922" s="8"/>
      <c r="B922" s="8"/>
      <c r="C922" s="54"/>
      <c r="D922" s="56">
        <f t="shared" si="186"/>
        <v>0</v>
      </c>
      <c r="E922" s="56">
        <f t="shared" si="186"/>
        <v>0</v>
      </c>
      <c r="F922" s="14">
        <f t="shared" si="187"/>
        <v>0</v>
      </c>
      <c r="G922" s="14">
        <f t="shared" si="187"/>
        <v>0</v>
      </c>
      <c r="H922" s="14">
        <f t="shared" si="188"/>
        <v>0</v>
      </c>
      <c r="I922" s="14">
        <f t="shared" si="189"/>
        <v>0</v>
      </c>
      <c r="J922" s="14">
        <f t="shared" si="190"/>
        <v>0</v>
      </c>
      <c r="K922" s="14">
        <f t="shared" si="191"/>
        <v>0</v>
      </c>
      <c r="L922" s="14">
        <f t="shared" si="192"/>
        <v>0</v>
      </c>
      <c r="M922" s="14">
        <f t="shared" ca="1" si="197"/>
        <v>-1.8432078686033124E-2</v>
      </c>
      <c r="N922" s="14">
        <f t="shared" ca="1" si="193"/>
        <v>0</v>
      </c>
      <c r="O922" s="21">
        <f t="shared" ca="1" si="194"/>
        <v>0</v>
      </c>
      <c r="P922" s="14">
        <f t="shared" ca="1" si="195"/>
        <v>0</v>
      </c>
      <c r="Q922" s="14">
        <f t="shared" ca="1" si="196"/>
        <v>0</v>
      </c>
      <c r="R922" s="8">
        <f t="shared" ca="1" si="198"/>
        <v>1.8432078686033124E-2</v>
      </c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 spans="1:35" x14ac:dyDescent="0.2">
      <c r="A923" s="8"/>
      <c r="B923" s="8"/>
      <c r="C923" s="54"/>
      <c r="D923" s="56">
        <f t="shared" si="186"/>
        <v>0</v>
      </c>
      <c r="E923" s="56">
        <f t="shared" si="186"/>
        <v>0</v>
      </c>
      <c r="F923" s="14">
        <f t="shared" si="187"/>
        <v>0</v>
      </c>
      <c r="G923" s="14">
        <f t="shared" si="187"/>
        <v>0</v>
      </c>
      <c r="H923" s="14">
        <f t="shared" si="188"/>
        <v>0</v>
      </c>
      <c r="I923" s="14">
        <f t="shared" si="189"/>
        <v>0</v>
      </c>
      <c r="J923" s="14">
        <f t="shared" si="190"/>
        <v>0</v>
      </c>
      <c r="K923" s="14">
        <f t="shared" si="191"/>
        <v>0</v>
      </c>
      <c r="L923" s="14">
        <f t="shared" si="192"/>
        <v>0</v>
      </c>
      <c r="M923" s="14">
        <f t="shared" ca="1" si="197"/>
        <v>-1.8432078686033124E-2</v>
      </c>
      <c r="N923" s="14">
        <f t="shared" ca="1" si="193"/>
        <v>0</v>
      </c>
      <c r="O923" s="21">
        <f t="shared" ca="1" si="194"/>
        <v>0</v>
      </c>
      <c r="P923" s="14">
        <f t="shared" ca="1" si="195"/>
        <v>0</v>
      </c>
      <c r="Q923" s="14">
        <f t="shared" ca="1" si="196"/>
        <v>0</v>
      </c>
      <c r="R923" s="8">
        <f t="shared" ca="1" si="198"/>
        <v>1.8432078686033124E-2</v>
      </c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</row>
    <row r="924" spans="1:35" x14ac:dyDescent="0.2">
      <c r="A924" s="8"/>
      <c r="B924" s="8"/>
      <c r="C924" s="54"/>
      <c r="D924" s="56">
        <f t="shared" si="186"/>
        <v>0</v>
      </c>
      <c r="E924" s="56">
        <f t="shared" si="186"/>
        <v>0</v>
      </c>
      <c r="F924" s="14">
        <f t="shared" si="187"/>
        <v>0</v>
      </c>
      <c r="G924" s="14">
        <f t="shared" si="187"/>
        <v>0</v>
      </c>
      <c r="H924" s="14">
        <f t="shared" si="188"/>
        <v>0</v>
      </c>
      <c r="I924" s="14">
        <f t="shared" si="189"/>
        <v>0</v>
      </c>
      <c r="J924" s="14">
        <f t="shared" si="190"/>
        <v>0</v>
      </c>
      <c r="K924" s="14">
        <f t="shared" si="191"/>
        <v>0</v>
      </c>
      <c r="L924" s="14">
        <f t="shared" si="192"/>
        <v>0</v>
      </c>
      <c r="M924" s="14">
        <f t="shared" ca="1" si="197"/>
        <v>-1.8432078686033124E-2</v>
      </c>
      <c r="N924" s="14">
        <f t="shared" ca="1" si="193"/>
        <v>0</v>
      </c>
      <c r="O924" s="21">
        <f t="shared" ca="1" si="194"/>
        <v>0</v>
      </c>
      <c r="P924" s="14">
        <f t="shared" ca="1" si="195"/>
        <v>0</v>
      </c>
      <c r="Q924" s="14">
        <f t="shared" ca="1" si="196"/>
        <v>0</v>
      </c>
      <c r="R924" s="8">
        <f t="shared" ca="1" si="198"/>
        <v>1.8432078686033124E-2</v>
      </c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</row>
    <row r="925" spans="1:35" x14ac:dyDescent="0.2">
      <c r="A925" s="8"/>
      <c r="B925" s="8"/>
      <c r="C925" s="54"/>
      <c r="D925" s="56">
        <f t="shared" si="186"/>
        <v>0</v>
      </c>
      <c r="E925" s="56">
        <f t="shared" si="186"/>
        <v>0</v>
      </c>
      <c r="F925" s="14">
        <f t="shared" si="187"/>
        <v>0</v>
      </c>
      <c r="G925" s="14">
        <f t="shared" si="187"/>
        <v>0</v>
      </c>
      <c r="H925" s="14">
        <f t="shared" si="188"/>
        <v>0</v>
      </c>
      <c r="I925" s="14">
        <f t="shared" si="189"/>
        <v>0</v>
      </c>
      <c r="J925" s="14">
        <f t="shared" si="190"/>
        <v>0</v>
      </c>
      <c r="K925" s="14">
        <f t="shared" si="191"/>
        <v>0</v>
      </c>
      <c r="L925" s="14">
        <f t="shared" si="192"/>
        <v>0</v>
      </c>
      <c r="M925" s="14">
        <f t="shared" ca="1" si="197"/>
        <v>-1.8432078686033124E-2</v>
      </c>
      <c r="N925" s="14">
        <f t="shared" ca="1" si="193"/>
        <v>0</v>
      </c>
      <c r="O925" s="21">
        <f t="shared" ca="1" si="194"/>
        <v>0</v>
      </c>
      <c r="P925" s="14">
        <f t="shared" ca="1" si="195"/>
        <v>0</v>
      </c>
      <c r="Q925" s="14">
        <f t="shared" ca="1" si="196"/>
        <v>0</v>
      </c>
      <c r="R925" s="8">
        <f t="shared" ca="1" si="198"/>
        <v>1.8432078686033124E-2</v>
      </c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</row>
    <row r="926" spans="1:35" x14ac:dyDescent="0.2">
      <c r="A926" s="8"/>
      <c r="B926" s="8"/>
      <c r="C926" s="54"/>
      <c r="D926" s="56">
        <f t="shared" si="186"/>
        <v>0</v>
      </c>
      <c r="E926" s="56">
        <f t="shared" si="186"/>
        <v>0</v>
      </c>
      <c r="F926" s="14">
        <f t="shared" si="187"/>
        <v>0</v>
      </c>
      <c r="G926" s="14">
        <f t="shared" si="187"/>
        <v>0</v>
      </c>
      <c r="H926" s="14">
        <f t="shared" si="188"/>
        <v>0</v>
      </c>
      <c r="I926" s="14">
        <f t="shared" si="189"/>
        <v>0</v>
      </c>
      <c r="J926" s="14">
        <f t="shared" si="190"/>
        <v>0</v>
      </c>
      <c r="K926" s="14">
        <f t="shared" si="191"/>
        <v>0</v>
      </c>
      <c r="L926" s="14">
        <f t="shared" si="192"/>
        <v>0</v>
      </c>
      <c r="M926" s="14">
        <f t="shared" ca="1" si="197"/>
        <v>-1.8432078686033124E-2</v>
      </c>
      <c r="N926" s="14">
        <f t="shared" ca="1" si="193"/>
        <v>0</v>
      </c>
      <c r="O926" s="21">
        <f t="shared" ca="1" si="194"/>
        <v>0</v>
      </c>
      <c r="P926" s="14">
        <f t="shared" ca="1" si="195"/>
        <v>0</v>
      </c>
      <c r="Q926" s="14">
        <f t="shared" ca="1" si="196"/>
        <v>0</v>
      </c>
      <c r="R926" s="8">
        <f t="shared" ca="1" si="198"/>
        <v>1.8432078686033124E-2</v>
      </c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</row>
    <row r="927" spans="1:35" x14ac:dyDescent="0.2">
      <c r="A927" s="8"/>
      <c r="B927" s="8"/>
      <c r="C927" s="54"/>
      <c r="D927" s="56">
        <f t="shared" si="186"/>
        <v>0</v>
      </c>
      <c r="E927" s="56">
        <f t="shared" si="186"/>
        <v>0</v>
      </c>
      <c r="F927" s="14">
        <f t="shared" si="187"/>
        <v>0</v>
      </c>
      <c r="G927" s="14">
        <f t="shared" si="187"/>
        <v>0</v>
      </c>
      <c r="H927" s="14">
        <f t="shared" si="188"/>
        <v>0</v>
      </c>
      <c r="I927" s="14">
        <f t="shared" si="189"/>
        <v>0</v>
      </c>
      <c r="J927" s="14">
        <f t="shared" si="190"/>
        <v>0</v>
      </c>
      <c r="K927" s="14">
        <f t="shared" si="191"/>
        <v>0</v>
      </c>
      <c r="L927" s="14">
        <f t="shared" si="192"/>
        <v>0</v>
      </c>
      <c r="M927" s="14">
        <f t="shared" ca="1" si="197"/>
        <v>-1.8432078686033124E-2</v>
      </c>
      <c r="N927" s="14">
        <f t="shared" ca="1" si="193"/>
        <v>0</v>
      </c>
      <c r="O927" s="21">
        <f t="shared" ca="1" si="194"/>
        <v>0</v>
      </c>
      <c r="P927" s="14">
        <f t="shared" ca="1" si="195"/>
        <v>0</v>
      </c>
      <c r="Q927" s="14">
        <f t="shared" ca="1" si="196"/>
        <v>0</v>
      </c>
      <c r="R927" s="8">
        <f t="shared" ca="1" si="198"/>
        <v>1.8432078686033124E-2</v>
      </c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</row>
    <row r="928" spans="1:35" x14ac:dyDescent="0.2">
      <c r="A928" s="8"/>
      <c r="B928" s="8"/>
      <c r="C928" s="54"/>
      <c r="D928" s="56">
        <f t="shared" si="186"/>
        <v>0</v>
      </c>
      <c r="E928" s="56">
        <f t="shared" si="186"/>
        <v>0</v>
      </c>
      <c r="F928" s="14">
        <f t="shared" si="187"/>
        <v>0</v>
      </c>
      <c r="G928" s="14">
        <f t="shared" si="187"/>
        <v>0</v>
      </c>
      <c r="H928" s="14">
        <f t="shared" si="188"/>
        <v>0</v>
      </c>
      <c r="I928" s="14">
        <f t="shared" si="189"/>
        <v>0</v>
      </c>
      <c r="J928" s="14">
        <f t="shared" si="190"/>
        <v>0</v>
      </c>
      <c r="K928" s="14">
        <f t="shared" si="191"/>
        <v>0</v>
      </c>
      <c r="L928" s="14">
        <f t="shared" si="192"/>
        <v>0</v>
      </c>
      <c r="M928" s="14">
        <f t="shared" ca="1" si="197"/>
        <v>-1.8432078686033124E-2</v>
      </c>
      <c r="N928" s="14">
        <f t="shared" ca="1" si="193"/>
        <v>0</v>
      </c>
      <c r="O928" s="21">
        <f t="shared" ca="1" si="194"/>
        <v>0</v>
      </c>
      <c r="P928" s="14">
        <f t="shared" ca="1" si="195"/>
        <v>0</v>
      </c>
      <c r="Q928" s="14">
        <f t="shared" ca="1" si="196"/>
        <v>0</v>
      </c>
      <c r="R928" s="8">
        <f t="shared" ca="1" si="198"/>
        <v>1.8432078686033124E-2</v>
      </c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</row>
    <row r="929" spans="1:35" x14ac:dyDescent="0.2">
      <c r="A929" s="8"/>
      <c r="B929" s="8"/>
      <c r="C929" s="54"/>
      <c r="D929" s="56">
        <f t="shared" si="186"/>
        <v>0</v>
      </c>
      <c r="E929" s="56">
        <f t="shared" si="186"/>
        <v>0</v>
      </c>
      <c r="F929" s="14">
        <f t="shared" si="187"/>
        <v>0</v>
      </c>
      <c r="G929" s="14">
        <f t="shared" si="187"/>
        <v>0</v>
      </c>
      <c r="H929" s="14">
        <f t="shared" si="188"/>
        <v>0</v>
      </c>
      <c r="I929" s="14">
        <f t="shared" si="189"/>
        <v>0</v>
      </c>
      <c r="J929" s="14">
        <f t="shared" si="190"/>
        <v>0</v>
      </c>
      <c r="K929" s="14">
        <f t="shared" si="191"/>
        <v>0</v>
      </c>
      <c r="L929" s="14">
        <f t="shared" si="192"/>
        <v>0</v>
      </c>
      <c r="M929" s="14">
        <f t="shared" ca="1" si="197"/>
        <v>-1.8432078686033124E-2</v>
      </c>
      <c r="N929" s="14">
        <f t="shared" ca="1" si="193"/>
        <v>0</v>
      </c>
      <c r="O929" s="21">
        <f t="shared" ca="1" si="194"/>
        <v>0</v>
      </c>
      <c r="P929" s="14">
        <f t="shared" ca="1" si="195"/>
        <v>0</v>
      </c>
      <c r="Q929" s="14">
        <f t="shared" ca="1" si="196"/>
        <v>0</v>
      </c>
      <c r="R929" s="8">
        <f t="shared" ca="1" si="198"/>
        <v>1.8432078686033124E-2</v>
      </c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</row>
    <row r="930" spans="1:35" x14ac:dyDescent="0.2">
      <c r="A930" s="8"/>
      <c r="B930" s="8"/>
      <c r="C930" s="54"/>
      <c r="D930" s="56">
        <f t="shared" si="186"/>
        <v>0</v>
      </c>
      <c r="E930" s="56">
        <f t="shared" si="186"/>
        <v>0</v>
      </c>
      <c r="F930" s="14">
        <f t="shared" si="187"/>
        <v>0</v>
      </c>
      <c r="G930" s="14">
        <f t="shared" si="187"/>
        <v>0</v>
      </c>
      <c r="H930" s="14">
        <f t="shared" si="188"/>
        <v>0</v>
      </c>
      <c r="I930" s="14">
        <f t="shared" si="189"/>
        <v>0</v>
      </c>
      <c r="J930" s="14">
        <f t="shared" si="190"/>
        <v>0</v>
      </c>
      <c r="K930" s="14">
        <f t="shared" si="191"/>
        <v>0</v>
      </c>
      <c r="L930" s="14">
        <f t="shared" si="192"/>
        <v>0</v>
      </c>
      <c r="M930" s="14">
        <f t="shared" ca="1" si="197"/>
        <v>-1.8432078686033124E-2</v>
      </c>
      <c r="N930" s="14">
        <f t="shared" ca="1" si="193"/>
        <v>0</v>
      </c>
      <c r="O930" s="21">
        <f t="shared" ca="1" si="194"/>
        <v>0</v>
      </c>
      <c r="P930" s="14">
        <f t="shared" ca="1" si="195"/>
        <v>0</v>
      </c>
      <c r="Q930" s="14">
        <f t="shared" ca="1" si="196"/>
        <v>0</v>
      </c>
      <c r="R930" s="8">
        <f t="shared" ca="1" si="198"/>
        <v>1.8432078686033124E-2</v>
      </c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</row>
    <row r="931" spans="1:35" x14ac:dyDescent="0.2">
      <c r="A931" s="8"/>
      <c r="B931" s="8"/>
      <c r="C931" s="54"/>
      <c r="D931" s="56">
        <f t="shared" si="186"/>
        <v>0</v>
      </c>
      <c r="E931" s="56">
        <f t="shared" si="186"/>
        <v>0</v>
      </c>
      <c r="F931" s="14">
        <f t="shared" si="187"/>
        <v>0</v>
      </c>
      <c r="G931" s="14">
        <f t="shared" si="187"/>
        <v>0</v>
      </c>
      <c r="H931" s="14">
        <f t="shared" si="188"/>
        <v>0</v>
      </c>
      <c r="I931" s="14">
        <f t="shared" si="189"/>
        <v>0</v>
      </c>
      <c r="J931" s="14">
        <f t="shared" si="190"/>
        <v>0</v>
      </c>
      <c r="K931" s="14">
        <f t="shared" si="191"/>
        <v>0</v>
      </c>
      <c r="L931" s="14">
        <f t="shared" si="192"/>
        <v>0</v>
      </c>
      <c r="M931" s="14">
        <f t="shared" ca="1" si="197"/>
        <v>-1.8432078686033124E-2</v>
      </c>
      <c r="N931" s="14">
        <f t="shared" ca="1" si="193"/>
        <v>0</v>
      </c>
      <c r="O931" s="21">
        <f t="shared" ca="1" si="194"/>
        <v>0</v>
      </c>
      <c r="P931" s="14">
        <f t="shared" ca="1" si="195"/>
        <v>0</v>
      </c>
      <c r="Q931" s="14">
        <f t="shared" ca="1" si="196"/>
        <v>0</v>
      </c>
      <c r="R931" s="8">
        <f t="shared" ca="1" si="198"/>
        <v>1.8432078686033124E-2</v>
      </c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</row>
    <row r="932" spans="1:35" x14ac:dyDescent="0.2">
      <c r="A932" s="8"/>
      <c r="B932" s="8"/>
      <c r="C932" s="54"/>
      <c r="D932" s="56">
        <f t="shared" si="186"/>
        <v>0</v>
      </c>
      <c r="E932" s="56">
        <f t="shared" si="186"/>
        <v>0</v>
      </c>
      <c r="F932" s="14">
        <f t="shared" si="187"/>
        <v>0</v>
      </c>
      <c r="G932" s="14">
        <f t="shared" si="187"/>
        <v>0</v>
      </c>
      <c r="H932" s="14">
        <f t="shared" si="188"/>
        <v>0</v>
      </c>
      <c r="I932" s="14">
        <f t="shared" si="189"/>
        <v>0</v>
      </c>
      <c r="J932" s="14">
        <f t="shared" si="190"/>
        <v>0</v>
      </c>
      <c r="K932" s="14">
        <f t="shared" si="191"/>
        <v>0</v>
      </c>
      <c r="L932" s="14">
        <f t="shared" si="192"/>
        <v>0</v>
      </c>
      <c r="M932" s="14">
        <f t="shared" ca="1" si="197"/>
        <v>-1.8432078686033124E-2</v>
      </c>
      <c r="N932" s="14">
        <f t="shared" ca="1" si="193"/>
        <v>0</v>
      </c>
      <c r="O932" s="21">
        <f t="shared" ca="1" si="194"/>
        <v>0</v>
      </c>
      <c r="P932" s="14">
        <f t="shared" ca="1" si="195"/>
        <v>0</v>
      </c>
      <c r="Q932" s="14">
        <f t="shared" ca="1" si="196"/>
        <v>0</v>
      </c>
      <c r="R932" s="8">
        <f t="shared" ca="1" si="198"/>
        <v>1.8432078686033124E-2</v>
      </c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</row>
    <row r="933" spans="1:35" x14ac:dyDescent="0.2">
      <c r="A933" s="8"/>
      <c r="B933" s="8"/>
      <c r="C933" s="54"/>
      <c r="D933" s="56">
        <f t="shared" si="186"/>
        <v>0</v>
      </c>
      <c r="E933" s="56">
        <f t="shared" si="186"/>
        <v>0</v>
      </c>
      <c r="F933" s="14">
        <f t="shared" si="187"/>
        <v>0</v>
      </c>
      <c r="G933" s="14">
        <f t="shared" si="187"/>
        <v>0</v>
      </c>
      <c r="H933" s="14">
        <f t="shared" si="188"/>
        <v>0</v>
      </c>
      <c r="I933" s="14">
        <f t="shared" si="189"/>
        <v>0</v>
      </c>
      <c r="J933" s="14">
        <f t="shared" si="190"/>
        <v>0</v>
      </c>
      <c r="K933" s="14">
        <f t="shared" si="191"/>
        <v>0</v>
      </c>
      <c r="L933" s="14">
        <f t="shared" si="192"/>
        <v>0</v>
      </c>
      <c r="M933" s="14">
        <f t="shared" ca="1" si="197"/>
        <v>-1.8432078686033124E-2</v>
      </c>
      <c r="N933" s="14">
        <f t="shared" ca="1" si="193"/>
        <v>0</v>
      </c>
      <c r="O933" s="21">
        <f t="shared" ca="1" si="194"/>
        <v>0</v>
      </c>
      <c r="P933" s="14">
        <f t="shared" ca="1" si="195"/>
        <v>0</v>
      </c>
      <c r="Q933" s="14">
        <f t="shared" ca="1" si="196"/>
        <v>0</v>
      </c>
      <c r="R933" s="8">
        <f t="shared" ca="1" si="198"/>
        <v>1.8432078686033124E-2</v>
      </c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</row>
    <row r="934" spans="1:35" x14ac:dyDescent="0.2">
      <c r="A934" s="8"/>
      <c r="B934" s="8"/>
      <c r="C934" s="54"/>
      <c r="D934" s="56">
        <f t="shared" si="186"/>
        <v>0</v>
      </c>
      <c r="E934" s="56">
        <f t="shared" si="186"/>
        <v>0</v>
      </c>
      <c r="F934" s="14">
        <f t="shared" si="187"/>
        <v>0</v>
      </c>
      <c r="G934" s="14">
        <f t="shared" si="187"/>
        <v>0</v>
      </c>
      <c r="H934" s="14">
        <f t="shared" si="188"/>
        <v>0</v>
      </c>
      <c r="I934" s="14">
        <f t="shared" si="189"/>
        <v>0</v>
      </c>
      <c r="J934" s="14">
        <f t="shared" si="190"/>
        <v>0</v>
      </c>
      <c r="K934" s="14">
        <f t="shared" si="191"/>
        <v>0</v>
      </c>
      <c r="L934" s="14">
        <f t="shared" si="192"/>
        <v>0</v>
      </c>
      <c r="M934" s="14">
        <f t="shared" ca="1" si="197"/>
        <v>-1.8432078686033124E-2</v>
      </c>
      <c r="N934" s="14">
        <f t="shared" ca="1" si="193"/>
        <v>0</v>
      </c>
      <c r="O934" s="21">
        <f t="shared" ca="1" si="194"/>
        <v>0</v>
      </c>
      <c r="P934" s="14">
        <f t="shared" ca="1" si="195"/>
        <v>0</v>
      </c>
      <c r="Q934" s="14">
        <f t="shared" ca="1" si="196"/>
        <v>0</v>
      </c>
      <c r="R934" s="8">
        <f t="shared" ca="1" si="198"/>
        <v>1.8432078686033124E-2</v>
      </c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</row>
    <row r="935" spans="1:35" x14ac:dyDescent="0.2">
      <c r="A935" s="8"/>
      <c r="B935" s="8"/>
      <c r="C935" s="54"/>
      <c r="D935" s="56">
        <f t="shared" si="186"/>
        <v>0</v>
      </c>
      <c r="E935" s="56">
        <f t="shared" si="186"/>
        <v>0</v>
      </c>
      <c r="F935" s="14">
        <f t="shared" si="187"/>
        <v>0</v>
      </c>
      <c r="G935" s="14">
        <f t="shared" si="187"/>
        <v>0</v>
      </c>
      <c r="H935" s="14">
        <f t="shared" si="188"/>
        <v>0</v>
      </c>
      <c r="I935" s="14">
        <f t="shared" si="189"/>
        <v>0</v>
      </c>
      <c r="J935" s="14">
        <f t="shared" si="190"/>
        <v>0</v>
      </c>
      <c r="K935" s="14">
        <f t="shared" si="191"/>
        <v>0</v>
      </c>
      <c r="L935" s="14">
        <f t="shared" si="192"/>
        <v>0</v>
      </c>
      <c r="M935" s="14">
        <f t="shared" ca="1" si="197"/>
        <v>-1.8432078686033124E-2</v>
      </c>
      <c r="N935" s="14">
        <f t="shared" ca="1" si="193"/>
        <v>0</v>
      </c>
      <c r="O935" s="21">
        <f t="shared" ca="1" si="194"/>
        <v>0</v>
      </c>
      <c r="P935" s="14">
        <f t="shared" ca="1" si="195"/>
        <v>0</v>
      </c>
      <c r="Q935" s="14">
        <f t="shared" ca="1" si="196"/>
        <v>0</v>
      </c>
      <c r="R935" s="8">
        <f t="shared" ca="1" si="198"/>
        <v>1.8432078686033124E-2</v>
      </c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</row>
    <row r="936" spans="1:35" x14ac:dyDescent="0.2">
      <c r="A936" s="8"/>
      <c r="B936" s="8"/>
      <c r="C936" s="54"/>
      <c r="D936" s="56">
        <f t="shared" si="186"/>
        <v>0</v>
      </c>
      <c r="E936" s="56">
        <f t="shared" si="186"/>
        <v>0</v>
      </c>
      <c r="F936" s="14">
        <f t="shared" si="187"/>
        <v>0</v>
      </c>
      <c r="G936" s="14">
        <f t="shared" si="187"/>
        <v>0</v>
      </c>
      <c r="H936" s="14">
        <f t="shared" si="188"/>
        <v>0</v>
      </c>
      <c r="I936" s="14">
        <f t="shared" si="189"/>
        <v>0</v>
      </c>
      <c r="J936" s="14">
        <f t="shared" si="190"/>
        <v>0</v>
      </c>
      <c r="K936" s="14">
        <f t="shared" si="191"/>
        <v>0</v>
      </c>
      <c r="L936" s="14">
        <f t="shared" si="192"/>
        <v>0</v>
      </c>
      <c r="M936" s="14">
        <f t="shared" ca="1" si="197"/>
        <v>-1.8432078686033124E-2</v>
      </c>
      <c r="N936" s="14">
        <f t="shared" ca="1" si="193"/>
        <v>0</v>
      </c>
      <c r="O936" s="21">
        <f t="shared" ca="1" si="194"/>
        <v>0</v>
      </c>
      <c r="P936" s="14">
        <f t="shared" ca="1" si="195"/>
        <v>0</v>
      </c>
      <c r="Q936" s="14">
        <f t="shared" ca="1" si="196"/>
        <v>0</v>
      </c>
      <c r="R936" s="8">
        <f t="shared" ca="1" si="198"/>
        <v>1.8432078686033124E-2</v>
      </c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</row>
    <row r="937" spans="1:35" x14ac:dyDescent="0.2">
      <c r="A937" s="8"/>
      <c r="B937" s="8"/>
      <c r="C937" s="54"/>
      <c r="D937" s="56">
        <f t="shared" si="186"/>
        <v>0</v>
      </c>
      <c r="E937" s="56">
        <f t="shared" si="186"/>
        <v>0</v>
      </c>
      <c r="F937" s="14">
        <f t="shared" si="187"/>
        <v>0</v>
      </c>
      <c r="G937" s="14">
        <f t="shared" si="187"/>
        <v>0</v>
      </c>
      <c r="H937" s="14">
        <f t="shared" si="188"/>
        <v>0</v>
      </c>
      <c r="I937" s="14">
        <f t="shared" si="189"/>
        <v>0</v>
      </c>
      <c r="J937" s="14">
        <f t="shared" si="190"/>
        <v>0</v>
      </c>
      <c r="K937" s="14">
        <f t="shared" si="191"/>
        <v>0</v>
      </c>
      <c r="L937" s="14">
        <f t="shared" si="192"/>
        <v>0</v>
      </c>
      <c r="M937" s="14">
        <f t="shared" ca="1" si="197"/>
        <v>-1.8432078686033124E-2</v>
      </c>
      <c r="N937" s="14">
        <f t="shared" ca="1" si="193"/>
        <v>0</v>
      </c>
      <c r="O937" s="21">
        <f t="shared" ca="1" si="194"/>
        <v>0</v>
      </c>
      <c r="P937" s="14">
        <f t="shared" ca="1" si="195"/>
        <v>0</v>
      </c>
      <c r="Q937" s="14">
        <f t="shared" ca="1" si="196"/>
        <v>0</v>
      </c>
      <c r="R937" s="8">
        <f t="shared" ca="1" si="198"/>
        <v>1.8432078686033124E-2</v>
      </c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</row>
    <row r="938" spans="1:35" x14ac:dyDescent="0.2">
      <c r="A938" s="8"/>
      <c r="B938" s="8"/>
      <c r="C938" s="54"/>
      <c r="D938" s="56">
        <f t="shared" si="186"/>
        <v>0</v>
      </c>
      <c r="E938" s="56">
        <f t="shared" si="186"/>
        <v>0</v>
      </c>
      <c r="F938" s="14">
        <f t="shared" si="187"/>
        <v>0</v>
      </c>
      <c r="G938" s="14">
        <f t="shared" si="187"/>
        <v>0</v>
      </c>
      <c r="H938" s="14">
        <f t="shared" si="188"/>
        <v>0</v>
      </c>
      <c r="I938" s="14">
        <f t="shared" si="189"/>
        <v>0</v>
      </c>
      <c r="J938" s="14">
        <f t="shared" si="190"/>
        <v>0</v>
      </c>
      <c r="K938" s="14">
        <f t="shared" si="191"/>
        <v>0</v>
      </c>
      <c r="L938" s="14">
        <f t="shared" si="192"/>
        <v>0</v>
      </c>
      <c r="M938" s="14">
        <f t="shared" ca="1" si="197"/>
        <v>-1.8432078686033124E-2</v>
      </c>
      <c r="N938" s="14">
        <f t="shared" ca="1" si="193"/>
        <v>0</v>
      </c>
      <c r="O938" s="21">
        <f t="shared" ca="1" si="194"/>
        <v>0</v>
      </c>
      <c r="P938" s="14">
        <f t="shared" ca="1" si="195"/>
        <v>0</v>
      </c>
      <c r="Q938" s="14">
        <f t="shared" ca="1" si="196"/>
        <v>0</v>
      </c>
      <c r="R938" s="8">
        <f t="shared" ca="1" si="198"/>
        <v>1.8432078686033124E-2</v>
      </c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 spans="1:35" x14ac:dyDescent="0.2">
      <c r="A939" s="8"/>
      <c r="B939" s="8"/>
      <c r="C939" s="54"/>
      <c r="D939" s="56">
        <f t="shared" si="186"/>
        <v>0</v>
      </c>
      <c r="E939" s="56">
        <f t="shared" si="186"/>
        <v>0</v>
      </c>
      <c r="F939" s="14">
        <f t="shared" si="187"/>
        <v>0</v>
      </c>
      <c r="G939" s="14">
        <f t="shared" si="187"/>
        <v>0</v>
      </c>
      <c r="H939" s="14">
        <f t="shared" si="188"/>
        <v>0</v>
      </c>
      <c r="I939" s="14">
        <f t="shared" si="189"/>
        <v>0</v>
      </c>
      <c r="J939" s="14">
        <f t="shared" si="190"/>
        <v>0</v>
      </c>
      <c r="K939" s="14">
        <f t="shared" si="191"/>
        <v>0</v>
      </c>
      <c r="L939" s="14">
        <f t="shared" si="192"/>
        <v>0</v>
      </c>
      <c r="M939" s="14">
        <f t="shared" ca="1" si="197"/>
        <v>-1.8432078686033124E-2</v>
      </c>
      <c r="N939" s="14">
        <f t="shared" ca="1" si="193"/>
        <v>0</v>
      </c>
      <c r="O939" s="21">
        <f t="shared" ca="1" si="194"/>
        <v>0</v>
      </c>
      <c r="P939" s="14">
        <f t="shared" ca="1" si="195"/>
        <v>0</v>
      </c>
      <c r="Q939" s="14">
        <f t="shared" ca="1" si="196"/>
        <v>0</v>
      </c>
      <c r="R939" s="8">
        <f t="shared" ca="1" si="198"/>
        <v>1.8432078686033124E-2</v>
      </c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</row>
    <row r="940" spans="1:35" x14ac:dyDescent="0.2">
      <c r="A940" s="8"/>
      <c r="B940" s="8"/>
      <c r="C940" s="54"/>
      <c r="D940" s="56">
        <f t="shared" si="186"/>
        <v>0</v>
      </c>
      <c r="E940" s="56">
        <f t="shared" si="186"/>
        <v>0</v>
      </c>
      <c r="F940" s="14">
        <f t="shared" si="187"/>
        <v>0</v>
      </c>
      <c r="G940" s="14">
        <f t="shared" si="187"/>
        <v>0</v>
      </c>
      <c r="H940" s="14">
        <f t="shared" si="188"/>
        <v>0</v>
      </c>
      <c r="I940" s="14">
        <f t="shared" si="189"/>
        <v>0</v>
      </c>
      <c r="J940" s="14">
        <f t="shared" si="190"/>
        <v>0</v>
      </c>
      <c r="K940" s="14">
        <f t="shared" si="191"/>
        <v>0</v>
      </c>
      <c r="L940" s="14">
        <f t="shared" si="192"/>
        <v>0</v>
      </c>
      <c r="M940" s="14">
        <f t="shared" ca="1" si="197"/>
        <v>-1.8432078686033124E-2</v>
      </c>
      <c r="N940" s="14">
        <f t="shared" ca="1" si="193"/>
        <v>0</v>
      </c>
      <c r="O940" s="21">
        <f t="shared" ca="1" si="194"/>
        <v>0</v>
      </c>
      <c r="P940" s="14">
        <f t="shared" ca="1" si="195"/>
        <v>0</v>
      </c>
      <c r="Q940" s="14">
        <f t="shared" ca="1" si="196"/>
        <v>0</v>
      </c>
      <c r="R940" s="8">
        <f t="shared" ca="1" si="198"/>
        <v>1.8432078686033124E-2</v>
      </c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</row>
    <row r="941" spans="1:35" x14ac:dyDescent="0.2">
      <c r="A941" s="8"/>
      <c r="B941" s="8"/>
      <c r="C941" s="54"/>
      <c r="D941" s="56">
        <f t="shared" si="186"/>
        <v>0</v>
      </c>
      <c r="E941" s="56">
        <f t="shared" si="186"/>
        <v>0</v>
      </c>
      <c r="F941" s="14">
        <f t="shared" si="187"/>
        <v>0</v>
      </c>
      <c r="G941" s="14">
        <f t="shared" si="187"/>
        <v>0</v>
      </c>
      <c r="H941" s="14">
        <f t="shared" si="188"/>
        <v>0</v>
      </c>
      <c r="I941" s="14">
        <f t="shared" si="189"/>
        <v>0</v>
      </c>
      <c r="J941" s="14">
        <f t="shared" si="190"/>
        <v>0</v>
      </c>
      <c r="K941" s="14">
        <f t="shared" si="191"/>
        <v>0</v>
      </c>
      <c r="L941" s="14">
        <f t="shared" si="192"/>
        <v>0</v>
      </c>
      <c r="M941" s="14">
        <f t="shared" ca="1" si="197"/>
        <v>-1.8432078686033124E-2</v>
      </c>
      <c r="N941" s="14">
        <f t="shared" ca="1" si="193"/>
        <v>0</v>
      </c>
      <c r="O941" s="21">
        <f t="shared" ca="1" si="194"/>
        <v>0</v>
      </c>
      <c r="P941" s="14">
        <f t="shared" ca="1" si="195"/>
        <v>0</v>
      </c>
      <c r="Q941" s="14">
        <f t="shared" ca="1" si="196"/>
        <v>0</v>
      </c>
      <c r="R941" s="8">
        <f t="shared" ca="1" si="198"/>
        <v>1.8432078686033124E-2</v>
      </c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</row>
    <row r="942" spans="1:35" x14ac:dyDescent="0.2">
      <c r="A942" s="8"/>
      <c r="B942" s="8"/>
      <c r="C942" s="54"/>
      <c r="D942" s="56">
        <f t="shared" si="186"/>
        <v>0</v>
      </c>
      <c r="E942" s="56">
        <f t="shared" si="186"/>
        <v>0</v>
      </c>
      <c r="F942" s="14">
        <f t="shared" si="187"/>
        <v>0</v>
      </c>
      <c r="G942" s="14">
        <f t="shared" si="187"/>
        <v>0</v>
      </c>
      <c r="H942" s="14">
        <f t="shared" si="188"/>
        <v>0</v>
      </c>
      <c r="I942" s="14">
        <f t="shared" si="189"/>
        <v>0</v>
      </c>
      <c r="J942" s="14">
        <f t="shared" si="190"/>
        <v>0</v>
      </c>
      <c r="K942" s="14">
        <f t="shared" si="191"/>
        <v>0</v>
      </c>
      <c r="L942" s="14">
        <f t="shared" si="192"/>
        <v>0</v>
      </c>
      <c r="M942" s="14">
        <f t="shared" ca="1" si="197"/>
        <v>-1.8432078686033124E-2</v>
      </c>
      <c r="N942" s="14">
        <f t="shared" ca="1" si="193"/>
        <v>0</v>
      </c>
      <c r="O942" s="21">
        <f t="shared" ca="1" si="194"/>
        <v>0</v>
      </c>
      <c r="P942" s="14">
        <f t="shared" ca="1" si="195"/>
        <v>0</v>
      </c>
      <c r="Q942" s="14">
        <f t="shared" ca="1" si="196"/>
        <v>0</v>
      </c>
      <c r="R942" s="8">
        <f t="shared" ca="1" si="198"/>
        <v>1.8432078686033124E-2</v>
      </c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</row>
    <row r="943" spans="1:35" x14ac:dyDescent="0.2">
      <c r="A943" s="8"/>
      <c r="B943" s="8"/>
      <c r="C943" s="54"/>
      <c r="D943" s="56">
        <f t="shared" si="186"/>
        <v>0</v>
      </c>
      <c r="E943" s="56">
        <f t="shared" si="186"/>
        <v>0</v>
      </c>
      <c r="F943" s="14">
        <f t="shared" si="187"/>
        <v>0</v>
      </c>
      <c r="G943" s="14">
        <f t="shared" si="187"/>
        <v>0</v>
      </c>
      <c r="H943" s="14">
        <f t="shared" si="188"/>
        <v>0</v>
      </c>
      <c r="I943" s="14">
        <f t="shared" si="189"/>
        <v>0</v>
      </c>
      <c r="J943" s="14">
        <f t="shared" si="190"/>
        <v>0</v>
      </c>
      <c r="K943" s="14">
        <f t="shared" si="191"/>
        <v>0</v>
      </c>
      <c r="L943" s="14">
        <f t="shared" si="192"/>
        <v>0</v>
      </c>
      <c r="M943" s="14">
        <f t="shared" ca="1" si="197"/>
        <v>-1.8432078686033124E-2</v>
      </c>
      <c r="N943" s="14">
        <f t="shared" ca="1" si="193"/>
        <v>0</v>
      </c>
      <c r="O943" s="21">
        <f t="shared" ca="1" si="194"/>
        <v>0</v>
      </c>
      <c r="P943" s="14">
        <f t="shared" ca="1" si="195"/>
        <v>0</v>
      </c>
      <c r="Q943" s="14">
        <f t="shared" ca="1" si="196"/>
        <v>0</v>
      </c>
      <c r="R943" s="8">
        <f t="shared" ca="1" si="198"/>
        <v>1.8432078686033124E-2</v>
      </c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</row>
    <row r="944" spans="1:35" x14ac:dyDescent="0.2">
      <c r="A944" s="8"/>
      <c r="B944" s="8"/>
      <c r="C944" s="54"/>
      <c r="D944" s="56">
        <f t="shared" si="186"/>
        <v>0</v>
      </c>
      <c r="E944" s="56">
        <f t="shared" si="186"/>
        <v>0</v>
      </c>
      <c r="F944" s="14">
        <f t="shared" si="187"/>
        <v>0</v>
      </c>
      <c r="G944" s="14">
        <f t="shared" si="187"/>
        <v>0</v>
      </c>
      <c r="H944" s="14">
        <f t="shared" si="188"/>
        <v>0</v>
      </c>
      <c r="I944" s="14">
        <f t="shared" si="189"/>
        <v>0</v>
      </c>
      <c r="J944" s="14">
        <f t="shared" si="190"/>
        <v>0</v>
      </c>
      <c r="K944" s="14">
        <f t="shared" si="191"/>
        <v>0</v>
      </c>
      <c r="L944" s="14">
        <f t="shared" si="192"/>
        <v>0</v>
      </c>
      <c r="M944" s="14">
        <f t="shared" ca="1" si="197"/>
        <v>-1.8432078686033124E-2</v>
      </c>
      <c r="N944" s="14">
        <f t="shared" ca="1" si="193"/>
        <v>0</v>
      </c>
      <c r="O944" s="21">
        <f t="shared" ca="1" si="194"/>
        <v>0</v>
      </c>
      <c r="P944" s="14">
        <f t="shared" ca="1" si="195"/>
        <v>0</v>
      </c>
      <c r="Q944" s="14">
        <f t="shared" ca="1" si="196"/>
        <v>0</v>
      </c>
      <c r="R944" s="8">
        <f t="shared" ca="1" si="198"/>
        <v>1.8432078686033124E-2</v>
      </c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</row>
    <row r="945" spans="1:35" x14ac:dyDescent="0.2">
      <c r="A945" s="8"/>
      <c r="B945" s="8"/>
      <c r="C945" s="54"/>
      <c r="D945" s="56">
        <f t="shared" si="186"/>
        <v>0</v>
      </c>
      <c r="E945" s="56">
        <f t="shared" si="186"/>
        <v>0</v>
      </c>
      <c r="F945" s="14">
        <f t="shared" si="187"/>
        <v>0</v>
      </c>
      <c r="G945" s="14">
        <f t="shared" si="187"/>
        <v>0</v>
      </c>
      <c r="H945" s="14">
        <f t="shared" si="188"/>
        <v>0</v>
      </c>
      <c r="I945" s="14">
        <f t="shared" si="189"/>
        <v>0</v>
      </c>
      <c r="J945" s="14">
        <f t="shared" si="190"/>
        <v>0</v>
      </c>
      <c r="K945" s="14">
        <f t="shared" si="191"/>
        <v>0</v>
      </c>
      <c r="L945" s="14">
        <f t="shared" si="192"/>
        <v>0</v>
      </c>
      <c r="M945" s="14">
        <f t="shared" ca="1" si="197"/>
        <v>-1.8432078686033124E-2</v>
      </c>
      <c r="N945" s="14">
        <f t="shared" ca="1" si="193"/>
        <v>0</v>
      </c>
      <c r="O945" s="21">
        <f t="shared" ca="1" si="194"/>
        <v>0</v>
      </c>
      <c r="P945" s="14">
        <f t="shared" ca="1" si="195"/>
        <v>0</v>
      </c>
      <c r="Q945" s="14">
        <f t="shared" ca="1" si="196"/>
        <v>0</v>
      </c>
      <c r="R945" s="8">
        <f t="shared" ca="1" si="198"/>
        <v>1.8432078686033124E-2</v>
      </c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</row>
    <row r="946" spans="1:35" x14ac:dyDescent="0.2">
      <c r="C946" s="54"/>
      <c r="D946" s="56">
        <f t="shared" si="186"/>
        <v>0</v>
      </c>
      <c r="E946" s="56">
        <f t="shared" si="186"/>
        <v>0</v>
      </c>
      <c r="F946" s="14">
        <f t="shared" si="187"/>
        <v>0</v>
      </c>
      <c r="G946" s="14">
        <f t="shared" si="187"/>
        <v>0</v>
      </c>
      <c r="H946" s="14">
        <f t="shared" si="188"/>
        <v>0</v>
      </c>
      <c r="I946" s="14">
        <f t="shared" si="189"/>
        <v>0</v>
      </c>
      <c r="J946" s="14">
        <f t="shared" si="190"/>
        <v>0</v>
      </c>
      <c r="K946" s="14">
        <f t="shared" si="191"/>
        <v>0</v>
      </c>
      <c r="L946" s="14">
        <f t="shared" si="192"/>
        <v>0</v>
      </c>
      <c r="M946" s="14">
        <f t="shared" ca="1" si="197"/>
        <v>-1.8432078686033124E-2</v>
      </c>
      <c r="N946" s="14">
        <f t="shared" ca="1" si="193"/>
        <v>0</v>
      </c>
      <c r="O946" s="21">
        <f t="shared" ca="1" si="194"/>
        <v>0</v>
      </c>
      <c r="P946" s="14">
        <f t="shared" ca="1" si="195"/>
        <v>0</v>
      </c>
      <c r="Q946" s="14">
        <f t="shared" ca="1" si="196"/>
        <v>0</v>
      </c>
      <c r="R946" s="8">
        <f t="shared" ca="1" si="198"/>
        <v>1.8432078686033124E-2</v>
      </c>
    </row>
    <row r="947" spans="1:35" x14ac:dyDescent="0.2">
      <c r="C947" s="54"/>
      <c r="D947" s="56">
        <f t="shared" si="186"/>
        <v>0</v>
      </c>
      <c r="E947" s="56">
        <f t="shared" si="186"/>
        <v>0</v>
      </c>
      <c r="F947" s="14">
        <f t="shared" si="187"/>
        <v>0</v>
      </c>
      <c r="G947" s="14">
        <f t="shared" si="187"/>
        <v>0</v>
      </c>
      <c r="H947" s="14">
        <f t="shared" si="188"/>
        <v>0</v>
      </c>
      <c r="I947" s="14">
        <f t="shared" si="189"/>
        <v>0</v>
      </c>
      <c r="J947" s="14">
        <f t="shared" si="190"/>
        <v>0</v>
      </c>
      <c r="K947" s="14">
        <f t="shared" si="191"/>
        <v>0</v>
      </c>
      <c r="L947" s="14">
        <f t="shared" si="192"/>
        <v>0</v>
      </c>
      <c r="M947" s="14">
        <f t="shared" ca="1" si="197"/>
        <v>-1.8432078686033124E-2</v>
      </c>
      <c r="N947" s="14">
        <f t="shared" ca="1" si="193"/>
        <v>0</v>
      </c>
      <c r="O947" s="21">
        <f t="shared" ca="1" si="194"/>
        <v>0</v>
      </c>
      <c r="P947" s="14">
        <f t="shared" ca="1" si="195"/>
        <v>0</v>
      </c>
      <c r="Q947" s="14">
        <f t="shared" ca="1" si="196"/>
        <v>0</v>
      </c>
      <c r="R947" s="8">
        <f t="shared" ca="1" si="198"/>
        <v>1.8432078686033124E-2</v>
      </c>
    </row>
    <row r="948" spans="1:35" x14ac:dyDescent="0.2">
      <c r="C948" s="54"/>
      <c r="D948" s="56">
        <f t="shared" si="186"/>
        <v>0</v>
      </c>
      <c r="E948" s="56">
        <f t="shared" si="186"/>
        <v>0</v>
      </c>
      <c r="F948" s="14">
        <f t="shared" si="187"/>
        <v>0</v>
      </c>
      <c r="G948" s="14">
        <f t="shared" si="187"/>
        <v>0</v>
      </c>
      <c r="H948" s="14">
        <f t="shared" si="188"/>
        <v>0</v>
      </c>
      <c r="I948" s="14">
        <f t="shared" si="189"/>
        <v>0</v>
      </c>
      <c r="J948" s="14">
        <f t="shared" si="190"/>
        <v>0</v>
      </c>
      <c r="K948" s="14">
        <f t="shared" si="191"/>
        <v>0</v>
      </c>
      <c r="L948" s="14">
        <f t="shared" si="192"/>
        <v>0</v>
      </c>
      <c r="M948" s="14">
        <f t="shared" ca="1" si="197"/>
        <v>-1.8432078686033124E-2</v>
      </c>
      <c r="N948" s="14">
        <f t="shared" ca="1" si="193"/>
        <v>0</v>
      </c>
      <c r="O948" s="21">
        <f t="shared" ca="1" si="194"/>
        <v>0</v>
      </c>
      <c r="P948" s="14">
        <f t="shared" ca="1" si="195"/>
        <v>0</v>
      </c>
      <c r="Q948" s="14">
        <f t="shared" ca="1" si="196"/>
        <v>0</v>
      </c>
      <c r="R948" s="8">
        <f t="shared" ca="1" si="198"/>
        <v>1.8432078686033124E-2</v>
      </c>
    </row>
    <row r="949" spans="1:35" x14ac:dyDescent="0.2">
      <c r="C949" s="54"/>
      <c r="D949" s="56">
        <f t="shared" si="186"/>
        <v>0</v>
      </c>
      <c r="E949" s="56">
        <f t="shared" si="186"/>
        <v>0</v>
      </c>
      <c r="F949" s="14">
        <f t="shared" si="187"/>
        <v>0</v>
      </c>
      <c r="G949" s="14">
        <f t="shared" si="187"/>
        <v>0</v>
      </c>
      <c r="H949" s="14">
        <f t="shared" si="188"/>
        <v>0</v>
      </c>
      <c r="I949" s="14">
        <f t="shared" si="189"/>
        <v>0</v>
      </c>
      <c r="J949" s="14">
        <f t="shared" si="190"/>
        <v>0</v>
      </c>
      <c r="K949" s="14">
        <f t="shared" si="191"/>
        <v>0</v>
      </c>
      <c r="L949" s="14">
        <f t="shared" si="192"/>
        <v>0</v>
      </c>
      <c r="M949" s="14">
        <f t="shared" ca="1" si="197"/>
        <v>-1.8432078686033124E-2</v>
      </c>
      <c r="N949" s="14">
        <f t="shared" ca="1" si="193"/>
        <v>0</v>
      </c>
      <c r="O949" s="21">
        <f t="shared" ca="1" si="194"/>
        <v>0</v>
      </c>
      <c r="P949" s="14">
        <f t="shared" ca="1" si="195"/>
        <v>0</v>
      </c>
      <c r="Q949" s="14">
        <f t="shared" ca="1" si="196"/>
        <v>0</v>
      </c>
      <c r="R949" s="8">
        <f t="shared" ca="1" si="198"/>
        <v>1.8432078686033124E-2</v>
      </c>
    </row>
    <row r="950" spans="1:35" x14ac:dyDescent="0.2">
      <c r="C950" s="54"/>
      <c r="D950" s="56">
        <f t="shared" si="186"/>
        <v>0</v>
      </c>
      <c r="E950" s="56">
        <f t="shared" si="186"/>
        <v>0</v>
      </c>
      <c r="F950" s="14">
        <f t="shared" si="187"/>
        <v>0</v>
      </c>
      <c r="G950" s="14">
        <f t="shared" si="187"/>
        <v>0</v>
      </c>
      <c r="H950" s="14">
        <f t="shared" si="188"/>
        <v>0</v>
      </c>
      <c r="I950" s="14">
        <f t="shared" si="189"/>
        <v>0</v>
      </c>
      <c r="J950" s="14">
        <f t="shared" si="190"/>
        <v>0</v>
      </c>
      <c r="K950" s="14">
        <f t="shared" si="191"/>
        <v>0</v>
      </c>
      <c r="L950" s="14">
        <f t="shared" si="192"/>
        <v>0</v>
      </c>
      <c r="M950" s="14">
        <f t="shared" ca="1" si="197"/>
        <v>-1.8432078686033124E-2</v>
      </c>
      <c r="N950" s="14">
        <f t="shared" ca="1" si="193"/>
        <v>0</v>
      </c>
      <c r="O950" s="21">
        <f t="shared" ca="1" si="194"/>
        <v>0</v>
      </c>
      <c r="P950" s="14">
        <f t="shared" ca="1" si="195"/>
        <v>0</v>
      </c>
      <c r="Q950" s="14">
        <f t="shared" ca="1" si="196"/>
        <v>0</v>
      </c>
      <c r="R950" s="8">
        <f t="shared" ca="1" si="198"/>
        <v>1.8432078686033124E-2</v>
      </c>
    </row>
    <row r="951" spans="1:35" x14ac:dyDescent="0.2">
      <c r="C951" s="54"/>
      <c r="D951" s="56">
        <f t="shared" si="186"/>
        <v>0</v>
      </c>
      <c r="E951" s="56">
        <f t="shared" si="186"/>
        <v>0</v>
      </c>
      <c r="F951" s="14">
        <f t="shared" si="187"/>
        <v>0</v>
      </c>
      <c r="G951" s="14">
        <f t="shared" si="187"/>
        <v>0</v>
      </c>
      <c r="H951" s="14">
        <f t="shared" si="188"/>
        <v>0</v>
      </c>
      <c r="I951" s="14">
        <f t="shared" si="189"/>
        <v>0</v>
      </c>
      <c r="J951" s="14">
        <f t="shared" si="190"/>
        <v>0</v>
      </c>
      <c r="K951" s="14">
        <f t="shared" si="191"/>
        <v>0</v>
      </c>
      <c r="L951" s="14">
        <f t="shared" si="192"/>
        <v>0</v>
      </c>
      <c r="M951" s="14">
        <f t="shared" ca="1" si="197"/>
        <v>-1.8432078686033124E-2</v>
      </c>
      <c r="N951" s="14">
        <f t="shared" ca="1" si="193"/>
        <v>0</v>
      </c>
      <c r="O951" s="21">
        <f t="shared" ca="1" si="194"/>
        <v>0</v>
      </c>
      <c r="P951" s="14">
        <f t="shared" ca="1" si="195"/>
        <v>0</v>
      </c>
      <c r="Q951" s="14">
        <f t="shared" ca="1" si="196"/>
        <v>0</v>
      </c>
      <c r="R951" s="8">
        <f t="shared" ca="1" si="198"/>
        <v>1.8432078686033124E-2</v>
      </c>
    </row>
    <row r="952" spans="1:35" x14ac:dyDescent="0.2">
      <c r="C952" s="54"/>
      <c r="D952" s="56">
        <f t="shared" si="186"/>
        <v>0</v>
      </c>
      <c r="E952" s="56">
        <f t="shared" si="186"/>
        <v>0</v>
      </c>
      <c r="F952" s="14">
        <f t="shared" si="187"/>
        <v>0</v>
      </c>
      <c r="G952" s="14">
        <f t="shared" si="187"/>
        <v>0</v>
      </c>
      <c r="H952" s="14">
        <f t="shared" si="188"/>
        <v>0</v>
      </c>
      <c r="I952" s="14">
        <f t="shared" si="189"/>
        <v>0</v>
      </c>
      <c r="J952" s="14">
        <f t="shared" si="190"/>
        <v>0</v>
      </c>
      <c r="K952" s="14">
        <f t="shared" si="191"/>
        <v>0</v>
      </c>
      <c r="L952" s="14">
        <f t="shared" si="192"/>
        <v>0</v>
      </c>
      <c r="M952" s="14">
        <f t="shared" ca="1" si="197"/>
        <v>-1.8432078686033124E-2</v>
      </c>
      <c r="N952" s="14">
        <f t="shared" ca="1" si="193"/>
        <v>0</v>
      </c>
      <c r="O952" s="21">
        <f t="shared" ca="1" si="194"/>
        <v>0</v>
      </c>
      <c r="P952" s="14">
        <f t="shared" ca="1" si="195"/>
        <v>0</v>
      </c>
      <c r="Q952" s="14">
        <f t="shared" ca="1" si="196"/>
        <v>0</v>
      </c>
      <c r="R952" s="8">
        <f t="shared" ca="1" si="198"/>
        <v>1.8432078686033124E-2</v>
      </c>
    </row>
    <row r="953" spans="1:35" x14ac:dyDescent="0.2">
      <c r="C953" s="54"/>
      <c r="D953" s="56">
        <f t="shared" si="186"/>
        <v>0</v>
      </c>
      <c r="E953" s="56">
        <f t="shared" si="186"/>
        <v>0</v>
      </c>
      <c r="F953" s="14">
        <f t="shared" si="187"/>
        <v>0</v>
      </c>
      <c r="G953" s="14">
        <f t="shared" si="187"/>
        <v>0</v>
      </c>
      <c r="H953" s="14">
        <f t="shared" si="188"/>
        <v>0</v>
      </c>
      <c r="I953" s="14">
        <f t="shared" si="189"/>
        <v>0</v>
      </c>
      <c r="J953" s="14">
        <f t="shared" si="190"/>
        <v>0</v>
      </c>
      <c r="K953" s="14">
        <f t="shared" si="191"/>
        <v>0</v>
      </c>
      <c r="L953" s="14">
        <f t="shared" si="192"/>
        <v>0</v>
      </c>
      <c r="M953" s="14">
        <f t="shared" ca="1" si="197"/>
        <v>-1.8432078686033124E-2</v>
      </c>
      <c r="N953" s="14">
        <f t="shared" ca="1" si="193"/>
        <v>0</v>
      </c>
      <c r="O953" s="21">
        <f t="shared" ca="1" si="194"/>
        <v>0</v>
      </c>
      <c r="P953" s="14">
        <f t="shared" ca="1" si="195"/>
        <v>0</v>
      </c>
      <c r="Q953" s="14">
        <f t="shared" ca="1" si="196"/>
        <v>0</v>
      </c>
      <c r="R953" s="8">
        <f t="shared" ca="1" si="198"/>
        <v>1.8432078686033124E-2</v>
      </c>
    </row>
    <row r="954" spans="1:35" x14ac:dyDescent="0.2">
      <c r="C954" s="54"/>
      <c r="D954" s="56">
        <f t="shared" si="186"/>
        <v>0</v>
      </c>
      <c r="E954" s="56">
        <f t="shared" si="186"/>
        <v>0</v>
      </c>
      <c r="F954" s="14">
        <f t="shared" si="187"/>
        <v>0</v>
      </c>
      <c r="G954" s="14">
        <f t="shared" si="187"/>
        <v>0</v>
      </c>
      <c r="H954" s="14">
        <f t="shared" si="188"/>
        <v>0</v>
      </c>
      <c r="I954" s="14">
        <f t="shared" si="189"/>
        <v>0</v>
      </c>
      <c r="J954" s="14">
        <f t="shared" si="190"/>
        <v>0</v>
      </c>
      <c r="K954" s="14">
        <f t="shared" si="191"/>
        <v>0</v>
      </c>
      <c r="L954" s="14">
        <f t="shared" si="192"/>
        <v>0</v>
      </c>
      <c r="M954" s="14">
        <f t="shared" ca="1" si="197"/>
        <v>-1.8432078686033124E-2</v>
      </c>
      <c r="N954" s="14">
        <f t="shared" ca="1" si="193"/>
        <v>0</v>
      </c>
      <c r="O954" s="21">
        <f t="shared" ca="1" si="194"/>
        <v>0</v>
      </c>
      <c r="P954" s="14">
        <f t="shared" ca="1" si="195"/>
        <v>0</v>
      </c>
      <c r="Q954" s="14">
        <f t="shared" ca="1" si="196"/>
        <v>0</v>
      </c>
      <c r="R954" s="8">
        <f t="shared" ca="1" si="198"/>
        <v>1.8432078686033124E-2</v>
      </c>
    </row>
    <row r="955" spans="1:35" x14ac:dyDescent="0.2">
      <c r="C955" s="54"/>
      <c r="D955" s="56">
        <f t="shared" si="186"/>
        <v>0</v>
      </c>
      <c r="E955" s="56">
        <f t="shared" si="186"/>
        <v>0</v>
      </c>
      <c r="F955" s="14">
        <f t="shared" si="187"/>
        <v>0</v>
      </c>
      <c r="G955" s="14">
        <f t="shared" si="187"/>
        <v>0</v>
      </c>
      <c r="H955" s="14">
        <f t="shared" si="188"/>
        <v>0</v>
      </c>
      <c r="I955" s="14">
        <f t="shared" si="189"/>
        <v>0</v>
      </c>
      <c r="J955" s="14">
        <f t="shared" si="190"/>
        <v>0</v>
      </c>
      <c r="K955" s="14">
        <f t="shared" si="191"/>
        <v>0</v>
      </c>
      <c r="L955" s="14">
        <f t="shared" si="192"/>
        <v>0</v>
      </c>
      <c r="M955" s="14">
        <f t="shared" ca="1" si="197"/>
        <v>-1.8432078686033124E-2</v>
      </c>
      <c r="N955" s="14">
        <f t="shared" ca="1" si="193"/>
        <v>0</v>
      </c>
      <c r="O955" s="21">
        <f t="shared" ca="1" si="194"/>
        <v>0</v>
      </c>
      <c r="P955" s="14">
        <f t="shared" ca="1" si="195"/>
        <v>0</v>
      </c>
      <c r="Q955" s="14">
        <f t="shared" ca="1" si="196"/>
        <v>0</v>
      </c>
      <c r="R955" s="8">
        <f t="shared" ca="1" si="198"/>
        <v>1.8432078686033124E-2</v>
      </c>
    </row>
    <row r="956" spans="1:35" x14ac:dyDescent="0.2">
      <c r="C956" s="54"/>
      <c r="D956" s="56">
        <f t="shared" si="186"/>
        <v>0</v>
      </c>
      <c r="E956" s="56">
        <f t="shared" si="186"/>
        <v>0</v>
      </c>
      <c r="F956" s="14">
        <f t="shared" si="187"/>
        <v>0</v>
      </c>
      <c r="G956" s="14">
        <f t="shared" si="187"/>
        <v>0</v>
      </c>
      <c r="H956" s="14">
        <f t="shared" si="188"/>
        <v>0</v>
      </c>
      <c r="I956" s="14">
        <f t="shared" si="189"/>
        <v>0</v>
      </c>
      <c r="J956" s="14">
        <f t="shared" si="190"/>
        <v>0</v>
      </c>
      <c r="K956" s="14">
        <f t="shared" si="191"/>
        <v>0</v>
      </c>
      <c r="L956" s="14">
        <f t="shared" si="192"/>
        <v>0</v>
      </c>
      <c r="M956" s="14">
        <f t="shared" ca="1" si="197"/>
        <v>-1.8432078686033124E-2</v>
      </c>
      <c r="N956" s="14">
        <f t="shared" ca="1" si="193"/>
        <v>0</v>
      </c>
      <c r="O956" s="21">
        <f t="shared" ca="1" si="194"/>
        <v>0</v>
      </c>
      <c r="P956" s="14">
        <f t="shared" ca="1" si="195"/>
        <v>0</v>
      </c>
      <c r="Q956" s="14">
        <f t="shared" ca="1" si="196"/>
        <v>0</v>
      </c>
      <c r="R956" s="8">
        <f t="shared" ca="1" si="198"/>
        <v>1.8432078686033124E-2</v>
      </c>
    </row>
    <row r="957" spans="1:35" x14ac:dyDescent="0.2">
      <c r="C957" s="54"/>
      <c r="D957" s="56">
        <f t="shared" si="186"/>
        <v>0</v>
      </c>
      <c r="E957" s="56">
        <f t="shared" si="186"/>
        <v>0</v>
      </c>
      <c r="F957" s="14">
        <f t="shared" si="187"/>
        <v>0</v>
      </c>
      <c r="G957" s="14">
        <f t="shared" si="187"/>
        <v>0</v>
      </c>
      <c r="H957" s="14">
        <f t="shared" si="188"/>
        <v>0</v>
      </c>
      <c r="I957" s="14">
        <f t="shared" si="189"/>
        <v>0</v>
      </c>
      <c r="J957" s="14">
        <f t="shared" si="190"/>
        <v>0</v>
      </c>
      <c r="K957" s="14">
        <f t="shared" si="191"/>
        <v>0</v>
      </c>
      <c r="L957" s="14">
        <f t="shared" si="192"/>
        <v>0</v>
      </c>
      <c r="M957" s="14">
        <f t="shared" ca="1" si="197"/>
        <v>-1.8432078686033124E-2</v>
      </c>
      <c r="N957" s="14">
        <f t="shared" ca="1" si="193"/>
        <v>0</v>
      </c>
      <c r="O957" s="21">
        <f t="shared" ca="1" si="194"/>
        <v>0</v>
      </c>
      <c r="P957" s="14">
        <f t="shared" ca="1" si="195"/>
        <v>0</v>
      </c>
      <c r="Q957" s="14">
        <f t="shared" ca="1" si="196"/>
        <v>0</v>
      </c>
      <c r="R957" s="8">
        <f t="shared" ca="1" si="198"/>
        <v>1.8432078686033124E-2</v>
      </c>
    </row>
    <row r="958" spans="1:35" x14ac:dyDescent="0.2">
      <c r="C958" s="54"/>
      <c r="D958" s="56">
        <f t="shared" si="186"/>
        <v>0</v>
      </c>
      <c r="E958" s="56">
        <f t="shared" si="186"/>
        <v>0</v>
      </c>
      <c r="F958" s="14">
        <f t="shared" si="187"/>
        <v>0</v>
      </c>
      <c r="G958" s="14">
        <f t="shared" si="187"/>
        <v>0</v>
      </c>
      <c r="H958" s="14">
        <f t="shared" si="188"/>
        <v>0</v>
      </c>
      <c r="I958" s="14">
        <f t="shared" si="189"/>
        <v>0</v>
      </c>
      <c r="J958" s="14">
        <f t="shared" si="190"/>
        <v>0</v>
      </c>
      <c r="K958" s="14">
        <f t="shared" si="191"/>
        <v>0</v>
      </c>
      <c r="L958" s="14">
        <f t="shared" si="192"/>
        <v>0</v>
      </c>
      <c r="M958" s="14">
        <f t="shared" ca="1" si="197"/>
        <v>-1.8432078686033124E-2</v>
      </c>
      <c r="N958" s="14">
        <f t="shared" ca="1" si="193"/>
        <v>0</v>
      </c>
      <c r="O958" s="21">
        <f t="shared" ca="1" si="194"/>
        <v>0</v>
      </c>
      <c r="P958" s="14">
        <f t="shared" ca="1" si="195"/>
        <v>0</v>
      </c>
      <c r="Q958" s="14">
        <f t="shared" ca="1" si="196"/>
        <v>0</v>
      </c>
      <c r="R958" s="8">
        <f t="shared" ca="1" si="198"/>
        <v>1.8432078686033124E-2</v>
      </c>
    </row>
    <row r="959" spans="1:35" x14ac:dyDescent="0.2">
      <c r="C959" s="54"/>
      <c r="D959" s="56">
        <f t="shared" si="186"/>
        <v>0</v>
      </c>
      <c r="E959" s="56">
        <f t="shared" si="186"/>
        <v>0</v>
      </c>
      <c r="F959" s="14">
        <f t="shared" si="187"/>
        <v>0</v>
      </c>
      <c r="G959" s="14">
        <f t="shared" si="187"/>
        <v>0</v>
      </c>
      <c r="H959" s="14">
        <f t="shared" si="188"/>
        <v>0</v>
      </c>
      <c r="I959" s="14">
        <f t="shared" si="189"/>
        <v>0</v>
      </c>
      <c r="J959" s="14">
        <f t="shared" si="190"/>
        <v>0</v>
      </c>
      <c r="K959" s="14">
        <f t="shared" si="191"/>
        <v>0</v>
      </c>
      <c r="L959" s="14">
        <f t="shared" si="192"/>
        <v>0</v>
      </c>
      <c r="M959" s="14">
        <f t="shared" ca="1" si="197"/>
        <v>-1.8432078686033124E-2</v>
      </c>
      <c r="N959" s="14">
        <f t="shared" ca="1" si="193"/>
        <v>0</v>
      </c>
      <c r="O959" s="21">
        <f t="shared" ca="1" si="194"/>
        <v>0</v>
      </c>
      <c r="P959" s="14">
        <f t="shared" ca="1" si="195"/>
        <v>0</v>
      </c>
      <c r="Q959" s="14">
        <f t="shared" ca="1" si="196"/>
        <v>0</v>
      </c>
      <c r="R959" s="8">
        <f t="shared" ca="1" si="198"/>
        <v>1.8432078686033124E-2</v>
      </c>
    </row>
    <row r="960" spans="1:35" x14ac:dyDescent="0.2">
      <c r="C960" s="54"/>
      <c r="D960" s="56">
        <f t="shared" si="186"/>
        <v>0</v>
      </c>
      <c r="E960" s="56">
        <f t="shared" si="186"/>
        <v>0</v>
      </c>
      <c r="F960" s="14">
        <f t="shared" si="187"/>
        <v>0</v>
      </c>
      <c r="G960" s="14">
        <f t="shared" si="187"/>
        <v>0</v>
      </c>
      <c r="H960" s="14">
        <f t="shared" si="188"/>
        <v>0</v>
      </c>
      <c r="I960" s="14">
        <f t="shared" si="189"/>
        <v>0</v>
      </c>
      <c r="J960" s="14">
        <f t="shared" si="190"/>
        <v>0</v>
      </c>
      <c r="K960" s="14">
        <f t="shared" si="191"/>
        <v>0</v>
      </c>
      <c r="L960" s="14">
        <f t="shared" si="192"/>
        <v>0</v>
      </c>
      <c r="M960" s="14">
        <f t="shared" ca="1" si="197"/>
        <v>-1.8432078686033124E-2</v>
      </c>
      <c r="N960" s="14">
        <f t="shared" ca="1" si="193"/>
        <v>0</v>
      </c>
      <c r="O960" s="21">
        <f t="shared" ca="1" si="194"/>
        <v>0</v>
      </c>
      <c r="P960" s="14">
        <f t="shared" ca="1" si="195"/>
        <v>0</v>
      </c>
      <c r="Q960" s="14">
        <f t="shared" ca="1" si="196"/>
        <v>0</v>
      </c>
      <c r="R960" s="8">
        <f t="shared" ca="1" si="198"/>
        <v>1.8432078686033124E-2</v>
      </c>
    </row>
    <row r="961" spans="3:18" x14ac:dyDescent="0.2">
      <c r="C961" s="54"/>
      <c r="D961" s="56">
        <f t="shared" si="186"/>
        <v>0</v>
      </c>
      <c r="E961" s="56">
        <f t="shared" si="186"/>
        <v>0</v>
      </c>
      <c r="F961" s="14">
        <f t="shared" si="187"/>
        <v>0</v>
      </c>
      <c r="G961" s="14">
        <f t="shared" si="187"/>
        <v>0</v>
      </c>
      <c r="H961" s="14">
        <f t="shared" si="188"/>
        <v>0</v>
      </c>
      <c r="I961" s="14">
        <f t="shared" si="189"/>
        <v>0</v>
      </c>
      <c r="J961" s="14">
        <f t="shared" si="190"/>
        <v>0</v>
      </c>
      <c r="K961" s="14">
        <f t="shared" si="191"/>
        <v>0</v>
      </c>
      <c r="L961" s="14">
        <f t="shared" si="192"/>
        <v>0</v>
      </c>
      <c r="M961" s="14">
        <f t="shared" ca="1" si="197"/>
        <v>-1.8432078686033124E-2</v>
      </c>
      <c r="N961" s="14">
        <f t="shared" ca="1" si="193"/>
        <v>0</v>
      </c>
      <c r="O961" s="21">
        <f t="shared" ca="1" si="194"/>
        <v>0</v>
      </c>
      <c r="P961" s="14">
        <f t="shared" ca="1" si="195"/>
        <v>0</v>
      </c>
      <c r="Q961" s="14">
        <f t="shared" ca="1" si="196"/>
        <v>0</v>
      </c>
      <c r="R961" s="8">
        <f t="shared" ca="1" si="198"/>
        <v>1.8432078686033124E-2</v>
      </c>
    </row>
    <row r="962" spans="3:18" x14ac:dyDescent="0.2">
      <c r="C962" s="54"/>
      <c r="D962" s="56">
        <f t="shared" si="186"/>
        <v>0</v>
      </c>
      <c r="E962" s="56">
        <f t="shared" si="186"/>
        <v>0</v>
      </c>
      <c r="F962" s="14">
        <f t="shared" si="187"/>
        <v>0</v>
      </c>
      <c r="G962" s="14">
        <f t="shared" si="187"/>
        <v>0</v>
      </c>
      <c r="H962" s="14">
        <f t="shared" si="188"/>
        <v>0</v>
      </c>
      <c r="I962" s="14">
        <f t="shared" si="189"/>
        <v>0</v>
      </c>
      <c r="J962" s="14">
        <f t="shared" si="190"/>
        <v>0</v>
      </c>
      <c r="K962" s="14">
        <f t="shared" si="191"/>
        <v>0</v>
      </c>
      <c r="L962" s="14">
        <f t="shared" si="192"/>
        <v>0</v>
      </c>
      <c r="M962" s="14">
        <f t="shared" ca="1" si="197"/>
        <v>-1.8432078686033124E-2</v>
      </c>
      <c r="N962" s="14">
        <f t="shared" ca="1" si="193"/>
        <v>0</v>
      </c>
      <c r="O962" s="21">
        <f t="shared" ca="1" si="194"/>
        <v>0</v>
      </c>
      <c r="P962" s="14">
        <f t="shared" ca="1" si="195"/>
        <v>0</v>
      </c>
      <c r="Q962" s="14">
        <f t="shared" ca="1" si="196"/>
        <v>0</v>
      </c>
      <c r="R962" s="8">
        <f t="shared" ca="1" si="198"/>
        <v>1.8432078686033124E-2</v>
      </c>
    </row>
    <row r="963" spans="3:18" x14ac:dyDescent="0.2">
      <c r="C963" s="54"/>
      <c r="D963" s="56">
        <f t="shared" si="186"/>
        <v>0</v>
      </c>
      <c r="E963" s="56">
        <f t="shared" si="186"/>
        <v>0</v>
      </c>
      <c r="F963" s="14">
        <f t="shared" si="187"/>
        <v>0</v>
      </c>
      <c r="G963" s="14">
        <f t="shared" si="187"/>
        <v>0</v>
      </c>
      <c r="H963" s="14">
        <f t="shared" si="188"/>
        <v>0</v>
      </c>
      <c r="I963" s="14">
        <f t="shared" si="189"/>
        <v>0</v>
      </c>
      <c r="J963" s="14">
        <f t="shared" si="190"/>
        <v>0</v>
      </c>
      <c r="K963" s="14">
        <f t="shared" si="191"/>
        <v>0</v>
      </c>
      <c r="L963" s="14">
        <f t="shared" si="192"/>
        <v>0</v>
      </c>
      <c r="M963" s="14">
        <f t="shared" ca="1" si="197"/>
        <v>-1.8432078686033124E-2</v>
      </c>
      <c r="N963" s="14">
        <f t="shared" ca="1" si="193"/>
        <v>0</v>
      </c>
      <c r="O963" s="21">
        <f t="shared" ca="1" si="194"/>
        <v>0</v>
      </c>
      <c r="P963" s="14">
        <f t="shared" ca="1" si="195"/>
        <v>0</v>
      </c>
      <c r="Q963" s="14">
        <f t="shared" ca="1" si="196"/>
        <v>0</v>
      </c>
      <c r="R963" s="8">
        <f t="shared" ca="1" si="198"/>
        <v>1.8432078686033124E-2</v>
      </c>
    </row>
    <row r="964" spans="3:18" x14ac:dyDescent="0.2">
      <c r="C964" s="54"/>
      <c r="D964" s="56">
        <f t="shared" si="186"/>
        <v>0</v>
      </c>
      <c r="E964" s="56">
        <f t="shared" si="186"/>
        <v>0</v>
      </c>
      <c r="F964" s="14">
        <f t="shared" si="187"/>
        <v>0</v>
      </c>
      <c r="G964" s="14">
        <f t="shared" si="187"/>
        <v>0</v>
      </c>
      <c r="H964" s="14">
        <f t="shared" si="188"/>
        <v>0</v>
      </c>
      <c r="I964" s="14">
        <f t="shared" si="189"/>
        <v>0</v>
      </c>
      <c r="J964" s="14">
        <f t="shared" si="190"/>
        <v>0</v>
      </c>
      <c r="K964" s="14">
        <f t="shared" si="191"/>
        <v>0</v>
      </c>
      <c r="L964" s="14">
        <f t="shared" si="192"/>
        <v>0</v>
      </c>
      <c r="M964" s="14">
        <f t="shared" ca="1" si="197"/>
        <v>-1.8432078686033124E-2</v>
      </c>
      <c r="N964" s="14">
        <f t="shared" ca="1" si="193"/>
        <v>0</v>
      </c>
      <c r="O964" s="21">
        <f t="shared" ca="1" si="194"/>
        <v>0</v>
      </c>
      <c r="P964" s="14">
        <f t="shared" ca="1" si="195"/>
        <v>0</v>
      </c>
      <c r="Q964" s="14">
        <f t="shared" ca="1" si="196"/>
        <v>0</v>
      </c>
      <c r="R964" s="8">
        <f t="shared" ca="1" si="198"/>
        <v>1.8432078686033124E-2</v>
      </c>
    </row>
    <row r="965" spans="3:18" x14ac:dyDescent="0.2">
      <c r="C965" s="54"/>
      <c r="D965" s="56">
        <f t="shared" si="186"/>
        <v>0</v>
      </c>
      <c r="E965" s="56">
        <f t="shared" si="186"/>
        <v>0</v>
      </c>
      <c r="F965" s="14">
        <f t="shared" si="187"/>
        <v>0</v>
      </c>
      <c r="G965" s="14">
        <f t="shared" si="187"/>
        <v>0</v>
      </c>
      <c r="H965" s="14">
        <f t="shared" si="188"/>
        <v>0</v>
      </c>
      <c r="I965" s="14">
        <f t="shared" si="189"/>
        <v>0</v>
      </c>
      <c r="J965" s="14">
        <f t="shared" si="190"/>
        <v>0</v>
      </c>
      <c r="K965" s="14">
        <f t="shared" si="191"/>
        <v>0</v>
      </c>
      <c r="L965" s="14">
        <f t="shared" si="192"/>
        <v>0</v>
      </c>
      <c r="M965" s="14">
        <f t="shared" ca="1" si="197"/>
        <v>-1.8432078686033124E-2</v>
      </c>
      <c r="N965" s="14">
        <f t="shared" ca="1" si="193"/>
        <v>0</v>
      </c>
      <c r="O965" s="21">
        <f t="shared" ca="1" si="194"/>
        <v>0</v>
      </c>
      <c r="P965" s="14">
        <f t="shared" ca="1" si="195"/>
        <v>0</v>
      </c>
      <c r="Q965" s="14">
        <f t="shared" ca="1" si="196"/>
        <v>0</v>
      </c>
      <c r="R965" s="8">
        <f t="shared" ca="1" si="198"/>
        <v>1.8432078686033124E-2</v>
      </c>
    </row>
    <row r="966" spans="3:18" x14ac:dyDescent="0.2">
      <c r="C966" s="54"/>
      <c r="D966" s="56">
        <f t="shared" si="186"/>
        <v>0</v>
      </c>
      <c r="E966" s="56">
        <f t="shared" si="186"/>
        <v>0</v>
      </c>
      <c r="F966" s="14">
        <f t="shared" si="187"/>
        <v>0</v>
      </c>
      <c r="G966" s="14">
        <f t="shared" si="187"/>
        <v>0</v>
      </c>
      <c r="H966" s="14">
        <f t="shared" si="188"/>
        <v>0</v>
      </c>
      <c r="I966" s="14">
        <f t="shared" si="189"/>
        <v>0</v>
      </c>
      <c r="J966" s="14">
        <f t="shared" si="190"/>
        <v>0</v>
      </c>
      <c r="K966" s="14">
        <f t="shared" si="191"/>
        <v>0</v>
      </c>
      <c r="L966" s="14">
        <f t="shared" si="192"/>
        <v>0</v>
      </c>
      <c r="M966" s="14">
        <f t="shared" ca="1" si="197"/>
        <v>-1.8432078686033124E-2</v>
      </c>
      <c r="N966" s="14">
        <f t="shared" ca="1" si="193"/>
        <v>0</v>
      </c>
      <c r="O966" s="21">
        <f t="shared" ca="1" si="194"/>
        <v>0</v>
      </c>
      <c r="P966" s="14">
        <f t="shared" ca="1" si="195"/>
        <v>0</v>
      </c>
      <c r="Q966" s="14">
        <f t="shared" ca="1" si="196"/>
        <v>0</v>
      </c>
      <c r="R966" s="8">
        <f t="shared" ca="1" si="198"/>
        <v>1.8432078686033124E-2</v>
      </c>
    </row>
    <row r="967" spans="3:18" x14ac:dyDescent="0.2">
      <c r="C967" s="54"/>
      <c r="D967" s="56">
        <f t="shared" si="186"/>
        <v>0</v>
      </c>
      <c r="E967" s="56">
        <f t="shared" si="186"/>
        <v>0</v>
      </c>
      <c r="F967" s="14">
        <f t="shared" si="187"/>
        <v>0</v>
      </c>
      <c r="G967" s="14">
        <f t="shared" si="187"/>
        <v>0</v>
      </c>
      <c r="H967" s="14">
        <f t="shared" si="188"/>
        <v>0</v>
      </c>
      <c r="I967" s="14">
        <f t="shared" si="189"/>
        <v>0</v>
      </c>
      <c r="J967" s="14">
        <f t="shared" si="190"/>
        <v>0</v>
      </c>
      <c r="K967" s="14">
        <f t="shared" si="191"/>
        <v>0</v>
      </c>
      <c r="L967" s="14">
        <f t="shared" si="192"/>
        <v>0</v>
      </c>
      <c r="M967" s="14">
        <f t="shared" ca="1" si="197"/>
        <v>-1.8432078686033124E-2</v>
      </c>
      <c r="N967" s="14">
        <f t="shared" ca="1" si="193"/>
        <v>0</v>
      </c>
      <c r="O967" s="21">
        <f t="shared" ca="1" si="194"/>
        <v>0</v>
      </c>
      <c r="P967" s="14">
        <f t="shared" ca="1" si="195"/>
        <v>0</v>
      </c>
      <c r="Q967" s="14">
        <f t="shared" ca="1" si="196"/>
        <v>0</v>
      </c>
      <c r="R967" s="8">
        <f t="shared" ca="1" si="198"/>
        <v>1.8432078686033124E-2</v>
      </c>
    </row>
    <row r="968" spans="3:18" x14ac:dyDescent="0.2">
      <c r="C968" s="54"/>
      <c r="D968" s="56">
        <f t="shared" si="186"/>
        <v>0</v>
      </c>
      <c r="E968" s="56">
        <f t="shared" si="186"/>
        <v>0</v>
      </c>
      <c r="F968" s="14">
        <f t="shared" si="187"/>
        <v>0</v>
      </c>
      <c r="G968" s="14">
        <f t="shared" si="187"/>
        <v>0</v>
      </c>
      <c r="H968" s="14">
        <f t="shared" si="188"/>
        <v>0</v>
      </c>
      <c r="I968" s="14">
        <f t="shared" si="189"/>
        <v>0</v>
      </c>
      <c r="J968" s="14">
        <f t="shared" si="190"/>
        <v>0</v>
      </c>
      <c r="K968" s="14">
        <f t="shared" si="191"/>
        <v>0</v>
      </c>
      <c r="L968" s="14">
        <f t="shared" si="192"/>
        <v>0</v>
      </c>
      <c r="M968" s="14">
        <f t="shared" ca="1" si="197"/>
        <v>-1.8432078686033124E-2</v>
      </c>
      <c r="N968" s="14">
        <f t="shared" ca="1" si="193"/>
        <v>0</v>
      </c>
      <c r="O968" s="21">
        <f t="shared" ca="1" si="194"/>
        <v>0</v>
      </c>
      <c r="P968" s="14">
        <f t="shared" ca="1" si="195"/>
        <v>0</v>
      </c>
      <c r="Q968" s="14">
        <f t="shared" ca="1" si="196"/>
        <v>0</v>
      </c>
      <c r="R968" s="8">
        <f t="shared" ca="1" si="198"/>
        <v>1.8432078686033124E-2</v>
      </c>
    </row>
    <row r="969" spans="3:18" x14ac:dyDescent="0.2">
      <c r="C969" s="54"/>
      <c r="D969" s="56">
        <f t="shared" si="186"/>
        <v>0</v>
      </c>
      <c r="E969" s="56">
        <f t="shared" si="186"/>
        <v>0</v>
      </c>
      <c r="F969" s="14">
        <f t="shared" si="187"/>
        <v>0</v>
      </c>
      <c r="G969" s="14">
        <f t="shared" si="187"/>
        <v>0</v>
      </c>
      <c r="H969" s="14">
        <f t="shared" si="188"/>
        <v>0</v>
      </c>
      <c r="I969" s="14">
        <f t="shared" si="189"/>
        <v>0</v>
      </c>
      <c r="J969" s="14">
        <f t="shared" si="190"/>
        <v>0</v>
      </c>
      <c r="K969" s="14">
        <f t="shared" si="191"/>
        <v>0</v>
      </c>
      <c r="L969" s="14">
        <f t="shared" si="192"/>
        <v>0</v>
      </c>
      <c r="M969" s="14">
        <f t="shared" ca="1" si="197"/>
        <v>-1.8432078686033124E-2</v>
      </c>
      <c r="N969" s="14">
        <f t="shared" ca="1" si="193"/>
        <v>0</v>
      </c>
      <c r="O969" s="21">
        <f t="shared" ca="1" si="194"/>
        <v>0</v>
      </c>
      <c r="P969" s="14">
        <f t="shared" ca="1" si="195"/>
        <v>0</v>
      </c>
      <c r="Q969" s="14">
        <f t="shared" ca="1" si="196"/>
        <v>0</v>
      </c>
      <c r="R969" s="8">
        <f t="shared" ca="1" si="198"/>
        <v>1.8432078686033124E-2</v>
      </c>
    </row>
    <row r="970" spans="3:18" x14ac:dyDescent="0.2">
      <c r="C970" s="54"/>
      <c r="D970" s="56">
        <f t="shared" si="186"/>
        <v>0</v>
      </c>
      <c r="E970" s="56">
        <f t="shared" si="186"/>
        <v>0</v>
      </c>
      <c r="F970" s="14">
        <f t="shared" si="187"/>
        <v>0</v>
      </c>
      <c r="G970" s="14">
        <f t="shared" si="187"/>
        <v>0</v>
      </c>
      <c r="H970" s="14">
        <f t="shared" si="188"/>
        <v>0</v>
      </c>
      <c r="I970" s="14">
        <f t="shared" si="189"/>
        <v>0</v>
      </c>
      <c r="J970" s="14">
        <f t="shared" si="190"/>
        <v>0</v>
      </c>
      <c r="K970" s="14">
        <f t="shared" si="191"/>
        <v>0</v>
      </c>
      <c r="L970" s="14">
        <f t="shared" si="192"/>
        <v>0</v>
      </c>
      <c r="M970" s="14">
        <f t="shared" ca="1" si="197"/>
        <v>-1.8432078686033124E-2</v>
      </c>
      <c r="N970" s="14">
        <f t="shared" ca="1" si="193"/>
        <v>0</v>
      </c>
      <c r="O970" s="21">
        <f t="shared" ca="1" si="194"/>
        <v>0</v>
      </c>
      <c r="P970" s="14">
        <f t="shared" ca="1" si="195"/>
        <v>0</v>
      </c>
      <c r="Q970" s="14">
        <f t="shared" ca="1" si="196"/>
        <v>0</v>
      </c>
      <c r="R970" s="8">
        <f t="shared" ca="1" si="198"/>
        <v>1.8432078686033124E-2</v>
      </c>
    </row>
    <row r="971" spans="3:18" x14ac:dyDescent="0.2">
      <c r="C971" s="54"/>
      <c r="D971" s="56">
        <f t="shared" si="186"/>
        <v>0</v>
      </c>
      <c r="E971" s="56">
        <f t="shared" si="186"/>
        <v>0</v>
      </c>
      <c r="F971" s="14">
        <f t="shared" si="187"/>
        <v>0</v>
      </c>
      <c r="G971" s="14">
        <f t="shared" si="187"/>
        <v>0</v>
      </c>
      <c r="H971" s="14">
        <f t="shared" si="188"/>
        <v>0</v>
      </c>
      <c r="I971" s="14">
        <f t="shared" si="189"/>
        <v>0</v>
      </c>
      <c r="J971" s="14">
        <f t="shared" si="190"/>
        <v>0</v>
      </c>
      <c r="K971" s="14">
        <f t="shared" si="191"/>
        <v>0</v>
      </c>
      <c r="L971" s="14">
        <f t="shared" si="192"/>
        <v>0</v>
      </c>
      <c r="M971" s="14">
        <f t="shared" ca="1" si="197"/>
        <v>-1.8432078686033124E-2</v>
      </c>
      <c r="N971" s="14">
        <f t="shared" ca="1" si="193"/>
        <v>0</v>
      </c>
      <c r="O971" s="21">
        <f t="shared" ca="1" si="194"/>
        <v>0</v>
      </c>
      <c r="P971" s="14">
        <f t="shared" ca="1" si="195"/>
        <v>0</v>
      </c>
      <c r="Q971" s="14">
        <f t="shared" ca="1" si="196"/>
        <v>0</v>
      </c>
      <c r="R971" s="8">
        <f t="shared" ca="1" si="198"/>
        <v>1.8432078686033124E-2</v>
      </c>
    </row>
    <row r="972" spans="3:18" x14ac:dyDescent="0.2">
      <c r="C972" s="54"/>
      <c r="D972" s="56">
        <f t="shared" si="186"/>
        <v>0</v>
      </c>
      <c r="E972" s="56">
        <f t="shared" si="186"/>
        <v>0</v>
      </c>
      <c r="F972" s="14">
        <f t="shared" si="187"/>
        <v>0</v>
      </c>
      <c r="G972" s="14">
        <f t="shared" si="187"/>
        <v>0</v>
      </c>
      <c r="H972" s="14">
        <f t="shared" si="188"/>
        <v>0</v>
      </c>
      <c r="I972" s="14">
        <f t="shared" si="189"/>
        <v>0</v>
      </c>
      <c r="J972" s="14">
        <f t="shared" si="190"/>
        <v>0</v>
      </c>
      <c r="K972" s="14">
        <f t="shared" si="191"/>
        <v>0</v>
      </c>
      <c r="L972" s="14">
        <f t="shared" si="192"/>
        <v>0</v>
      </c>
      <c r="M972" s="14">
        <f t="shared" ca="1" si="197"/>
        <v>-1.8432078686033124E-2</v>
      </c>
      <c r="N972" s="14">
        <f t="shared" ca="1" si="193"/>
        <v>0</v>
      </c>
      <c r="O972" s="21">
        <f t="shared" ca="1" si="194"/>
        <v>0</v>
      </c>
      <c r="P972" s="14">
        <f t="shared" ca="1" si="195"/>
        <v>0</v>
      </c>
      <c r="Q972" s="14">
        <f t="shared" ca="1" si="196"/>
        <v>0</v>
      </c>
      <c r="R972" s="8">
        <f t="shared" ca="1" si="198"/>
        <v>1.8432078686033124E-2</v>
      </c>
    </row>
    <row r="973" spans="3:18" x14ac:dyDescent="0.2">
      <c r="C973" s="54"/>
      <c r="D973" s="56">
        <f t="shared" si="186"/>
        <v>0</v>
      </c>
      <c r="E973" s="56">
        <f t="shared" si="186"/>
        <v>0</v>
      </c>
      <c r="F973" s="14">
        <f t="shared" si="187"/>
        <v>0</v>
      </c>
      <c r="G973" s="14">
        <f t="shared" si="187"/>
        <v>0</v>
      </c>
      <c r="H973" s="14">
        <f t="shared" si="188"/>
        <v>0</v>
      </c>
      <c r="I973" s="14">
        <f t="shared" si="189"/>
        <v>0</v>
      </c>
      <c r="J973" s="14">
        <f t="shared" si="190"/>
        <v>0</v>
      </c>
      <c r="K973" s="14">
        <f t="shared" si="191"/>
        <v>0</v>
      </c>
      <c r="L973" s="14">
        <f t="shared" si="192"/>
        <v>0</v>
      </c>
      <c r="M973" s="14">
        <f t="shared" ca="1" si="197"/>
        <v>-1.8432078686033124E-2</v>
      </c>
      <c r="N973" s="14">
        <f t="shared" ca="1" si="193"/>
        <v>0</v>
      </c>
      <c r="O973" s="21">
        <f t="shared" ca="1" si="194"/>
        <v>0</v>
      </c>
      <c r="P973" s="14">
        <f t="shared" ca="1" si="195"/>
        <v>0</v>
      </c>
      <c r="Q973" s="14">
        <f t="shared" ca="1" si="196"/>
        <v>0</v>
      </c>
      <c r="R973" s="8">
        <f t="shared" ca="1" si="198"/>
        <v>1.8432078686033124E-2</v>
      </c>
    </row>
    <row r="974" spans="3:18" x14ac:dyDescent="0.2">
      <c r="C974" s="54"/>
      <c r="D974" s="56">
        <f t="shared" ref="D974:E1037" si="199">A974/A$18</f>
        <v>0</v>
      </c>
      <c r="E974" s="56">
        <f t="shared" si="199"/>
        <v>0</v>
      </c>
      <c r="F974" s="14">
        <f t="shared" ref="F974:G1037" si="200">$C974*D974</f>
        <v>0</v>
      </c>
      <c r="G974" s="14">
        <f t="shared" si="200"/>
        <v>0</v>
      </c>
      <c r="H974" s="14">
        <f t="shared" si="188"/>
        <v>0</v>
      </c>
      <c r="I974" s="14">
        <f t="shared" si="189"/>
        <v>0</v>
      </c>
      <c r="J974" s="14">
        <f t="shared" si="190"/>
        <v>0</v>
      </c>
      <c r="K974" s="14">
        <f t="shared" si="191"/>
        <v>0</v>
      </c>
      <c r="L974" s="14">
        <f t="shared" si="192"/>
        <v>0</v>
      </c>
      <c r="M974" s="14">
        <f t="shared" ca="1" si="197"/>
        <v>-1.8432078686033124E-2</v>
      </c>
      <c r="N974" s="14">
        <f t="shared" ca="1" si="193"/>
        <v>0</v>
      </c>
      <c r="O974" s="21">
        <f t="shared" ca="1" si="194"/>
        <v>0</v>
      </c>
      <c r="P974" s="14">
        <f t="shared" ca="1" si="195"/>
        <v>0</v>
      </c>
      <c r="Q974" s="14">
        <f t="shared" ca="1" si="196"/>
        <v>0</v>
      </c>
      <c r="R974" s="8">
        <f t="shared" ca="1" si="198"/>
        <v>1.8432078686033124E-2</v>
      </c>
    </row>
    <row r="975" spans="3:18" x14ac:dyDescent="0.2">
      <c r="C975" s="54"/>
      <c r="D975" s="56">
        <f t="shared" si="199"/>
        <v>0</v>
      </c>
      <c r="E975" s="56">
        <f t="shared" si="199"/>
        <v>0</v>
      </c>
      <c r="F975" s="14">
        <f t="shared" si="200"/>
        <v>0</v>
      </c>
      <c r="G975" s="14">
        <f t="shared" si="200"/>
        <v>0</v>
      </c>
      <c r="H975" s="14">
        <f t="shared" ref="H975:H1038" si="201">C975*D975*D975</f>
        <v>0</v>
      </c>
      <c r="I975" s="14">
        <f t="shared" ref="I975:I1038" si="202">C975*D975*D975*D975</f>
        <v>0</v>
      </c>
      <c r="J975" s="14">
        <f t="shared" ref="J975:J1038" si="203">C975*D975*D975*D975*D975</f>
        <v>0</v>
      </c>
      <c r="K975" s="14">
        <f t="shared" ref="K975:K1038" si="204">C975*E975*D975</f>
        <v>0</v>
      </c>
      <c r="L975" s="14">
        <f t="shared" ref="L975:L1038" si="205">C975*E975*D975*D975</f>
        <v>0</v>
      </c>
      <c r="M975" s="14">
        <f t="shared" ca="1" si="197"/>
        <v>-1.8432078686033124E-2</v>
      </c>
      <c r="N975" s="14">
        <f t="shared" ref="N975:N1038" ca="1" si="206">C975*(M975-E975)^2</f>
        <v>0</v>
      </c>
      <c r="O975" s="21">
        <f t="shared" ref="O975:O1038" ca="1" si="207">(C975*O$1-O$2*F975+O$3*H975)^2</f>
        <v>0</v>
      </c>
      <c r="P975" s="14">
        <f t="shared" ref="P975:P1038" ca="1" si="208">(-C975*O$2+O$4*F975-O$5*H975)^2</f>
        <v>0</v>
      </c>
      <c r="Q975" s="14">
        <f t="shared" ref="Q975:Q1038" ca="1" si="209">+(C975*O$3-F975*O$5+H975*O$6)^2</f>
        <v>0</v>
      </c>
      <c r="R975" s="8">
        <f t="shared" ca="1" si="198"/>
        <v>1.8432078686033124E-2</v>
      </c>
    </row>
    <row r="976" spans="3:18" x14ac:dyDescent="0.2">
      <c r="C976" s="54"/>
      <c r="D976" s="56">
        <f t="shared" si="199"/>
        <v>0</v>
      </c>
      <c r="E976" s="56">
        <f t="shared" si="199"/>
        <v>0</v>
      </c>
      <c r="F976" s="14">
        <f t="shared" si="200"/>
        <v>0</v>
      </c>
      <c r="G976" s="14">
        <f t="shared" si="200"/>
        <v>0</v>
      </c>
      <c r="H976" s="14">
        <f t="shared" si="201"/>
        <v>0</v>
      </c>
      <c r="I976" s="14">
        <f t="shared" si="202"/>
        <v>0</v>
      </c>
      <c r="J976" s="14">
        <f t="shared" si="203"/>
        <v>0</v>
      </c>
      <c r="K976" s="14">
        <f t="shared" si="204"/>
        <v>0</v>
      </c>
      <c r="L976" s="14">
        <f t="shared" si="205"/>
        <v>0</v>
      </c>
      <c r="M976" s="14">
        <f t="shared" ca="1" si="197"/>
        <v>-1.8432078686033124E-2</v>
      </c>
      <c r="N976" s="14">
        <f t="shared" ca="1" si="206"/>
        <v>0</v>
      </c>
      <c r="O976" s="21">
        <f t="shared" ca="1" si="207"/>
        <v>0</v>
      </c>
      <c r="P976" s="14">
        <f t="shared" ca="1" si="208"/>
        <v>0</v>
      </c>
      <c r="Q976" s="14">
        <f t="shared" ca="1" si="209"/>
        <v>0</v>
      </c>
      <c r="R976" s="8">
        <f t="shared" ca="1" si="198"/>
        <v>1.8432078686033124E-2</v>
      </c>
    </row>
    <row r="977" spans="3:18" x14ac:dyDescent="0.2">
      <c r="C977" s="54"/>
      <c r="D977" s="56">
        <f t="shared" si="199"/>
        <v>0</v>
      </c>
      <c r="E977" s="56">
        <f t="shared" si="199"/>
        <v>0</v>
      </c>
      <c r="F977" s="14">
        <f t="shared" si="200"/>
        <v>0</v>
      </c>
      <c r="G977" s="14">
        <f t="shared" si="200"/>
        <v>0</v>
      </c>
      <c r="H977" s="14">
        <f t="shared" si="201"/>
        <v>0</v>
      </c>
      <c r="I977" s="14">
        <f t="shared" si="202"/>
        <v>0</v>
      </c>
      <c r="J977" s="14">
        <f t="shared" si="203"/>
        <v>0</v>
      </c>
      <c r="K977" s="14">
        <f t="shared" si="204"/>
        <v>0</v>
      </c>
      <c r="L977" s="14">
        <f t="shared" si="205"/>
        <v>0</v>
      </c>
      <c r="M977" s="14">
        <f t="shared" ca="1" si="197"/>
        <v>-1.8432078686033124E-2</v>
      </c>
      <c r="N977" s="14">
        <f t="shared" ca="1" si="206"/>
        <v>0</v>
      </c>
      <c r="O977" s="21">
        <f t="shared" ca="1" si="207"/>
        <v>0</v>
      </c>
      <c r="P977" s="14">
        <f t="shared" ca="1" si="208"/>
        <v>0</v>
      </c>
      <c r="Q977" s="14">
        <f t="shared" ca="1" si="209"/>
        <v>0</v>
      </c>
      <c r="R977" s="8">
        <f t="shared" ca="1" si="198"/>
        <v>1.8432078686033124E-2</v>
      </c>
    </row>
    <row r="978" spans="3:18" x14ac:dyDescent="0.2">
      <c r="C978" s="54"/>
      <c r="D978" s="56">
        <f t="shared" si="199"/>
        <v>0</v>
      </c>
      <c r="E978" s="56">
        <f t="shared" si="199"/>
        <v>0</v>
      </c>
      <c r="F978" s="14">
        <f t="shared" si="200"/>
        <v>0</v>
      </c>
      <c r="G978" s="14">
        <f t="shared" si="200"/>
        <v>0</v>
      </c>
      <c r="H978" s="14">
        <f t="shared" si="201"/>
        <v>0</v>
      </c>
      <c r="I978" s="14">
        <f t="shared" si="202"/>
        <v>0</v>
      </c>
      <c r="J978" s="14">
        <f t="shared" si="203"/>
        <v>0</v>
      </c>
      <c r="K978" s="14">
        <f t="shared" si="204"/>
        <v>0</v>
      </c>
      <c r="L978" s="14">
        <f t="shared" si="205"/>
        <v>0</v>
      </c>
      <c r="M978" s="14">
        <f t="shared" ca="1" si="197"/>
        <v>-1.8432078686033124E-2</v>
      </c>
      <c r="N978" s="14">
        <f t="shared" ca="1" si="206"/>
        <v>0</v>
      </c>
      <c r="O978" s="21">
        <f t="shared" ca="1" si="207"/>
        <v>0</v>
      </c>
      <c r="P978" s="14">
        <f t="shared" ca="1" si="208"/>
        <v>0</v>
      </c>
      <c r="Q978" s="14">
        <f t="shared" ca="1" si="209"/>
        <v>0</v>
      </c>
      <c r="R978" s="8">
        <f t="shared" ca="1" si="198"/>
        <v>1.8432078686033124E-2</v>
      </c>
    </row>
    <row r="979" spans="3:18" x14ac:dyDescent="0.2">
      <c r="C979" s="54"/>
      <c r="D979" s="56">
        <f t="shared" si="199"/>
        <v>0</v>
      </c>
      <c r="E979" s="56">
        <f t="shared" si="199"/>
        <v>0</v>
      </c>
      <c r="F979" s="14">
        <f t="shared" si="200"/>
        <v>0</v>
      </c>
      <c r="G979" s="14">
        <f t="shared" si="200"/>
        <v>0</v>
      </c>
      <c r="H979" s="14">
        <f t="shared" si="201"/>
        <v>0</v>
      </c>
      <c r="I979" s="14">
        <f t="shared" si="202"/>
        <v>0</v>
      </c>
      <c r="J979" s="14">
        <f t="shared" si="203"/>
        <v>0</v>
      </c>
      <c r="K979" s="14">
        <f t="shared" si="204"/>
        <v>0</v>
      </c>
      <c r="L979" s="14">
        <f t="shared" si="205"/>
        <v>0</v>
      </c>
      <c r="M979" s="14">
        <f t="shared" ca="1" si="197"/>
        <v>-1.8432078686033124E-2</v>
      </c>
      <c r="N979" s="14">
        <f t="shared" ca="1" si="206"/>
        <v>0</v>
      </c>
      <c r="O979" s="21">
        <f t="shared" ca="1" si="207"/>
        <v>0</v>
      </c>
      <c r="P979" s="14">
        <f t="shared" ca="1" si="208"/>
        <v>0</v>
      </c>
      <c r="Q979" s="14">
        <f t="shared" ca="1" si="209"/>
        <v>0</v>
      </c>
      <c r="R979" s="8">
        <f t="shared" ca="1" si="198"/>
        <v>1.8432078686033124E-2</v>
      </c>
    </row>
    <row r="980" spans="3:18" x14ac:dyDescent="0.2">
      <c r="C980" s="54"/>
      <c r="D980" s="56">
        <f t="shared" si="199"/>
        <v>0</v>
      </c>
      <c r="E980" s="56">
        <f t="shared" si="199"/>
        <v>0</v>
      </c>
      <c r="F980" s="14">
        <f t="shared" si="200"/>
        <v>0</v>
      </c>
      <c r="G980" s="14">
        <f t="shared" si="200"/>
        <v>0</v>
      </c>
      <c r="H980" s="14">
        <f t="shared" si="201"/>
        <v>0</v>
      </c>
      <c r="I980" s="14">
        <f t="shared" si="202"/>
        <v>0</v>
      </c>
      <c r="J980" s="14">
        <f t="shared" si="203"/>
        <v>0</v>
      </c>
      <c r="K980" s="14">
        <f t="shared" si="204"/>
        <v>0</v>
      </c>
      <c r="L980" s="14">
        <f t="shared" si="205"/>
        <v>0</v>
      </c>
      <c r="M980" s="14">
        <f t="shared" ref="M980:M1043" ca="1" si="210">+E$4+E$5*D980+E$6*D980^2</f>
        <v>-1.8432078686033124E-2</v>
      </c>
      <c r="N980" s="14">
        <f t="shared" ca="1" si="206"/>
        <v>0</v>
      </c>
      <c r="O980" s="21">
        <f t="shared" ca="1" si="207"/>
        <v>0</v>
      </c>
      <c r="P980" s="14">
        <f t="shared" ca="1" si="208"/>
        <v>0</v>
      </c>
      <c r="Q980" s="14">
        <f t="shared" ca="1" si="209"/>
        <v>0</v>
      </c>
      <c r="R980" s="8">
        <f t="shared" ref="R980:R1043" ca="1" si="211">+E980-M980</f>
        <v>1.8432078686033124E-2</v>
      </c>
    </row>
    <row r="981" spans="3:18" x14ac:dyDescent="0.2">
      <c r="C981" s="54"/>
      <c r="D981" s="56">
        <f t="shared" si="199"/>
        <v>0</v>
      </c>
      <c r="E981" s="56">
        <f t="shared" si="199"/>
        <v>0</v>
      </c>
      <c r="F981" s="14">
        <f t="shared" si="200"/>
        <v>0</v>
      </c>
      <c r="G981" s="14">
        <f t="shared" si="200"/>
        <v>0</v>
      </c>
      <c r="H981" s="14">
        <f t="shared" si="201"/>
        <v>0</v>
      </c>
      <c r="I981" s="14">
        <f t="shared" si="202"/>
        <v>0</v>
      </c>
      <c r="J981" s="14">
        <f t="shared" si="203"/>
        <v>0</v>
      </c>
      <c r="K981" s="14">
        <f t="shared" si="204"/>
        <v>0</v>
      </c>
      <c r="L981" s="14">
        <f t="shared" si="205"/>
        <v>0</v>
      </c>
      <c r="M981" s="14">
        <f t="shared" ca="1" si="210"/>
        <v>-1.8432078686033124E-2</v>
      </c>
      <c r="N981" s="14">
        <f t="shared" ca="1" si="206"/>
        <v>0</v>
      </c>
      <c r="O981" s="21">
        <f t="shared" ca="1" si="207"/>
        <v>0</v>
      </c>
      <c r="P981" s="14">
        <f t="shared" ca="1" si="208"/>
        <v>0</v>
      </c>
      <c r="Q981" s="14">
        <f t="shared" ca="1" si="209"/>
        <v>0</v>
      </c>
      <c r="R981" s="8">
        <f t="shared" ca="1" si="211"/>
        <v>1.8432078686033124E-2</v>
      </c>
    </row>
    <row r="982" spans="3:18" x14ac:dyDescent="0.2">
      <c r="C982" s="54"/>
      <c r="D982" s="56">
        <f t="shared" si="199"/>
        <v>0</v>
      </c>
      <c r="E982" s="56">
        <f t="shared" si="199"/>
        <v>0</v>
      </c>
      <c r="F982" s="14">
        <f t="shared" si="200"/>
        <v>0</v>
      </c>
      <c r="G982" s="14">
        <f t="shared" si="200"/>
        <v>0</v>
      </c>
      <c r="H982" s="14">
        <f t="shared" si="201"/>
        <v>0</v>
      </c>
      <c r="I982" s="14">
        <f t="shared" si="202"/>
        <v>0</v>
      </c>
      <c r="J982" s="14">
        <f t="shared" si="203"/>
        <v>0</v>
      </c>
      <c r="K982" s="14">
        <f t="shared" si="204"/>
        <v>0</v>
      </c>
      <c r="L982" s="14">
        <f t="shared" si="205"/>
        <v>0</v>
      </c>
      <c r="M982" s="14">
        <f t="shared" ca="1" si="210"/>
        <v>-1.8432078686033124E-2</v>
      </c>
      <c r="N982" s="14">
        <f t="shared" ca="1" si="206"/>
        <v>0</v>
      </c>
      <c r="O982" s="21">
        <f t="shared" ca="1" si="207"/>
        <v>0</v>
      </c>
      <c r="P982" s="14">
        <f t="shared" ca="1" si="208"/>
        <v>0</v>
      </c>
      <c r="Q982" s="14">
        <f t="shared" ca="1" si="209"/>
        <v>0</v>
      </c>
      <c r="R982" s="8">
        <f t="shared" ca="1" si="211"/>
        <v>1.8432078686033124E-2</v>
      </c>
    </row>
    <row r="983" spans="3:18" x14ac:dyDescent="0.2">
      <c r="C983" s="54"/>
      <c r="D983" s="56">
        <f t="shared" si="199"/>
        <v>0</v>
      </c>
      <c r="E983" s="56">
        <f t="shared" si="199"/>
        <v>0</v>
      </c>
      <c r="F983" s="14">
        <f t="shared" si="200"/>
        <v>0</v>
      </c>
      <c r="G983" s="14">
        <f t="shared" si="200"/>
        <v>0</v>
      </c>
      <c r="H983" s="14">
        <f t="shared" si="201"/>
        <v>0</v>
      </c>
      <c r="I983" s="14">
        <f t="shared" si="202"/>
        <v>0</v>
      </c>
      <c r="J983" s="14">
        <f t="shared" si="203"/>
        <v>0</v>
      </c>
      <c r="K983" s="14">
        <f t="shared" si="204"/>
        <v>0</v>
      </c>
      <c r="L983" s="14">
        <f t="shared" si="205"/>
        <v>0</v>
      </c>
      <c r="M983" s="14">
        <f t="shared" ca="1" si="210"/>
        <v>-1.8432078686033124E-2</v>
      </c>
      <c r="N983" s="14">
        <f t="shared" ca="1" si="206"/>
        <v>0</v>
      </c>
      <c r="O983" s="21">
        <f t="shared" ca="1" si="207"/>
        <v>0</v>
      </c>
      <c r="P983" s="14">
        <f t="shared" ca="1" si="208"/>
        <v>0</v>
      </c>
      <c r="Q983" s="14">
        <f t="shared" ca="1" si="209"/>
        <v>0</v>
      </c>
      <c r="R983" s="8">
        <f t="shared" ca="1" si="211"/>
        <v>1.8432078686033124E-2</v>
      </c>
    </row>
    <row r="984" spans="3:18" x14ac:dyDescent="0.2">
      <c r="C984" s="54"/>
      <c r="D984" s="56">
        <f t="shared" si="199"/>
        <v>0</v>
      </c>
      <c r="E984" s="56">
        <f t="shared" si="199"/>
        <v>0</v>
      </c>
      <c r="F984" s="14">
        <f t="shared" si="200"/>
        <v>0</v>
      </c>
      <c r="G984" s="14">
        <f t="shared" si="200"/>
        <v>0</v>
      </c>
      <c r="H984" s="14">
        <f t="shared" si="201"/>
        <v>0</v>
      </c>
      <c r="I984" s="14">
        <f t="shared" si="202"/>
        <v>0</v>
      </c>
      <c r="J984" s="14">
        <f t="shared" si="203"/>
        <v>0</v>
      </c>
      <c r="K984" s="14">
        <f t="shared" si="204"/>
        <v>0</v>
      </c>
      <c r="L984" s="14">
        <f t="shared" si="205"/>
        <v>0</v>
      </c>
      <c r="M984" s="14">
        <f t="shared" ca="1" si="210"/>
        <v>-1.8432078686033124E-2</v>
      </c>
      <c r="N984" s="14">
        <f t="shared" ca="1" si="206"/>
        <v>0</v>
      </c>
      <c r="O984" s="21">
        <f t="shared" ca="1" si="207"/>
        <v>0</v>
      </c>
      <c r="P984" s="14">
        <f t="shared" ca="1" si="208"/>
        <v>0</v>
      </c>
      <c r="Q984" s="14">
        <f t="shared" ca="1" si="209"/>
        <v>0</v>
      </c>
      <c r="R984" s="8">
        <f t="shared" ca="1" si="211"/>
        <v>1.8432078686033124E-2</v>
      </c>
    </row>
    <row r="985" spans="3:18" x14ac:dyDescent="0.2">
      <c r="C985" s="54"/>
      <c r="D985" s="56">
        <f t="shared" si="199"/>
        <v>0</v>
      </c>
      <c r="E985" s="56">
        <f t="shared" si="199"/>
        <v>0</v>
      </c>
      <c r="F985" s="14">
        <f t="shared" si="200"/>
        <v>0</v>
      </c>
      <c r="G985" s="14">
        <f t="shared" si="200"/>
        <v>0</v>
      </c>
      <c r="H985" s="14">
        <f t="shared" si="201"/>
        <v>0</v>
      </c>
      <c r="I985" s="14">
        <f t="shared" si="202"/>
        <v>0</v>
      </c>
      <c r="J985" s="14">
        <f t="shared" si="203"/>
        <v>0</v>
      </c>
      <c r="K985" s="14">
        <f t="shared" si="204"/>
        <v>0</v>
      </c>
      <c r="L985" s="14">
        <f t="shared" si="205"/>
        <v>0</v>
      </c>
      <c r="M985" s="14">
        <f t="shared" ca="1" si="210"/>
        <v>-1.8432078686033124E-2</v>
      </c>
      <c r="N985" s="14">
        <f t="shared" ca="1" si="206"/>
        <v>0</v>
      </c>
      <c r="O985" s="21">
        <f t="shared" ca="1" si="207"/>
        <v>0</v>
      </c>
      <c r="P985" s="14">
        <f t="shared" ca="1" si="208"/>
        <v>0</v>
      </c>
      <c r="Q985" s="14">
        <f t="shared" ca="1" si="209"/>
        <v>0</v>
      </c>
      <c r="R985" s="8">
        <f t="shared" ca="1" si="211"/>
        <v>1.8432078686033124E-2</v>
      </c>
    </row>
    <row r="986" spans="3:18" x14ac:dyDescent="0.2">
      <c r="C986" s="54"/>
      <c r="D986" s="56">
        <f t="shared" si="199"/>
        <v>0</v>
      </c>
      <c r="E986" s="56">
        <f t="shared" si="199"/>
        <v>0</v>
      </c>
      <c r="F986" s="14">
        <f t="shared" si="200"/>
        <v>0</v>
      </c>
      <c r="G986" s="14">
        <f t="shared" si="200"/>
        <v>0</v>
      </c>
      <c r="H986" s="14">
        <f t="shared" si="201"/>
        <v>0</v>
      </c>
      <c r="I986" s="14">
        <f t="shared" si="202"/>
        <v>0</v>
      </c>
      <c r="J986" s="14">
        <f t="shared" si="203"/>
        <v>0</v>
      </c>
      <c r="K986" s="14">
        <f t="shared" si="204"/>
        <v>0</v>
      </c>
      <c r="L986" s="14">
        <f t="shared" si="205"/>
        <v>0</v>
      </c>
      <c r="M986" s="14">
        <f t="shared" ca="1" si="210"/>
        <v>-1.8432078686033124E-2</v>
      </c>
      <c r="N986" s="14">
        <f t="shared" ca="1" si="206"/>
        <v>0</v>
      </c>
      <c r="O986" s="21">
        <f t="shared" ca="1" si="207"/>
        <v>0</v>
      </c>
      <c r="P986" s="14">
        <f t="shared" ca="1" si="208"/>
        <v>0</v>
      </c>
      <c r="Q986" s="14">
        <f t="shared" ca="1" si="209"/>
        <v>0</v>
      </c>
      <c r="R986" s="8">
        <f t="shared" ca="1" si="211"/>
        <v>1.8432078686033124E-2</v>
      </c>
    </row>
    <row r="987" spans="3:18" x14ac:dyDescent="0.2">
      <c r="C987" s="54"/>
      <c r="D987" s="56">
        <f t="shared" si="199"/>
        <v>0</v>
      </c>
      <c r="E987" s="56">
        <f t="shared" si="199"/>
        <v>0</v>
      </c>
      <c r="F987" s="14">
        <f t="shared" si="200"/>
        <v>0</v>
      </c>
      <c r="G987" s="14">
        <f t="shared" si="200"/>
        <v>0</v>
      </c>
      <c r="H987" s="14">
        <f t="shared" si="201"/>
        <v>0</v>
      </c>
      <c r="I987" s="14">
        <f t="shared" si="202"/>
        <v>0</v>
      </c>
      <c r="J987" s="14">
        <f t="shared" si="203"/>
        <v>0</v>
      </c>
      <c r="K987" s="14">
        <f t="shared" si="204"/>
        <v>0</v>
      </c>
      <c r="L987" s="14">
        <f t="shared" si="205"/>
        <v>0</v>
      </c>
      <c r="M987" s="14">
        <f t="shared" ca="1" si="210"/>
        <v>-1.8432078686033124E-2</v>
      </c>
      <c r="N987" s="14">
        <f t="shared" ca="1" si="206"/>
        <v>0</v>
      </c>
      <c r="O987" s="21">
        <f t="shared" ca="1" si="207"/>
        <v>0</v>
      </c>
      <c r="P987" s="14">
        <f t="shared" ca="1" si="208"/>
        <v>0</v>
      </c>
      <c r="Q987" s="14">
        <f t="shared" ca="1" si="209"/>
        <v>0</v>
      </c>
      <c r="R987" s="8">
        <f t="shared" ca="1" si="211"/>
        <v>1.8432078686033124E-2</v>
      </c>
    </row>
    <row r="988" spans="3:18" x14ac:dyDescent="0.2">
      <c r="C988" s="54"/>
      <c r="D988" s="56">
        <f t="shared" si="199"/>
        <v>0</v>
      </c>
      <c r="E988" s="56">
        <f t="shared" si="199"/>
        <v>0</v>
      </c>
      <c r="F988" s="14">
        <f t="shared" si="200"/>
        <v>0</v>
      </c>
      <c r="G988" s="14">
        <f t="shared" si="200"/>
        <v>0</v>
      </c>
      <c r="H988" s="14">
        <f t="shared" si="201"/>
        <v>0</v>
      </c>
      <c r="I988" s="14">
        <f t="shared" si="202"/>
        <v>0</v>
      </c>
      <c r="J988" s="14">
        <f t="shared" si="203"/>
        <v>0</v>
      </c>
      <c r="K988" s="14">
        <f t="shared" si="204"/>
        <v>0</v>
      </c>
      <c r="L988" s="14">
        <f t="shared" si="205"/>
        <v>0</v>
      </c>
      <c r="M988" s="14">
        <f t="shared" ca="1" si="210"/>
        <v>-1.8432078686033124E-2</v>
      </c>
      <c r="N988" s="14">
        <f t="shared" ca="1" si="206"/>
        <v>0</v>
      </c>
      <c r="O988" s="21">
        <f t="shared" ca="1" si="207"/>
        <v>0</v>
      </c>
      <c r="P988" s="14">
        <f t="shared" ca="1" si="208"/>
        <v>0</v>
      </c>
      <c r="Q988" s="14">
        <f t="shared" ca="1" si="209"/>
        <v>0</v>
      </c>
      <c r="R988" s="8">
        <f t="shared" ca="1" si="211"/>
        <v>1.8432078686033124E-2</v>
      </c>
    </row>
    <row r="989" spans="3:18" x14ac:dyDescent="0.2">
      <c r="C989" s="54"/>
      <c r="D989" s="56">
        <f t="shared" si="199"/>
        <v>0</v>
      </c>
      <c r="E989" s="56">
        <f t="shared" si="199"/>
        <v>0</v>
      </c>
      <c r="F989" s="14">
        <f t="shared" si="200"/>
        <v>0</v>
      </c>
      <c r="G989" s="14">
        <f t="shared" si="200"/>
        <v>0</v>
      </c>
      <c r="H989" s="14">
        <f t="shared" si="201"/>
        <v>0</v>
      </c>
      <c r="I989" s="14">
        <f t="shared" si="202"/>
        <v>0</v>
      </c>
      <c r="J989" s="14">
        <f t="shared" si="203"/>
        <v>0</v>
      </c>
      <c r="K989" s="14">
        <f t="shared" si="204"/>
        <v>0</v>
      </c>
      <c r="L989" s="14">
        <f t="shared" si="205"/>
        <v>0</v>
      </c>
      <c r="M989" s="14">
        <f t="shared" ca="1" si="210"/>
        <v>-1.8432078686033124E-2</v>
      </c>
      <c r="N989" s="14">
        <f t="shared" ca="1" si="206"/>
        <v>0</v>
      </c>
      <c r="O989" s="21">
        <f t="shared" ca="1" si="207"/>
        <v>0</v>
      </c>
      <c r="P989" s="14">
        <f t="shared" ca="1" si="208"/>
        <v>0</v>
      </c>
      <c r="Q989" s="14">
        <f t="shared" ca="1" si="209"/>
        <v>0</v>
      </c>
      <c r="R989" s="8">
        <f t="shared" ca="1" si="211"/>
        <v>1.8432078686033124E-2</v>
      </c>
    </row>
    <row r="990" spans="3:18" x14ac:dyDescent="0.2">
      <c r="C990" s="54"/>
      <c r="D990" s="56">
        <f t="shared" si="199"/>
        <v>0</v>
      </c>
      <c r="E990" s="56">
        <f t="shared" si="199"/>
        <v>0</v>
      </c>
      <c r="F990" s="14">
        <f t="shared" si="200"/>
        <v>0</v>
      </c>
      <c r="G990" s="14">
        <f t="shared" si="200"/>
        <v>0</v>
      </c>
      <c r="H990" s="14">
        <f t="shared" si="201"/>
        <v>0</v>
      </c>
      <c r="I990" s="14">
        <f t="shared" si="202"/>
        <v>0</v>
      </c>
      <c r="J990" s="14">
        <f t="shared" si="203"/>
        <v>0</v>
      </c>
      <c r="K990" s="14">
        <f t="shared" si="204"/>
        <v>0</v>
      </c>
      <c r="L990" s="14">
        <f t="shared" si="205"/>
        <v>0</v>
      </c>
      <c r="M990" s="14">
        <f t="shared" ca="1" si="210"/>
        <v>-1.8432078686033124E-2</v>
      </c>
      <c r="N990" s="14">
        <f t="shared" ca="1" si="206"/>
        <v>0</v>
      </c>
      <c r="O990" s="21">
        <f t="shared" ca="1" si="207"/>
        <v>0</v>
      </c>
      <c r="P990" s="14">
        <f t="shared" ca="1" si="208"/>
        <v>0</v>
      </c>
      <c r="Q990" s="14">
        <f t="shared" ca="1" si="209"/>
        <v>0</v>
      </c>
      <c r="R990" s="8">
        <f t="shared" ca="1" si="211"/>
        <v>1.8432078686033124E-2</v>
      </c>
    </row>
    <row r="991" spans="3:18" x14ac:dyDescent="0.2">
      <c r="C991" s="54"/>
      <c r="D991" s="56">
        <f t="shared" si="199"/>
        <v>0</v>
      </c>
      <c r="E991" s="56">
        <f t="shared" si="199"/>
        <v>0</v>
      </c>
      <c r="F991" s="14">
        <f t="shared" si="200"/>
        <v>0</v>
      </c>
      <c r="G991" s="14">
        <f t="shared" si="200"/>
        <v>0</v>
      </c>
      <c r="H991" s="14">
        <f t="shared" si="201"/>
        <v>0</v>
      </c>
      <c r="I991" s="14">
        <f t="shared" si="202"/>
        <v>0</v>
      </c>
      <c r="J991" s="14">
        <f t="shared" si="203"/>
        <v>0</v>
      </c>
      <c r="K991" s="14">
        <f t="shared" si="204"/>
        <v>0</v>
      </c>
      <c r="L991" s="14">
        <f t="shared" si="205"/>
        <v>0</v>
      </c>
      <c r="M991" s="14">
        <f t="shared" ca="1" si="210"/>
        <v>-1.8432078686033124E-2</v>
      </c>
      <c r="N991" s="14">
        <f t="shared" ca="1" si="206"/>
        <v>0</v>
      </c>
      <c r="O991" s="21">
        <f t="shared" ca="1" si="207"/>
        <v>0</v>
      </c>
      <c r="P991" s="14">
        <f t="shared" ca="1" si="208"/>
        <v>0</v>
      </c>
      <c r="Q991" s="14">
        <f t="shared" ca="1" si="209"/>
        <v>0</v>
      </c>
      <c r="R991" s="8">
        <f t="shared" ca="1" si="211"/>
        <v>1.8432078686033124E-2</v>
      </c>
    </row>
    <row r="992" spans="3:18" x14ac:dyDescent="0.2">
      <c r="C992" s="54"/>
      <c r="D992" s="56">
        <f t="shared" si="199"/>
        <v>0</v>
      </c>
      <c r="E992" s="56">
        <f t="shared" si="199"/>
        <v>0</v>
      </c>
      <c r="F992" s="14">
        <f t="shared" si="200"/>
        <v>0</v>
      </c>
      <c r="G992" s="14">
        <f t="shared" si="200"/>
        <v>0</v>
      </c>
      <c r="H992" s="14">
        <f t="shared" si="201"/>
        <v>0</v>
      </c>
      <c r="I992" s="14">
        <f t="shared" si="202"/>
        <v>0</v>
      </c>
      <c r="J992" s="14">
        <f t="shared" si="203"/>
        <v>0</v>
      </c>
      <c r="K992" s="14">
        <f t="shared" si="204"/>
        <v>0</v>
      </c>
      <c r="L992" s="14">
        <f t="shared" si="205"/>
        <v>0</v>
      </c>
      <c r="M992" s="14">
        <f t="shared" ca="1" si="210"/>
        <v>-1.8432078686033124E-2</v>
      </c>
      <c r="N992" s="14">
        <f t="shared" ca="1" si="206"/>
        <v>0</v>
      </c>
      <c r="O992" s="21">
        <f t="shared" ca="1" si="207"/>
        <v>0</v>
      </c>
      <c r="P992" s="14">
        <f t="shared" ca="1" si="208"/>
        <v>0</v>
      </c>
      <c r="Q992" s="14">
        <f t="shared" ca="1" si="209"/>
        <v>0</v>
      </c>
      <c r="R992" s="8">
        <f t="shared" ca="1" si="211"/>
        <v>1.8432078686033124E-2</v>
      </c>
    </row>
    <row r="993" spans="3:18" x14ac:dyDescent="0.2">
      <c r="C993" s="54"/>
      <c r="D993" s="56">
        <f t="shared" si="199"/>
        <v>0</v>
      </c>
      <c r="E993" s="56">
        <f t="shared" si="199"/>
        <v>0</v>
      </c>
      <c r="F993" s="14">
        <f t="shared" si="200"/>
        <v>0</v>
      </c>
      <c r="G993" s="14">
        <f t="shared" si="200"/>
        <v>0</v>
      </c>
      <c r="H993" s="14">
        <f t="shared" si="201"/>
        <v>0</v>
      </c>
      <c r="I993" s="14">
        <f t="shared" si="202"/>
        <v>0</v>
      </c>
      <c r="J993" s="14">
        <f t="shared" si="203"/>
        <v>0</v>
      </c>
      <c r="K993" s="14">
        <f t="shared" si="204"/>
        <v>0</v>
      </c>
      <c r="L993" s="14">
        <f t="shared" si="205"/>
        <v>0</v>
      </c>
      <c r="M993" s="14">
        <f t="shared" ca="1" si="210"/>
        <v>-1.8432078686033124E-2</v>
      </c>
      <c r="N993" s="14">
        <f t="shared" ca="1" si="206"/>
        <v>0</v>
      </c>
      <c r="O993" s="21">
        <f t="shared" ca="1" si="207"/>
        <v>0</v>
      </c>
      <c r="P993" s="14">
        <f t="shared" ca="1" si="208"/>
        <v>0</v>
      </c>
      <c r="Q993" s="14">
        <f t="shared" ca="1" si="209"/>
        <v>0</v>
      </c>
      <c r="R993" s="8">
        <f t="shared" ca="1" si="211"/>
        <v>1.8432078686033124E-2</v>
      </c>
    </row>
    <row r="994" spans="3:18" x14ac:dyDescent="0.2">
      <c r="C994" s="54"/>
      <c r="D994" s="56">
        <f t="shared" si="199"/>
        <v>0</v>
      </c>
      <c r="E994" s="56">
        <f t="shared" si="199"/>
        <v>0</v>
      </c>
      <c r="F994" s="14">
        <f t="shared" si="200"/>
        <v>0</v>
      </c>
      <c r="G994" s="14">
        <f t="shared" si="200"/>
        <v>0</v>
      </c>
      <c r="H994" s="14">
        <f t="shared" si="201"/>
        <v>0</v>
      </c>
      <c r="I994" s="14">
        <f t="shared" si="202"/>
        <v>0</v>
      </c>
      <c r="J994" s="14">
        <f t="shared" si="203"/>
        <v>0</v>
      </c>
      <c r="K994" s="14">
        <f t="shared" si="204"/>
        <v>0</v>
      </c>
      <c r="L994" s="14">
        <f t="shared" si="205"/>
        <v>0</v>
      </c>
      <c r="M994" s="14">
        <f t="shared" ca="1" si="210"/>
        <v>-1.8432078686033124E-2</v>
      </c>
      <c r="N994" s="14">
        <f t="shared" ca="1" si="206"/>
        <v>0</v>
      </c>
      <c r="O994" s="21">
        <f t="shared" ca="1" si="207"/>
        <v>0</v>
      </c>
      <c r="P994" s="14">
        <f t="shared" ca="1" si="208"/>
        <v>0</v>
      </c>
      <c r="Q994" s="14">
        <f t="shared" ca="1" si="209"/>
        <v>0</v>
      </c>
      <c r="R994" s="8">
        <f t="shared" ca="1" si="211"/>
        <v>1.8432078686033124E-2</v>
      </c>
    </row>
    <row r="995" spans="3:18" x14ac:dyDescent="0.2">
      <c r="C995" s="54"/>
      <c r="D995" s="56">
        <f t="shared" si="199"/>
        <v>0</v>
      </c>
      <c r="E995" s="56">
        <f t="shared" si="199"/>
        <v>0</v>
      </c>
      <c r="F995" s="14">
        <f t="shared" si="200"/>
        <v>0</v>
      </c>
      <c r="G995" s="14">
        <f t="shared" si="200"/>
        <v>0</v>
      </c>
      <c r="H995" s="14">
        <f t="shared" si="201"/>
        <v>0</v>
      </c>
      <c r="I995" s="14">
        <f t="shared" si="202"/>
        <v>0</v>
      </c>
      <c r="J995" s="14">
        <f t="shared" si="203"/>
        <v>0</v>
      </c>
      <c r="K995" s="14">
        <f t="shared" si="204"/>
        <v>0</v>
      </c>
      <c r="L995" s="14">
        <f t="shared" si="205"/>
        <v>0</v>
      </c>
      <c r="M995" s="14">
        <f t="shared" ca="1" si="210"/>
        <v>-1.8432078686033124E-2</v>
      </c>
      <c r="N995" s="14">
        <f t="shared" ca="1" si="206"/>
        <v>0</v>
      </c>
      <c r="O995" s="21">
        <f t="shared" ca="1" si="207"/>
        <v>0</v>
      </c>
      <c r="P995" s="14">
        <f t="shared" ca="1" si="208"/>
        <v>0</v>
      </c>
      <c r="Q995" s="14">
        <f t="shared" ca="1" si="209"/>
        <v>0</v>
      </c>
      <c r="R995" s="8">
        <f t="shared" ca="1" si="211"/>
        <v>1.8432078686033124E-2</v>
      </c>
    </row>
    <row r="996" spans="3:18" x14ac:dyDescent="0.2">
      <c r="C996" s="54"/>
      <c r="D996" s="56">
        <f t="shared" si="199"/>
        <v>0</v>
      </c>
      <c r="E996" s="56">
        <f t="shared" si="199"/>
        <v>0</v>
      </c>
      <c r="F996" s="14">
        <f t="shared" si="200"/>
        <v>0</v>
      </c>
      <c r="G996" s="14">
        <f t="shared" si="200"/>
        <v>0</v>
      </c>
      <c r="H996" s="14">
        <f t="shared" si="201"/>
        <v>0</v>
      </c>
      <c r="I996" s="14">
        <f t="shared" si="202"/>
        <v>0</v>
      </c>
      <c r="J996" s="14">
        <f t="shared" si="203"/>
        <v>0</v>
      </c>
      <c r="K996" s="14">
        <f t="shared" si="204"/>
        <v>0</v>
      </c>
      <c r="L996" s="14">
        <f t="shared" si="205"/>
        <v>0</v>
      </c>
      <c r="M996" s="14">
        <f t="shared" ca="1" si="210"/>
        <v>-1.8432078686033124E-2</v>
      </c>
      <c r="N996" s="14">
        <f t="shared" ca="1" si="206"/>
        <v>0</v>
      </c>
      <c r="O996" s="21">
        <f t="shared" ca="1" si="207"/>
        <v>0</v>
      </c>
      <c r="P996" s="14">
        <f t="shared" ca="1" si="208"/>
        <v>0</v>
      </c>
      <c r="Q996" s="14">
        <f t="shared" ca="1" si="209"/>
        <v>0</v>
      </c>
      <c r="R996" s="8">
        <f t="shared" ca="1" si="211"/>
        <v>1.8432078686033124E-2</v>
      </c>
    </row>
    <row r="997" spans="3:18" x14ac:dyDescent="0.2">
      <c r="C997" s="54"/>
      <c r="D997" s="56">
        <f t="shared" si="199"/>
        <v>0</v>
      </c>
      <c r="E997" s="56">
        <f t="shared" si="199"/>
        <v>0</v>
      </c>
      <c r="F997" s="14">
        <f t="shared" si="200"/>
        <v>0</v>
      </c>
      <c r="G997" s="14">
        <f t="shared" si="200"/>
        <v>0</v>
      </c>
      <c r="H997" s="14">
        <f t="shared" si="201"/>
        <v>0</v>
      </c>
      <c r="I997" s="14">
        <f t="shared" si="202"/>
        <v>0</v>
      </c>
      <c r="J997" s="14">
        <f t="shared" si="203"/>
        <v>0</v>
      </c>
      <c r="K997" s="14">
        <f t="shared" si="204"/>
        <v>0</v>
      </c>
      <c r="L997" s="14">
        <f t="shared" si="205"/>
        <v>0</v>
      </c>
      <c r="M997" s="14">
        <f t="shared" ca="1" si="210"/>
        <v>-1.8432078686033124E-2</v>
      </c>
      <c r="N997" s="14">
        <f t="shared" ca="1" si="206"/>
        <v>0</v>
      </c>
      <c r="O997" s="21">
        <f t="shared" ca="1" si="207"/>
        <v>0</v>
      </c>
      <c r="P997" s="14">
        <f t="shared" ca="1" si="208"/>
        <v>0</v>
      </c>
      <c r="Q997" s="14">
        <f t="shared" ca="1" si="209"/>
        <v>0</v>
      </c>
      <c r="R997" s="8">
        <f t="shared" ca="1" si="211"/>
        <v>1.8432078686033124E-2</v>
      </c>
    </row>
    <row r="998" spans="3:18" x14ac:dyDescent="0.2">
      <c r="C998" s="54"/>
      <c r="D998" s="56">
        <f t="shared" si="199"/>
        <v>0</v>
      </c>
      <c r="E998" s="56">
        <f t="shared" si="199"/>
        <v>0</v>
      </c>
      <c r="F998" s="14">
        <f t="shared" si="200"/>
        <v>0</v>
      </c>
      <c r="G998" s="14">
        <f t="shared" si="200"/>
        <v>0</v>
      </c>
      <c r="H998" s="14">
        <f t="shared" si="201"/>
        <v>0</v>
      </c>
      <c r="I998" s="14">
        <f t="shared" si="202"/>
        <v>0</v>
      </c>
      <c r="J998" s="14">
        <f t="shared" si="203"/>
        <v>0</v>
      </c>
      <c r="K998" s="14">
        <f t="shared" si="204"/>
        <v>0</v>
      </c>
      <c r="L998" s="14">
        <f t="shared" si="205"/>
        <v>0</v>
      </c>
      <c r="M998" s="14">
        <f t="shared" ca="1" si="210"/>
        <v>-1.8432078686033124E-2</v>
      </c>
      <c r="N998" s="14">
        <f t="shared" ca="1" si="206"/>
        <v>0</v>
      </c>
      <c r="O998" s="21">
        <f t="shared" ca="1" si="207"/>
        <v>0</v>
      </c>
      <c r="P998" s="14">
        <f t="shared" ca="1" si="208"/>
        <v>0</v>
      </c>
      <c r="Q998" s="14">
        <f t="shared" ca="1" si="209"/>
        <v>0</v>
      </c>
      <c r="R998" s="8">
        <f t="shared" ca="1" si="211"/>
        <v>1.8432078686033124E-2</v>
      </c>
    </row>
    <row r="999" spans="3:18" x14ac:dyDescent="0.2">
      <c r="C999" s="54"/>
      <c r="D999" s="56">
        <f t="shared" si="199"/>
        <v>0</v>
      </c>
      <c r="E999" s="56">
        <f t="shared" si="199"/>
        <v>0</v>
      </c>
      <c r="F999" s="14">
        <f t="shared" si="200"/>
        <v>0</v>
      </c>
      <c r="G999" s="14">
        <f t="shared" si="200"/>
        <v>0</v>
      </c>
      <c r="H999" s="14">
        <f t="shared" si="201"/>
        <v>0</v>
      </c>
      <c r="I999" s="14">
        <f t="shared" si="202"/>
        <v>0</v>
      </c>
      <c r="J999" s="14">
        <f t="shared" si="203"/>
        <v>0</v>
      </c>
      <c r="K999" s="14">
        <f t="shared" si="204"/>
        <v>0</v>
      </c>
      <c r="L999" s="14">
        <f t="shared" si="205"/>
        <v>0</v>
      </c>
      <c r="M999" s="14">
        <f t="shared" ca="1" si="210"/>
        <v>-1.8432078686033124E-2</v>
      </c>
      <c r="N999" s="14">
        <f t="shared" ca="1" si="206"/>
        <v>0</v>
      </c>
      <c r="O999" s="21">
        <f t="shared" ca="1" si="207"/>
        <v>0</v>
      </c>
      <c r="P999" s="14">
        <f t="shared" ca="1" si="208"/>
        <v>0</v>
      </c>
      <c r="Q999" s="14">
        <f t="shared" ca="1" si="209"/>
        <v>0</v>
      </c>
      <c r="R999" s="8">
        <f t="shared" ca="1" si="211"/>
        <v>1.8432078686033124E-2</v>
      </c>
    </row>
    <row r="1000" spans="3:18" x14ac:dyDescent="0.2">
      <c r="C1000" s="54"/>
      <c r="D1000" s="56">
        <f t="shared" si="199"/>
        <v>0</v>
      </c>
      <c r="E1000" s="56">
        <f t="shared" si="199"/>
        <v>0</v>
      </c>
      <c r="F1000" s="14">
        <f t="shared" si="200"/>
        <v>0</v>
      </c>
      <c r="G1000" s="14">
        <f t="shared" si="200"/>
        <v>0</v>
      </c>
      <c r="H1000" s="14">
        <f t="shared" si="201"/>
        <v>0</v>
      </c>
      <c r="I1000" s="14">
        <f t="shared" si="202"/>
        <v>0</v>
      </c>
      <c r="J1000" s="14">
        <f t="shared" si="203"/>
        <v>0</v>
      </c>
      <c r="K1000" s="14">
        <f t="shared" si="204"/>
        <v>0</v>
      </c>
      <c r="L1000" s="14">
        <f t="shared" si="205"/>
        <v>0</v>
      </c>
      <c r="M1000" s="14">
        <f t="shared" ca="1" si="210"/>
        <v>-1.8432078686033124E-2</v>
      </c>
      <c r="N1000" s="14">
        <f t="shared" ca="1" si="206"/>
        <v>0</v>
      </c>
      <c r="O1000" s="21">
        <f t="shared" ca="1" si="207"/>
        <v>0</v>
      </c>
      <c r="P1000" s="14">
        <f t="shared" ca="1" si="208"/>
        <v>0</v>
      </c>
      <c r="Q1000" s="14">
        <f t="shared" ca="1" si="209"/>
        <v>0</v>
      </c>
      <c r="R1000" s="8">
        <f t="shared" ca="1" si="211"/>
        <v>1.8432078686033124E-2</v>
      </c>
    </row>
    <row r="1001" spans="3:18" x14ac:dyDescent="0.2">
      <c r="C1001" s="54"/>
      <c r="D1001" s="56">
        <f t="shared" si="199"/>
        <v>0</v>
      </c>
      <c r="E1001" s="56">
        <f t="shared" si="199"/>
        <v>0</v>
      </c>
      <c r="F1001" s="14">
        <f t="shared" si="200"/>
        <v>0</v>
      </c>
      <c r="G1001" s="14">
        <f t="shared" si="200"/>
        <v>0</v>
      </c>
      <c r="H1001" s="14">
        <f t="shared" si="201"/>
        <v>0</v>
      </c>
      <c r="I1001" s="14">
        <f t="shared" si="202"/>
        <v>0</v>
      </c>
      <c r="J1001" s="14">
        <f t="shared" si="203"/>
        <v>0</v>
      </c>
      <c r="K1001" s="14">
        <f t="shared" si="204"/>
        <v>0</v>
      </c>
      <c r="L1001" s="14">
        <f t="shared" si="205"/>
        <v>0</v>
      </c>
      <c r="M1001" s="14">
        <f t="shared" ca="1" si="210"/>
        <v>-1.8432078686033124E-2</v>
      </c>
      <c r="N1001" s="14">
        <f t="shared" ca="1" si="206"/>
        <v>0</v>
      </c>
      <c r="O1001" s="21">
        <f t="shared" ca="1" si="207"/>
        <v>0</v>
      </c>
      <c r="P1001" s="14">
        <f t="shared" ca="1" si="208"/>
        <v>0</v>
      </c>
      <c r="Q1001" s="14">
        <f t="shared" ca="1" si="209"/>
        <v>0</v>
      </c>
      <c r="R1001" s="8">
        <f t="shared" ca="1" si="211"/>
        <v>1.8432078686033124E-2</v>
      </c>
    </row>
    <row r="1002" spans="3:18" x14ac:dyDescent="0.2">
      <c r="C1002" s="54"/>
      <c r="D1002" s="56">
        <f t="shared" si="199"/>
        <v>0</v>
      </c>
      <c r="E1002" s="56">
        <f t="shared" si="199"/>
        <v>0</v>
      </c>
      <c r="F1002" s="14">
        <f t="shared" si="200"/>
        <v>0</v>
      </c>
      <c r="G1002" s="14">
        <f t="shared" si="200"/>
        <v>0</v>
      </c>
      <c r="H1002" s="14">
        <f t="shared" si="201"/>
        <v>0</v>
      </c>
      <c r="I1002" s="14">
        <f t="shared" si="202"/>
        <v>0</v>
      </c>
      <c r="J1002" s="14">
        <f t="shared" si="203"/>
        <v>0</v>
      </c>
      <c r="K1002" s="14">
        <f t="shared" si="204"/>
        <v>0</v>
      </c>
      <c r="L1002" s="14">
        <f t="shared" si="205"/>
        <v>0</v>
      </c>
      <c r="M1002" s="14">
        <f t="shared" ca="1" si="210"/>
        <v>-1.8432078686033124E-2</v>
      </c>
      <c r="N1002" s="14">
        <f t="shared" ca="1" si="206"/>
        <v>0</v>
      </c>
      <c r="O1002" s="21">
        <f t="shared" ca="1" si="207"/>
        <v>0</v>
      </c>
      <c r="P1002" s="14">
        <f t="shared" ca="1" si="208"/>
        <v>0</v>
      </c>
      <c r="Q1002" s="14">
        <f t="shared" ca="1" si="209"/>
        <v>0</v>
      </c>
      <c r="R1002" s="8">
        <f t="shared" ca="1" si="211"/>
        <v>1.8432078686033124E-2</v>
      </c>
    </row>
    <row r="1003" spans="3:18" x14ac:dyDescent="0.2">
      <c r="C1003" s="54"/>
      <c r="D1003" s="56">
        <f t="shared" si="199"/>
        <v>0</v>
      </c>
      <c r="E1003" s="56">
        <f t="shared" si="199"/>
        <v>0</v>
      </c>
      <c r="F1003" s="14">
        <f t="shared" si="200"/>
        <v>0</v>
      </c>
      <c r="G1003" s="14">
        <f t="shared" si="200"/>
        <v>0</v>
      </c>
      <c r="H1003" s="14">
        <f t="shared" si="201"/>
        <v>0</v>
      </c>
      <c r="I1003" s="14">
        <f t="shared" si="202"/>
        <v>0</v>
      </c>
      <c r="J1003" s="14">
        <f t="shared" si="203"/>
        <v>0</v>
      </c>
      <c r="K1003" s="14">
        <f t="shared" si="204"/>
        <v>0</v>
      </c>
      <c r="L1003" s="14">
        <f t="shared" si="205"/>
        <v>0</v>
      </c>
      <c r="M1003" s="14">
        <f t="shared" ca="1" si="210"/>
        <v>-1.8432078686033124E-2</v>
      </c>
      <c r="N1003" s="14">
        <f t="shared" ca="1" si="206"/>
        <v>0</v>
      </c>
      <c r="O1003" s="21">
        <f t="shared" ca="1" si="207"/>
        <v>0</v>
      </c>
      <c r="P1003" s="14">
        <f t="shared" ca="1" si="208"/>
        <v>0</v>
      </c>
      <c r="Q1003" s="14">
        <f t="shared" ca="1" si="209"/>
        <v>0</v>
      </c>
      <c r="R1003" s="8">
        <f t="shared" ca="1" si="211"/>
        <v>1.8432078686033124E-2</v>
      </c>
    </row>
    <row r="1004" spans="3:18" x14ac:dyDescent="0.2">
      <c r="C1004" s="54"/>
      <c r="D1004" s="56">
        <f t="shared" si="199"/>
        <v>0</v>
      </c>
      <c r="E1004" s="56">
        <f t="shared" si="199"/>
        <v>0</v>
      </c>
      <c r="F1004" s="14">
        <f t="shared" si="200"/>
        <v>0</v>
      </c>
      <c r="G1004" s="14">
        <f t="shared" si="200"/>
        <v>0</v>
      </c>
      <c r="H1004" s="14">
        <f t="shared" si="201"/>
        <v>0</v>
      </c>
      <c r="I1004" s="14">
        <f t="shared" si="202"/>
        <v>0</v>
      </c>
      <c r="J1004" s="14">
        <f t="shared" si="203"/>
        <v>0</v>
      </c>
      <c r="K1004" s="14">
        <f t="shared" si="204"/>
        <v>0</v>
      </c>
      <c r="L1004" s="14">
        <f t="shared" si="205"/>
        <v>0</v>
      </c>
      <c r="M1004" s="14">
        <f t="shared" ca="1" si="210"/>
        <v>-1.8432078686033124E-2</v>
      </c>
      <c r="N1004" s="14">
        <f t="shared" ca="1" si="206"/>
        <v>0</v>
      </c>
      <c r="O1004" s="21">
        <f t="shared" ca="1" si="207"/>
        <v>0</v>
      </c>
      <c r="P1004" s="14">
        <f t="shared" ca="1" si="208"/>
        <v>0</v>
      </c>
      <c r="Q1004" s="14">
        <f t="shared" ca="1" si="209"/>
        <v>0</v>
      </c>
      <c r="R1004" s="8">
        <f t="shared" ca="1" si="211"/>
        <v>1.8432078686033124E-2</v>
      </c>
    </row>
    <row r="1005" spans="3:18" x14ac:dyDescent="0.2">
      <c r="C1005" s="54"/>
      <c r="D1005" s="56">
        <f t="shared" si="199"/>
        <v>0</v>
      </c>
      <c r="E1005" s="56">
        <f t="shared" si="199"/>
        <v>0</v>
      </c>
      <c r="F1005" s="14">
        <f t="shared" si="200"/>
        <v>0</v>
      </c>
      <c r="G1005" s="14">
        <f t="shared" si="200"/>
        <v>0</v>
      </c>
      <c r="H1005" s="14">
        <f t="shared" si="201"/>
        <v>0</v>
      </c>
      <c r="I1005" s="14">
        <f t="shared" si="202"/>
        <v>0</v>
      </c>
      <c r="J1005" s="14">
        <f t="shared" si="203"/>
        <v>0</v>
      </c>
      <c r="K1005" s="14">
        <f t="shared" si="204"/>
        <v>0</v>
      </c>
      <c r="L1005" s="14">
        <f t="shared" si="205"/>
        <v>0</v>
      </c>
      <c r="M1005" s="14">
        <f t="shared" ca="1" si="210"/>
        <v>-1.8432078686033124E-2</v>
      </c>
      <c r="N1005" s="14">
        <f t="shared" ca="1" si="206"/>
        <v>0</v>
      </c>
      <c r="O1005" s="21">
        <f t="shared" ca="1" si="207"/>
        <v>0</v>
      </c>
      <c r="P1005" s="14">
        <f t="shared" ca="1" si="208"/>
        <v>0</v>
      </c>
      <c r="Q1005" s="14">
        <f t="shared" ca="1" si="209"/>
        <v>0</v>
      </c>
      <c r="R1005" s="8">
        <f t="shared" ca="1" si="211"/>
        <v>1.8432078686033124E-2</v>
      </c>
    </row>
    <row r="1006" spans="3:18" x14ac:dyDescent="0.2">
      <c r="C1006" s="54"/>
      <c r="D1006" s="56">
        <f t="shared" si="199"/>
        <v>0</v>
      </c>
      <c r="E1006" s="56">
        <f t="shared" si="199"/>
        <v>0</v>
      </c>
      <c r="F1006" s="14">
        <f t="shared" si="200"/>
        <v>0</v>
      </c>
      <c r="G1006" s="14">
        <f t="shared" si="200"/>
        <v>0</v>
      </c>
      <c r="H1006" s="14">
        <f t="shared" si="201"/>
        <v>0</v>
      </c>
      <c r="I1006" s="14">
        <f t="shared" si="202"/>
        <v>0</v>
      </c>
      <c r="J1006" s="14">
        <f t="shared" si="203"/>
        <v>0</v>
      </c>
      <c r="K1006" s="14">
        <f t="shared" si="204"/>
        <v>0</v>
      </c>
      <c r="L1006" s="14">
        <f t="shared" si="205"/>
        <v>0</v>
      </c>
      <c r="M1006" s="14">
        <f t="shared" ca="1" si="210"/>
        <v>-1.8432078686033124E-2</v>
      </c>
      <c r="N1006" s="14">
        <f t="shared" ca="1" si="206"/>
        <v>0</v>
      </c>
      <c r="O1006" s="21">
        <f t="shared" ca="1" si="207"/>
        <v>0</v>
      </c>
      <c r="P1006" s="14">
        <f t="shared" ca="1" si="208"/>
        <v>0</v>
      </c>
      <c r="Q1006" s="14">
        <f t="shared" ca="1" si="209"/>
        <v>0</v>
      </c>
      <c r="R1006" s="8">
        <f t="shared" ca="1" si="211"/>
        <v>1.8432078686033124E-2</v>
      </c>
    </row>
    <row r="1007" spans="3:18" x14ac:dyDescent="0.2">
      <c r="C1007" s="54"/>
      <c r="D1007" s="56">
        <f t="shared" si="199"/>
        <v>0</v>
      </c>
      <c r="E1007" s="56">
        <f t="shared" si="199"/>
        <v>0</v>
      </c>
      <c r="F1007" s="14">
        <f t="shared" si="200"/>
        <v>0</v>
      </c>
      <c r="G1007" s="14">
        <f t="shared" si="200"/>
        <v>0</v>
      </c>
      <c r="H1007" s="14">
        <f t="shared" si="201"/>
        <v>0</v>
      </c>
      <c r="I1007" s="14">
        <f t="shared" si="202"/>
        <v>0</v>
      </c>
      <c r="J1007" s="14">
        <f t="shared" si="203"/>
        <v>0</v>
      </c>
      <c r="K1007" s="14">
        <f t="shared" si="204"/>
        <v>0</v>
      </c>
      <c r="L1007" s="14">
        <f t="shared" si="205"/>
        <v>0</v>
      </c>
      <c r="M1007" s="14">
        <f t="shared" ca="1" si="210"/>
        <v>-1.8432078686033124E-2</v>
      </c>
      <c r="N1007" s="14">
        <f t="shared" ca="1" si="206"/>
        <v>0</v>
      </c>
      <c r="O1007" s="21">
        <f t="shared" ca="1" si="207"/>
        <v>0</v>
      </c>
      <c r="P1007" s="14">
        <f t="shared" ca="1" si="208"/>
        <v>0</v>
      </c>
      <c r="Q1007" s="14">
        <f t="shared" ca="1" si="209"/>
        <v>0</v>
      </c>
      <c r="R1007" s="8">
        <f t="shared" ca="1" si="211"/>
        <v>1.8432078686033124E-2</v>
      </c>
    </row>
    <row r="1008" spans="3:18" x14ac:dyDescent="0.2">
      <c r="C1008" s="54"/>
      <c r="D1008" s="56">
        <f t="shared" si="199"/>
        <v>0</v>
      </c>
      <c r="E1008" s="56">
        <f t="shared" si="199"/>
        <v>0</v>
      </c>
      <c r="F1008" s="14">
        <f t="shared" si="200"/>
        <v>0</v>
      </c>
      <c r="G1008" s="14">
        <f t="shared" si="200"/>
        <v>0</v>
      </c>
      <c r="H1008" s="14">
        <f t="shared" si="201"/>
        <v>0</v>
      </c>
      <c r="I1008" s="14">
        <f t="shared" si="202"/>
        <v>0</v>
      </c>
      <c r="J1008" s="14">
        <f t="shared" si="203"/>
        <v>0</v>
      </c>
      <c r="K1008" s="14">
        <f t="shared" si="204"/>
        <v>0</v>
      </c>
      <c r="L1008" s="14">
        <f t="shared" si="205"/>
        <v>0</v>
      </c>
      <c r="M1008" s="14">
        <f t="shared" ca="1" si="210"/>
        <v>-1.8432078686033124E-2</v>
      </c>
      <c r="N1008" s="14">
        <f t="shared" ca="1" si="206"/>
        <v>0</v>
      </c>
      <c r="O1008" s="21">
        <f t="shared" ca="1" si="207"/>
        <v>0</v>
      </c>
      <c r="P1008" s="14">
        <f t="shared" ca="1" si="208"/>
        <v>0</v>
      </c>
      <c r="Q1008" s="14">
        <f t="shared" ca="1" si="209"/>
        <v>0</v>
      </c>
      <c r="R1008" s="8">
        <f t="shared" ca="1" si="211"/>
        <v>1.8432078686033124E-2</v>
      </c>
    </row>
    <row r="1009" spans="3:18" x14ac:dyDescent="0.2">
      <c r="C1009" s="54"/>
      <c r="D1009" s="56">
        <f t="shared" si="199"/>
        <v>0</v>
      </c>
      <c r="E1009" s="56">
        <f t="shared" si="199"/>
        <v>0</v>
      </c>
      <c r="F1009" s="14">
        <f t="shared" si="200"/>
        <v>0</v>
      </c>
      <c r="G1009" s="14">
        <f t="shared" si="200"/>
        <v>0</v>
      </c>
      <c r="H1009" s="14">
        <f t="shared" si="201"/>
        <v>0</v>
      </c>
      <c r="I1009" s="14">
        <f t="shared" si="202"/>
        <v>0</v>
      </c>
      <c r="J1009" s="14">
        <f t="shared" si="203"/>
        <v>0</v>
      </c>
      <c r="K1009" s="14">
        <f t="shared" si="204"/>
        <v>0</v>
      </c>
      <c r="L1009" s="14">
        <f t="shared" si="205"/>
        <v>0</v>
      </c>
      <c r="M1009" s="14">
        <f t="shared" ca="1" si="210"/>
        <v>-1.8432078686033124E-2</v>
      </c>
      <c r="N1009" s="14">
        <f t="shared" ca="1" si="206"/>
        <v>0</v>
      </c>
      <c r="O1009" s="21">
        <f t="shared" ca="1" si="207"/>
        <v>0</v>
      </c>
      <c r="P1009" s="14">
        <f t="shared" ca="1" si="208"/>
        <v>0</v>
      </c>
      <c r="Q1009" s="14">
        <f t="shared" ca="1" si="209"/>
        <v>0</v>
      </c>
      <c r="R1009" s="8">
        <f t="shared" ca="1" si="211"/>
        <v>1.8432078686033124E-2</v>
      </c>
    </row>
    <row r="1010" spans="3:18" x14ac:dyDescent="0.2">
      <c r="C1010" s="54"/>
      <c r="D1010" s="56">
        <f t="shared" si="199"/>
        <v>0</v>
      </c>
      <c r="E1010" s="56">
        <f t="shared" si="199"/>
        <v>0</v>
      </c>
      <c r="F1010" s="14">
        <f t="shared" si="200"/>
        <v>0</v>
      </c>
      <c r="G1010" s="14">
        <f t="shared" si="200"/>
        <v>0</v>
      </c>
      <c r="H1010" s="14">
        <f t="shared" si="201"/>
        <v>0</v>
      </c>
      <c r="I1010" s="14">
        <f t="shared" si="202"/>
        <v>0</v>
      </c>
      <c r="J1010" s="14">
        <f t="shared" si="203"/>
        <v>0</v>
      </c>
      <c r="K1010" s="14">
        <f t="shared" si="204"/>
        <v>0</v>
      </c>
      <c r="L1010" s="14">
        <f t="shared" si="205"/>
        <v>0</v>
      </c>
      <c r="M1010" s="14">
        <f t="shared" ca="1" si="210"/>
        <v>-1.8432078686033124E-2</v>
      </c>
      <c r="N1010" s="14">
        <f t="shared" ca="1" si="206"/>
        <v>0</v>
      </c>
      <c r="O1010" s="21">
        <f t="shared" ca="1" si="207"/>
        <v>0</v>
      </c>
      <c r="P1010" s="14">
        <f t="shared" ca="1" si="208"/>
        <v>0</v>
      </c>
      <c r="Q1010" s="14">
        <f t="shared" ca="1" si="209"/>
        <v>0</v>
      </c>
      <c r="R1010" s="8">
        <f t="shared" ca="1" si="211"/>
        <v>1.8432078686033124E-2</v>
      </c>
    </row>
    <row r="1011" spans="3:18" x14ac:dyDescent="0.2">
      <c r="C1011" s="54"/>
      <c r="D1011" s="56">
        <f t="shared" si="199"/>
        <v>0</v>
      </c>
      <c r="E1011" s="56">
        <f t="shared" si="199"/>
        <v>0</v>
      </c>
      <c r="F1011" s="14">
        <f t="shared" si="200"/>
        <v>0</v>
      </c>
      <c r="G1011" s="14">
        <f t="shared" si="200"/>
        <v>0</v>
      </c>
      <c r="H1011" s="14">
        <f t="shared" si="201"/>
        <v>0</v>
      </c>
      <c r="I1011" s="14">
        <f t="shared" si="202"/>
        <v>0</v>
      </c>
      <c r="J1011" s="14">
        <f t="shared" si="203"/>
        <v>0</v>
      </c>
      <c r="K1011" s="14">
        <f t="shared" si="204"/>
        <v>0</v>
      </c>
      <c r="L1011" s="14">
        <f t="shared" si="205"/>
        <v>0</v>
      </c>
      <c r="M1011" s="14">
        <f t="shared" ca="1" si="210"/>
        <v>-1.8432078686033124E-2</v>
      </c>
      <c r="N1011" s="14">
        <f t="shared" ca="1" si="206"/>
        <v>0</v>
      </c>
      <c r="O1011" s="21">
        <f t="shared" ca="1" si="207"/>
        <v>0</v>
      </c>
      <c r="P1011" s="14">
        <f t="shared" ca="1" si="208"/>
        <v>0</v>
      </c>
      <c r="Q1011" s="14">
        <f t="shared" ca="1" si="209"/>
        <v>0</v>
      </c>
      <c r="R1011" s="8">
        <f t="shared" ca="1" si="211"/>
        <v>1.8432078686033124E-2</v>
      </c>
    </row>
    <row r="1012" spans="3:18" x14ac:dyDescent="0.2">
      <c r="C1012" s="54"/>
      <c r="D1012" s="56">
        <f t="shared" si="199"/>
        <v>0</v>
      </c>
      <c r="E1012" s="56">
        <f t="shared" si="199"/>
        <v>0</v>
      </c>
      <c r="F1012" s="14">
        <f t="shared" si="200"/>
        <v>0</v>
      </c>
      <c r="G1012" s="14">
        <f t="shared" si="200"/>
        <v>0</v>
      </c>
      <c r="H1012" s="14">
        <f t="shared" si="201"/>
        <v>0</v>
      </c>
      <c r="I1012" s="14">
        <f t="shared" si="202"/>
        <v>0</v>
      </c>
      <c r="J1012" s="14">
        <f t="shared" si="203"/>
        <v>0</v>
      </c>
      <c r="K1012" s="14">
        <f t="shared" si="204"/>
        <v>0</v>
      </c>
      <c r="L1012" s="14">
        <f t="shared" si="205"/>
        <v>0</v>
      </c>
      <c r="M1012" s="14">
        <f t="shared" ca="1" si="210"/>
        <v>-1.8432078686033124E-2</v>
      </c>
      <c r="N1012" s="14">
        <f t="shared" ca="1" si="206"/>
        <v>0</v>
      </c>
      <c r="O1012" s="21">
        <f t="shared" ca="1" si="207"/>
        <v>0</v>
      </c>
      <c r="P1012" s="14">
        <f t="shared" ca="1" si="208"/>
        <v>0</v>
      </c>
      <c r="Q1012" s="14">
        <f t="shared" ca="1" si="209"/>
        <v>0</v>
      </c>
      <c r="R1012" s="8">
        <f t="shared" ca="1" si="211"/>
        <v>1.8432078686033124E-2</v>
      </c>
    </row>
    <row r="1013" spans="3:18" x14ac:dyDescent="0.2">
      <c r="C1013" s="54"/>
      <c r="D1013" s="56">
        <f t="shared" si="199"/>
        <v>0</v>
      </c>
      <c r="E1013" s="56">
        <f t="shared" si="199"/>
        <v>0</v>
      </c>
      <c r="F1013" s="14">
        <f t="shared" si="200"/>
        <v>0</v>
      </c>
      <c r="G1013" s="14">
        <f t="shared" si="200"/>
        <v>0</v>
      </c>
      <c r="H1013" s="14">
        <f t="shared" si="201"/>
        <v>0</v>
      </c>
      <c r="I1013" s="14">
        <f t="shared" si="202"/>
        <v>0</v>
      </c>
      <c r="J1013" s="14">
        <f t="shared" si="203"/>
        <v>0</v>
      </c>
      <c r="K1013" s="14">
        <f t="shared" si="204"/>
        <v>0</v>
      </c>
      <c r="L1013" s="14">
        <f t="shared" si="205"/>
        <v>0</v>
      </c>
      <c r="M1013" s="14">
        <f t="shared" ca="1" si="210"/>
        <v>-1.8432078686033124E-2</v>
      </c>
      <c r="N1013" s="14">
        <f t="shared" ca="1" si="206"/>
        <v>0</v>
      </c>
      <c r="O1013" s="21">
        <f t="shared" ca="1" si="207"/>
        <v>0</v>
      </c>
      <c r="P1013" s="14">
        <f t="shared" ca="1" si="208"/>
        <v>0</v>
      </c>
      <c r="Q1013" s="14">
        <f t="shared" ca="1" si="209"/>
        <v>0</v>
      </c>
      <c r="R1013" s="8">
        <f t="shared" ca="1" si="211"/>
        <v>1.8432078686033124E-2</v>
      </c>
    </row>
    <row r="1014" spans="3:18" x14ac:dyDescent="0.2">
      <c r="C1014" s="54"/>
      <c r="D1014" s="56">
        <f t="shared" si="199"/>
        <v>0</v>
      </c>
      <c r="E1014" s="56">
        <f t="shared" si="199"/>
        <v>0</v>
      </c>
      <c r="F1014" s="14">
        <f t="shared" si="200"/>
        <v>0</v>
      </c>
      <c r="G1014" s="14">
        <f t="shared" si="200"/>
        <v>0</v>
      </c>
      <c r="H1014" s="14">
        <f t="shared" si="201"/>
        <v>0</v>
      </c>
      <c r="I1014" s="14">
        <f t="shared" si="202"/>
        <v>0</v>
      </c>
      <c r="J1014" s="14">
        <f t="shared" si="203"/>
        <v>0</v>
      </c>
      <c r="K1014" s="14">
        <f t="shared" si="204"/>
        <v>0</v>
      </c>
      <c r="L1014" s="14">
        <f t="shared" si="205"/>
        <v>0</v>
      </c>
      <c r="M1014" s="14">
        <f t="shared" ca="1" si="210"/>
        <v>-1.8432078686033124E-2</v>
      </c>
      <c r="N1014" s="14">
        <f t="shared" ca="1" si="206"/>
        <v>0</v>
      </c>
      <c r="O1014" s="21">
        <f t="shared" ca="1" si="207"/>
        <v>0</v>
      </c>
      <c r="P1014" s="14">
        <f t="shared" ca="1" si="208"/>
        <v>0</v>
      </c>
      <c r="Q1014" s="14">
        <f t="shared" ca="1" si="209"/>
        <v>0</v>
      </c>
      <c r="R1014" s="8">
        <f t="shared" ca="1" si="211"/>
        <v>1.8432078686033124E-2</v>
      </c>
    </row>
    <row r="1015" spans="3:18" x14ac:dyDescent="0.2">
      <c r="C1015" s="54"/>
      <c r="D1015" s="56">
        <f t="shared" si="199"/>
        <v>0</v>
      </c>
      <c r="E1015" s="56">
        <f t="shared" si="199"/>
        <v>0</v>
      </c>
      <c r="F1015" s="14">
        <f t="shared" si="200"/>
        <v>0</v>
      </c>
      <c r="G1015" s="14">
        <f t="shared" si="200"/>
        <v>0</v>
      </c>
      <c r="H1015" s="14">
        <f t="shared" si="201"/>
        <v>0</v>
      </c>
      <c r="I1015" s="14">
        <f t="shared" si="202"/>
        <v>0</v>
      </c>
      <c r="J1015" s="14">
        <f t="shared" si="203"/>
        <v>0</v>
      </c>
      <c r="K1015" s="14">
        <f t="shared" si="204"/>
        <v>0</v>
      </c>
      <c r="L1015" s="14">
        <f t="shared" si="205"/>
        <v>0</v>
      </c>
      <c r="M1015" s="14">
        <f t="shared" ca="1" si="210"/>
        <v>-1.8432078686033124E-2</v>
      </c>
      <c r="N1015" s="14">
        <f t="shared" ca="1" si="206"/>
        <v>0</v>
      </c>
      <c r="O1015" s="21">
        <f t="shared" ca="1" si="207"/>
        <v>0</v>
      </c>
      <c r="P1015" s="14">
        <f t="shared" ca="1" si="208"/>
        <v>0</v>
      </c>
      <c r="Q1015" s="14">
        <f t="shared" ca="1" si="209"/>
        <v>0</v>
      </c>
      <c r="R1015" s="8">
        <f t="shared" ca="1" si="211"/>
        <v>1.8432078686033124E-2</v>
      </c>
    </row>
    <row r="1016" spans="3:18" x14ac:dyDescent="0.2">
      <c r="C1016" s="54"/>
      <c r="D1016" s="56">
        <f t="shared" si="199"/>
        <v>0</v>
      </c>
      <c r="E1016" s="56">
        <f t="shared" si="199"/>
        <v>0</v>
      </c>
      <c r="F1016" s="14">
        <f t="shared" si="200"/>
        <v>0</v>
      </c>
      <c r="G1016" s="14">
        <f t="shared" si="200"/>
        <v>0</v>
      </c>
      <c r="H1016" s="14">
        <f t="shared" si="201"/>
        <v>0</v>
      </c>
      <c r="I1016" s="14">
        <f t="shared" si="202"/>
        <v>0</v>
      </c>
      <c r="J1016" s="14">
        <f t="shared" si="203"/>
        <v>0</v>
      </c>
      <c r="K1016" s="14">
        <f t="shared" si="204"/>
        <v>0</v>
      </c>
      <c r="L1016" s="14">
        <f t="shared" si="205"/>
        <v>0</v>
      </c>
      <c r="M1016" s="14">
        <f t="shared" ca="1" si="210"/>
        <v>-1.8432078686033124E-2</v>
      </c>
      <c r="N1016" s="14">
        <f t="shared" ca="1" si="206"/>
        <v>0</v>
      </c>
      <c r="O1016" s="21">
        <f t="shared" ca="1" si="207"/>
        <v>0</v>
      </c>
      <c r="P1016" s="14">
        <f t="shared" ca="1" si="208"/>
        <v>0</v>
      </c>
      <c r="Q1016" s="14">
        <f t="shared" ca="1" si="209"/>
        <v>0</v>
      </c>
      <c r="R1016" s="8">
        <f t="shared" ca="1" si="211"/>
        <v>1.8432078686033124E-2</v>
      </c>
    </row>
    <row r="1017" spans="3:18" x14ac:dyDescent="0.2">
      <c r="C1017" s="54"/>
      <c r="D1017" s="56">
        <f t="shared" si="199"/>
        <v>0</v>
      </c>
      <c r="E1017" s="56">
        <f t="shared" si="199"/>
        <v>0</v>
      </c>
      <c r="F1017" s="14">
        <f t="shared" si="200"/>
        <v>0</v>
      </c>
      <c r="G1017" s="14">
        <f t="shared" si="200"/>
        <v>0</v>
      </c>
      <c r="H1017" s="14">
        <f t="shared" si="201"/>
        <v>0</v>
      </c>
      <c r="I1017" s="14">
        <f t="shared" si="202"/>
        <v>0</v>
      </c>
      <c r="J1017" s="14">
        <f t="shared" si="203"/>
        <v>0</v>
      </c>
      <c r="K1017" s="14">
        <f t="shared" si="204"/>
        <v>0</v>
      </c>
      <c r="L1017" s="14">
        <f t="shared" si="205"/>
        <v>0</v>
      </c>
      <c r="M1017" s="14">
        <f t="shared" ca="1" si="210"/>
        <v>-1.8432078686033124E-2</v>
      </c>
      <c r="N1017" s="14">
        <f t="shared" ca="1" si="206"/>
        <v>0</v>
      </c>
      <c r="O1017" s="21">
        <f t="shared" ca="1" si="207"/>
        <v>0</v>
      </c>
      <c r="P1017" s="14">
        <f t="shared" ca="1" si="208"/>
        <v>0</v>
      </c>
      <c r="Q1017" s="14">
        <f t="shared" ca="1" si="209"/>
        <v>0</v>
      </c>
      <c r="R1017" s="8">
        <f t="shared" ca="1" si="211"/>
        <v>1.8432078686033124E-2</v>
      </c>
    </row>
    <row r="1018" spans="3:18" x14ac:dyDescent="0.2">
      <c r="C1018" s="54"/>
      <c r="D1018" s="56">
        <f t="shared" si="199"/>
        <v>0</v>
      </c>
      <c r="E1018" s="56">
        <f t="shared" si="199"/>
        <v>0</v>
      </c>
      <c r="F1018" s="14">
        <f t="shared" si="200"/>
        <v>0</v>
      </c>
      <c r="G1018" s="14">
        <f t="shared" si="200"/>
        <v>0</v>
      </c>
      <c r="H1018" s="14">
        <f t="shared" si="201"/>
        <v>0</v>
      </c>
      <c r="I1018" s="14">
        <f t="shared" si="202"/>
        <v>0</v>
      </c>
      <c r="J1018" s="14">
        <f t="shared" si="203"/>
        <v>0</v>
      </c>
      <c r="K1018" s="14">
        <f t="shared" si="204"/>
        <v>0</v>
      </c>
      <c r="L1018" s="14">
        <f t="shared" si="205"/>
        <v>0</v>
      </c>
      <c r="M1018" s="14">
        <f t="shared" ca="1" si="210"/>
        <v>-1.8432078686033124E-2</v>
      </c>
      <c r="N1018" s="14">
        <f t="shared" ca="1" si="206"/>
        <v>0</v>
      </c>
      <c r="O1018" s="21">
        <f t="shared" ca="1" si="207"/>
        <v>0</v>
      </c>
      <c r="P1018" s="14">
        <f t="shared" ca="1" si="208"/>
        <v>0</v>
      </c>
      <c r="Q1018" s="14">
        <f t="shared" ca="1" si="209"/>
        <v>0</v>
      </c>
      <c r="R1018" s="8">
        <f t="shared" ca="1" si="211"/>
        <v>1.8432078686033124E-2</v>
      </c>
    </row>
    <row r="1019" spans="3:18" x14ac:dyDescent="0.2">
      <c r="C1019" s="54"/>
      <c r="D1019" s="56">
        <f t="shared" si="199"/>
        <v>0</v>
      </c>
      <c r="E1019" s="56">
        <f t="shared" si="199"/>
        <v>0</v>
      </c>
      <c r="F1019" s="14">
        <f t="shared" si="200"/>
        <v>0</v>
      </c>
      <c r="G1019" s="14">
        <f t="shared" si="200"/>
        <v>0</v>
      </c>
      <c r="H1019" s="14">
        <f t="shared" si="201"/>
        <v>0</v>
      </c>
      <c r="I1019" s="14">
        <f t="shared" si="202"/>
        <v>0</v>
      </c>
      <c r="J1019" s="14">
        <f t="shared" si="203"/>
        <v>0</v>
      </c>
      <c r="K1019" s="14">
        <f t="shared" si="204"/>
        <v>0</v>
      </c>
      <c r="L1019" s="14">
        <f t="shared" si="205"/>
        <v>0</v>
      </c>
      <c r="M1019" s="14">
        <f t="shared" ca="1" si="210"/>
        <v>-1.8432078686033124E-2</v>
      </c>
      <c r="N1019" s="14">
        <f t="shared" ca="1" si="206"/>
        <v>0</v>
      </c>
      <c r="O1019" s="21">
        <f t="shared" ca="1" si="207"/>
        <v>0</v>
      </c>
      <c r="P1019" s="14">
        <f t="shared" ca="1" si="208"/>
        <v>0</v>
      </c>
      <c r="Q1019" s="14">
        <f t="shared" ca="1" si="209"/>
        <v>0</v>
      </c>
      <c r="R1019" s="8">
        <f t="shared" ca="1" si="211"/>
        <v>1.8432078686033124E-2</v>
      </c>
    </row>
    <row r="1020" spans="3:18" x14ac:dyDescent="0.2">
      <c r="C1020" s="54"/>
      <c r="D1020" s="56">
        <f t="shared" si="199"/>
        <v>0</v>
      </c>
      <c r="E1020" s="56">
        <f t="shared" si="199"/>
        <v>0</v>
      </c>
      <c r="F1020" s="14">
        <f t="shared" si="200"/>
        <v>0</v>
      </c>
      <c r="G1020" s="14">
        <f t="shared" si="200"/>
        <v>0</v>
      </c>
      <c r="H1020" s="14">
        <f t="shared" si="201"/>
        <v>0</v>
      </c>
      <c r="I1020" s="14">
        <f t="shared" si="202"/>
        <v>0</v>
      </c>
      <c r="J1020" s="14">
        <f t="shared" si="203"/>
        <v>0</v>
      </c>
      <c r="K1020" s="14">
        <f t="shared" si="204"/>
        <v>0</v>
      </c>
      <c r="L1020" s="14">
        <f t="shared" si="205"/>
        <v>0</v>
      </c>
      <c r="M1020" s="14">
        <f t="shared" ca="1" si="210"/>
        <v>-1.8432078686033124E-2</v>
      </c>
      <c r="N1020" s="14">
        <f t="shared" ca="1" si="206"/>
        <v>0</v>
      </c>
      <c r="O1020" s="21">
        <f t="shared" ca="1" si="207"/>
        <v>0</v>
      </c>
      <c r="P1020" s="14">
        <f t="shared" ca="1" si="208"/>
        <v>0</v>
      </c>
      <c r="Q1020" s="14">
        <f t="shared" ca="1" si="209"/>
        <v>0</v>
      </c>
      <c r="R1020" s="8">
        <f t="shared" ca="1" si="211"/>
        <v>1.8432078686033124E-2</v>
      </c>
    </row>
    <row r="1021" spans="3:18" x14ac:dyDescent="0.2">
      <c r="C1021" s="54"/>
      <c r="D1021" s="56">
        <f t="shared" si="199"/>
        <v>0</v>
      </c>
      <c r="E1021" s="56">
        <f t="shared" si="199"/>
        <v>0</v>
      </c>
      <c r="F1021" s="14">
        <f t="shared" si="200"/>
        <v>0</v>
      </c>
      <c r="G1021" s="14">
        <f t="shared" si="200"/>
        <v>0</v>
      </c>
      <c r="H1021" s="14">
        <f t="shared" si="201"/>
        <v>0</v>
      </c>
      <c r="I1021" s="14">
        <f t="shared" si="202"/>
        <v>0</v>
      </c>
      <c r="J1021" s="14">
        <f t="shared" si="203"/>
        <v>0</v>
      </c>
      <c r="K1021" s="14">
        <f t="shared" si="204"/>
        <v>0</v>
      </c>
      <c r="L1021" s="14">
        <f t="shared" si="205"/>
        <v>0</v>
      </c>
      <c r="M1021" s="14">
        <f t="shared" ca="1" si="210"/>
        <v>-1.8432078686033124E-2</v>
      </c>
      <c r="N1021" s="14">
        <f t="shared" ca="1" si="206"/>
        <v>0</v>
      </c>
      <c r="O1021" s="21">
        <f t="shared" ca="1" si="207"/>
        <v>0</v>
      </c>
      <c r="P1021" s="14">
        <f t="shared" ca="1" si="208"/>
        <v>0</v>
      </c>
      <c r="Q1021" s="14">
        <f t="shared" ca="1" si="209"/>
        <v>0</v>
      </c>
      <c r="R1021" s="8">
        <f t="shared" ca="1" si="211"/>
        <v>1.8432078686033124E-2</v>
      </c>
    </row>
    <row r="1022" spans="3:18" x14ac:dyDescent="0.2">
      <c r="C1022" s="54"/>
      <c r="D1022" s="56">
        <f t="shared" si="199"/>
        <v>0</v>
      </c>
      <c r="E1022" s="56">
        <f t="shared" si="199"/>
        <v>0</v>
      </c>
      <c r="F1022" s="14">
        <f t="shared" si="200"/>
        <v>0</v>
      </c>
      <c r="G1022" s="14">
        <f t="shared" si="200"/>
        <v>0</v>
      </c>
      <c r="H1022" s="14">
        <f t="shared" si="201"/>
        <v>0</v>
      </c>
      <c r="I1022" s="14">
        <f t="shared" si="202"/>
        <v>0</v>
      </c>
      <c r="J1022" s="14">
        <f t="shared" si="203"/>
        <v>0</v>
      </c>
      <c r="K1022" s="14">
        <f t="shared" si="204"/>
        <v>0</v>
      </c>
      <c r="L1022" s="14">
        <f t="shared" si="205"/>
        <v>0</v>
      </c>
      <c r="M1022" s="14">
        <f t="shared" ca="1" si="210"/>
        <v>-1.8432078686033124E-2</v>
      </c>
      <c r="N1022" s="14">
        <f t="shared" ca="1" si="206"/>
        <v>0</v>
      </c>
      <c r="O1022" s="21">
        <f t="shared" ca="1" si="207"/>
        <v>0</v>
      </c>
      <c r="P1022" s="14">
        <f t="shared" ca="1" si="208"/>
        <v>0</v>
      </c>
      <c r="Q1022" s="14">
        <f t="shared" ca="1" si="209"/>
        <v>0</v>
      </c>
      <c r="R1022" s="8">
        <f t="shared" ca="1" si="211"/>
        <v>1.8432078686033124E-2</v>
      </c>
    </row>
    <row r="1023" spans="3:18" x14ac:dyDescent="0.2">
      <c r="C1023" s="54"/>
      <c r="D1023" s="56">
        <f t="shared" si="199"/>
        <v>0</v>
      </c>
      <c r="E1023" s="56">
        <f t="shared" si="199"/>
        <v>0</v>
      </c>
      <c r="F1023" s="14">
        <f t="shared" si="200"/>
        <v>0</v>
      </c>
      <c r="G1023" s="14">
        <f t="shared" si="200"/>
        <v>0</v>
      </c>
      <c r="H1023" s="14">
        <f t="shared" si="201"/>
        <v>0</v>
      </c>
      <c r="I1023" s="14">
        <f t="shared" si="202"/>
        <v>0</v>
      </c>
      <c r="J1023" s="14">
        <f t="shared" si="203"/>
        <v>0</v>
      </c>
      <c r="K1023" s="14">
        <f t="shared" si="204"/>
        <v>0</v>
      </c>
      <c r="L1023" s="14">
        <f t="shared" si="205"/>
        <v>0</v>
      </c>
      <c r="M1023" s="14">
        <f t="shared" ca="1" si="210"/>
        <v>-1.8432078686033124E-2</v>
      </c>
      <c r="N1023" s="14">
        <f t="shared" ca="1" si="206"/>
        <v>0</v>
      </c>
      <c r="O1023" s="21">
        <f t="shared" ca="1" si="207"/>
        <v>0</v>
      </c>
      <c r="P1023" s="14">
        <f t="shared" ca="1" si="208"/>
        <v>0</v>
      </c>
      <c r="Q1023" s="14">
        <f t="shared" ca="1" si="209"/>
        <v>0</v>
      </c>
      <c r="R1023" s="8">
        <f t="shared" ca="1" si="211"/>
        <v>1.8432078686033124E-2</v>
      </c>
    </row>
    <row r="1024" spans="3:18" x14ac:dyDescent="0.2">
      <c r="C1024" s="54"/>
      <c r="D1024" s="56">
        <f t="shared" si="199"/>
        <v>0</v>
      </c>
      <c r="E1024" s="56">
        <f t="shared" si="199"/>
        <v>0</v>
      </c>
      <c r="F1024" s="14">
        <f t="shared" si="200"/>
        <v>0</v>
      </c>
      <c r="G1024" s="14">
        <f t="shared" si="200"/>
        <v>0</v>
      </c>
      <c r="H1024" s="14">
        <f t="shared" si="201"/>
        <v>0</v>
      </c>
      <c r="I1024" s="14">
        <f t="shared" si="202"/>
        <v>0</v>
      </c>
      <c r="J1024" s="14">
        <f t="shared" si="203"/>
        <v>0</v>
      </c>
      <c r="K1024" s="14">
        <f t="shared" si="204"/>
        <v>0</v>
      </c>
      <c r="L1024" s="14">
        <f t="shared" si="205"/>
        <v>0</v>
      </c>
      <c r="M1024" s="14">
        <f t="shared" ca="1" si="210"/>
        <v>-1.8432078686033124E-2</v>
      </c>
      <c r="N1024" s="14">
        <f t="shared" ca="1" si="206"/>
        <v>0</v>
      </c>
      <c r="O1024" s="21">
        <f t="shared" ca="1" si="207"/>
        <v>0</v>
      </c>
      <c r="P1024" s="14">
        <f t="shared" ca="1" si="208"/>
        <v>0</v>
      </c>
      <c r="Q1024" s="14">
        <f t="shared" ca="1" si="209"/>
        <v>0</v>
      </c>
      <c r="R1024" s="8">
        <f t="shared" ca="1" si="211"/>
        <v>1.8432078686033124E-2</v>
      </c>
    </row>
    <row r="1025" spans="3:18" x14ac:dyDescent="0.2">
      <c r="C1025" s="54"/>
      <c r="D1025" s="56">
        <f t="shared" si="199"/>
        <v>0</v>
      </c>
      <c r="E1025" s="56">
        <f t="shared" si="199"/>
        <v>0</v>
      </c>
      <c r="F1025" s="14">
        <f t="shared" si="200"/>
        <v>0</v>
      </c>
      <c r="G1025" s="14">
        <f t="shared" si="200"/>
        <v>0</v>
      </c>
      <c r="H1025" s="14">
        <f t="shared" si="201"/>
        <v>0</v>
      </c>
      <c r="I1025" s="14">
        <f t="shared" si="202"/>
        <v>0</v>
      </c>
      <c r="J1025" s="14">
        <f t="shared" si="203"/>
        <v>0</v>
      </c>
      <c r="K1025" s="14">
        <f t="shared" si="204"/>
        <v>0</v>
      </c>
      <c r="L1025" s="14">
        <f t="shared" si="205"/>
        <v>0</v>
      </c>
      <c r="M1025" s="14">
        <f t="shared" ca="1" si="210"/>
        <v>-1.8432078686033124E-2</v>
      </c>
      <c r="N1025" s="14">
        <f t="shared" ca="1" si="206"/>
        <v>0</v>
      </c>
      <c r="O1025" s="21">
        <f t="shared" ca="1" si="207"/>
        <v>0</v>
      </c>
      <c r="P1025" s="14">
        <f t="shared" ca="1" si="208"/>
        <v>0</v>
      </c>
      <c r="Q1025" s="14">
        <f t="shared" ca="1" si="209"/>
        <v>0</v>
      </c>
      <c r="R1025" s="8">
        <f t="shared" ca="1" si="211"/>
        <v>1.8432078686033124E-2</v>
      </c>
    </row>
    <row r="1026" spans="3:18" x14ac:dyDescent="0.2">
      <c r="C1026" s="54"/>
      <c r="D1026" s="56">
        <f t="shared" si="199"/>
        <v>0</v>
      </c>
      <c r="E1026" s="56">
        <f t="shared" si="199"/>
        <v>0</v>
      </c>
      <c r="F1026" s="14">
        <f t="shared" si="200"/>
        <v>0</v>
      </c>
      <c r="G1026" s="14">
        <f t="shared" si="200"/>
        <v>0</v>
      </c>
      <c r="H1026" s="14">
        <f t="shared" si="201"/>
        <v>0</v>
      </c>
      <c r="I1026" s="14">
        <f t="shared" si="202"/>
        <v>0</v>
      </c>
      <c r="J1026" s="14">
        <f t="shared" si="203"/>
        <v>0</v>
      </c>
      <c r="K1026" s="14">
        <f t="shared" si="204"/>
        <v>0</v>
      </c>
      <c r="L1026" s="14">
        <f t="shared" si="205"/>
        <v>0</v>
      </c>
      <c r="M1026" s="14">
        <f t="shared" ca="1" si="210"/>
        <v>-1.8432078686033124E-2</v>
      </c>
      <c r="N1026" s="14">
        <f t="shared" ca="1" si="206"/>
        <v>0</v>
      </c>
      <c r="O1026" s="21">
        <f t="shared" ca="1" si="207"/>
        <v>0</v>
      </c>
      <c r="P1026" s="14">
        <f t="shared" ca="1" si="208"/>
        <v>0</v>
      </c>
      <c r="Q1026" s="14">
        <f t="shared" ca="1" si="209"/>
        <v>0</v>
      </c>
      <c r="R1026" s="8">
        <f t="shared" ca="1" si="211"/>
        <v>1.8432078686033124E-2</v>
      </c>
    </row>
    <row r="1027" spans="3:18" x14ac:dyDescent="0.2">
      <c r="C1027" s="54"/>
      <c r="D1027" s="56">
        <f t="shared" si="199"/>
        <v>0</v>
      </c>
      <c r="E1027" s="56">
        <f t="shared" si="199"/>
        <v>0</v>
      </c>
      <c r="F1027" s="14">
        <f t="shared" si="200"/>
        <v>0</v>
      </c>
      <c r="G1027" s="14">
        <f t="shared" si="200"/>
        <v>0</v>
      </c>
      <c r="H1027" s="14">
        <f t="shared" si="201"/>
        <v>0</v>
      </c>
      <c r="I1027" s="14">
        <f t="shared" si="202"/>
        <v>0</v>
      </c>
      <c r="J1027" s="14">
        <f t="shared" si="203"/>
        <v>0</v>
      </c>
      <c r="K1027" s="14">
        <f t="shared" si="204"/>
        <v>0</v>
      </c>
      <c r="L1027" s="14">
        <f t="shared" si="205"/>
        <v>0</v>
      </c>
      <c r="M1027" s="14">
        <f t="shared" ca="1" si="210"/>
        <v>-1.8432078686033124E-2</v>
      </c>
      <c r="N1027" s="14">
        <f t="shared" ca="1" si="206"/>
        <v>0</v>
      </c>
      <c r="O1027" s="21">
        <f t="shared" ca="1" si="207"/>
        <v>0</v>
      </c>
      <c r="P1027" s="14">
        <f t="shared" ca="1" si="208"/>
        <v>0</v>
      </c>
      <c r="Q1027" s="14">
        <f t="shared" ca="1" si="209"/>
        <v>0</v>
      </c>
      <c r="R1027" s="8">
        <f t="shared" ca="1" si="211"/>
        <v>1.8432078686033124E-2</v>
      </c>
    </row>
    <row r="1028" spans="3:18" x14ac:dyDescent="0.2">
      <c r="C1028" s="54"/>
      <c r="D1028" s="56">
        <f t="shared" si="199"/>
        <v>0</v>
      </c>
      <c r="E1028" s="56">
        <f t="shared" si="199"/>
        <v>0</v>
      </c>
      <c r="F1028" s="14">
        <f t="shared" si="200"/>
        <v>0</v>
      </c>
      <c r="G1028" s="14">
        <f t="shared" si="200"/>
        <v>0</v>
      </c>
      <c r="H1028" s="14">
        <f t="shared" si="201"/>
        <v>0</v>
      </c>
      <c r="I1028" s="14">
        <f t="shared" si="202"/>
        <v>0</v>
      </c>
      <c r="J1028" s="14">
        <f t="shared" si="203"/>
        <v>0</v>
      </c>
      <c r="K1028" s="14">
        <f t="shared" si="204"/>
        <v>0</v>
      </c>
      <c r="L1028" s="14">
        <f t="shared" si="205"/>
        <v>0</v>
      </c>
      <c r="M1028" s="14">
        <f t="shared" ca="1" si="210"/>
        <v>-1.8432078686033124E-2</v>
      </c>
      <c r="N1028" s="14">
        <f t="shared" ca="1" si="206"/>
        <v>0</v>
      </c>
      <c r="O1028" s="21">
        <f t="shared" ca="1" si="207"/>
        <v>0</v>
      </c>
      <c r="P1028" s="14">
        <f t="shared" ca="1" si="208"/>
        <v>0</v>
      </c>
      <c r="Q1028" s="14">
        <f t="shared" ca="1" si="209"/>
        <v>0</v>
      </c>
      <c r="R1028" s="8">
        <f t="shared" ca="1" si="211"/>
        <v>1.8432078686033124E-2</v>
      </c>
    </row>
    <row r="1029" spans="3:18" x14ac:dyDescent="0.2">
      <c r="C1029" s="54"/>
      <c r="D1029" s="56">
        <f t="shared" si="199"/>
        <v>0</v>
      </c>
      <c r="E1029" s="56">
        <f t="shared" si="199"/>
        <v>0</v>
      </c>
      <c r="F1029" s="14">
        <f t="shared" si="200"/>
        <v>0</v>
      </c>
      <c r="G1029" s="14">
        <f t="shared" si="200"/>
        <v>0</v>
      </c>
      <c r="H1029" s="14">
        <f t="shared" si="201"/>
        <v>0</v>
      </c>
      <c r="I1029" s="14">
        <f t="shared" si="202"/>
        <v>0</v>
      </c>
      <c r="J1029" s="14">
        <f t="shared" si="203"/>
        <v>0</v>
      </c>
      <c r="K1029" s="14">
        <f t="shared" si="204"/>
        <v>0</v>
      </c>
      <c r="L1029" s="14">
        <f t="shared" si="205"/>
        <v>0</v>
      </c>
      <c r="M1029" s="14">
        <f t="shared" ca="1" si="210"/>
        <v>-1.8432078686033124E-2</v>
      </c>
      <c r="N1029" s="14">
        <f t="shared" ca="1" si="206"/>
        <v>0</v>
      </c>
      <c r="O1029" s="21">
        <f t="shared" ca="1" si="207"/>
        <v>0</v>
      </c>
      <c r="P1029" s="14">
        <f t="shared" ca="1" si="208"/>
        <v>0</v>
      </c>
      <c r="Q1029" s="14">
        <f t="shared" ca="1" si="209"/>
        <v>0</v>
      </c>
      <c r="R1029" s="8">
        <f t="shared" ca="1" si="211"/>
        <v>1.8432078686033124E-2</v>
      </c>
    </row>
    <row r="1030" spans="3:18" x14ac:dyDescent="0.2">
      <c r="C1030" s="54"/>
      <c r="D1030" s="56">
        <f t="shared" si="199"/>
        <v>0</v>
      </c>
      <c r="E1030" s="56">
        <f t="shared" si="199"/>
        <v>0</v>
      </c>
      <c r="F1030" s="14">
        <f t="shared" si="200"/>
        <v>0</v>
      </c>
      <c r="G1030" s="14">
        <f t="shared" si="200"/>
        <v>0</v>
      </c>
      <c r="H1030" s="14">
        <f t="shared" si="201"/>
        <v>0</v>
      </c>
      <c r="I1030" s="14">
        <f t="shared" si="202"/>
        <v>0</v>
      </c>
      <c r="J1030" s="14">
        <f t="shared" si="203"/>
        <v>0</v>
      </c>
      <c r="K1030" s="14">
        <f t="shared" si="204"/>
        <v>0</v>
      </c>
      <c r="L1030" s="14">
        <f t="shared" si="205"/>
        <v>0</v>
      </c>
      <c r="M1030" s="14">
        <f t="shared" ca="1" si="210"/>
        <v>-1.8432078686033124E-2</v>
      </c>
      <c r="N1030" s="14">
        <f t="shared" ca="1" si="206"/>
        <v>0</v>
      </c>
      <c r="O1030" s="21">
        <f t="shared" ca="1" si="207"/>
        <v>0</v>
      </c>
      <c r="P1030" s="14">
        <f t="shared" ca="1" si="208"/>
        <v>0</v>
      </c>
      <c r="Q1030" s="14">
        <f t="shared" ca="1" si="209"/>
        <v>0</v>
      </c>
      <c r="R1030" s="8">
        <f t="shared" ca="1" si="211"/>
        <v>1.8432078686033124E-2</v>
      </c>
    </row>
    <row r="1031" spans="3:18" x14ac:dyDescent="0.2">
      <c r="C1031" s="54"/>
      <c r="D1031" s="56">
        <f t="shared" si="199"/>
        <v>0</v>
      </c>
      <c r="E1031" s="56">
        <f t="shared" si="199"/>
        <v>0</v>
      </c>
      <c r="F1031" s="14">
        <f t="shared" si="200"/>
        <v>0</v>
      </c>
      <c r="G1031" s="14">
        <f t="shared" si="200"/>
        <v>0</v>
      </c>
      <c r="H1031" s="14">
        <f t="shared" si="201"/>
        <v>0</v>
      </c>
      <c r="I1031" s="14">
        <f t="shared" si="202"/>
        <v>0</v>
      </c>
      <c r="J1031" s="14">
        <f t="shared" si="203"/>
        <v>0</v>
      </c>
      <c r="K1031" s="14">
        <f t="shared" si="204"/>
        <v>0</v>
      </c>
      <c r="L1031" s="14">
        <f t="shared" si="205"/>
        <v>0</v>
      </c>
      <c r="M1031" s="14">
        <f t="shared" ca="1" si="210"/>
        <v>-1.8432078686033124E-2</v>
      </c>
      <c r="N1031" s="14">
        <f t="shared" ca="1" si="206"/>
        <v>0</v>
      </c>
      <c r="O1031" s="21">
        <f t="shared" ca="1" si="207"/>
        <v>0</v>
      </c>
      <c r="P1031" s="14">
        <f t="shared" ca="1" si="208"/>
        <v>0</v>
      </c>
      <c r="Q1031" s="14">
        <f t="shared" ca="1" si="209"/>
        <v>0</v>
      </c>
      <c r="R1031" s="8">
        <f t="shared" ca="1" si="211"/>
        <v>1.8432078686033124E-2</v>
      </c>
    </row>
    <row r="1032" spans="3:18" x14ac:dyDescent="0.2">
      <c r="C1032" s="54"/>
      <c r="D1032" s="56">
        <f t="shared" si="199"/>
        <v>0</v>
      </c>
      <c r="E1032" s="56">
        <f t="shared" si="199"/>
        <v>0</v>
      </c>
      <c r="F1032" s="14">
        <f t="shared" si="200"/>
        <v>0</v>
      </c>
      <c r="G1032" s="14">
        <f t="shared" si="200"/>
        <v>0</v>
      </c>
      <c r="H1032" s="14">
        <f t="shared" si="201"/>
        <v>0</v>
      </c>
      <c r="I1032" s="14">
        <f t="shared" si="202"/>
        <v>0</v>
      </c>
      <c r="J1032" s="14">
        <f t="shared" si="203"/>
        <v>0</v>
      </c>
      <c r="K1032" s="14">
        <f t="shared" si="204"/>
        <v>0</v>
      </c>
      <c r="L1032" s="14">
        <f t="shared" si="205"/>
        <v>0</v>
      </c>
      <c r="M1032" s="14">
        <f t="shared" ca="1" si="210"/>
        <v>-1.8432078686033124E-2</v>
      </c>
      <c r="N1032" s="14">
        <f t="shared" ca="1" si="206"/>
        <v>0</v>
      </c>
      <c r="O1032" s="21">
        <f t="shared" ca="1" si="207"/>
        <v>0</v>
      </c>
      <c r="P1032" s="14">
        <f t="shared" ca="1" si="208"/>
        <v>0</v>
      </c>
      <c r="Q1032" s="14">
        <f t="shared" ca="1" si="209"/>
        <v>0</v>
      </c>
      <c r="R1032" s="8">
        <f t="shared" ca="1" si="211"/>
        <v>1.8432078686033124E-2</v>
      </c>
    </row>
    <row r="1033" spans="3:18" x14ac:dyDescent="0.2">
      <c r="C1033" s="54"/>
      <c r="D1033" s="56">
        <f t="shared" si="199"/>
        <v>0</v>
      </c>
      <c r="E1033" s="56">
        <f t="shared" si="199"/>
        <v>0</v>
      </c>
      <c r="F1033" s="14">
        <f t="shared" si="200"/>
        <v>0</v>
      </c>
      <c r="G1033" s="14">
        <f t="shared" si="200"/>
        <v>0</v>
      </c>
      <c r="H1033" s="14">
        <f t="shared" si="201"/>
        <v>0</v>
      </c>
      <c r="I1033" s="14">
        <f t="shared" si="202"/>
        <v>0</v>
      </c>
      <c r="J1033" s="14">
        <f t="shared" si="203"/>
        <v>0</v>
      </c>
      <c r="K1033" s="14">
        <f t="shared" si="204"/>
        <v>0</v>
      </c>
      <c r="L1033" s="14">
        <f t="shared" si="205"/>
        <v>0</v>
      </c>
      <c r="M1033" s="14">
        <f t="shared" ca="1" si="210"/>
        <v>-1.8432078686033124E-2</v>
      </c>
      <c r="N1033" s="14">
        <f t="shared" ca="1" si="206"/>
        <v>0</v>
      </c>
      <c r="O1033" s="21">
        <f t="shared" ca="1" si="207"/>
        <v>0</v>
      </c>
      <c r="P1033" s="14">
        <f t="shared" ca="1" si="208"/>
        <v>0</v>
      </c>
      <c r="Q1033" s="14">
        <f t="shared" ca="1" si="209"/>
        <v>0</v>
      </c>
      <c r="R1033" s="8">
        <f t="shared" ca="1" si="211"/>
        <v>1.8432078686033124E-2</v>
      </c>
    </row>
    <row r="1034" spans="3:18" x14ac:dyDescent="0.2">
      <c r="C1034" s="54"/>
      <c r="D1034" s="56">
        <f t="shared" si="199"/>
        <v>0</v>
      </c>
      <c r="E1034" s="56">
        <f t="shared" si="199"/>
        <v>0</v>
      </c>
      <c r="F1034" s="14">
        <f t="shared" si="200"/>
        <v>0</v>
      </c>
      <c r="G1034" s="14">
        <f t="shared" si="200"/>
        <v>0</v>
      </c>
      <c r="H1034" s="14">
        <f t="shared" si="201"/>
        <v>0</v>
      </c>
      <c r="I1034" s="14">
        <f t="shared" si="202"/>
        <v>0</v>
      </c>
      <c r="J1034" s="14">
        <f t="shared" si="203"/>
        <v>0</v>
      </c>
      <c r="K1034" s="14">
        <f t="shared" si="204"/>
        <v>0</v>
      </c>
      <c r="L1034" s="14">
        <f t="shared" si="205"/>
        <v>0</v>
      </c>
      <c r="M1034" s="14">
        <f t="shared" ca="1" si="210"/>
        <v>-1.8432078686033124E-2</v>
      </c>
      <c r="N1034" s="14">
        <f t="shared" ca="1" si="206"/>
        <v>0</v>
      </c>
      <c r="O1034" s="21">
        <f t="shared" ca="1" si="207"/>
        <v>0</v>
      </c>
      <c r="P1034" s="14">
        <f t="shared" ca="1" si="208"/>
        <v>0</v>
      </c>
      <c r="Q1034" s="14">
        <f t="shared" ca="1" si="209"/>
        <v>0</v>
      </c>
      <c r="R1034" s="8">
        <f t="shared" ca="1" si="211"/>
        <v>1.8432078686033124E-2</v>
      </c>
    </row>
    <row r="1035" spans="3:18" x14ac:dyDescent="0.2">
      <c r="C1035" s="54"/>
      <c r="D1035" s="56">
        <f t="shared" si="199"/>
        <v>0</v>
      </c>
      <c r="E1035" s="56">
        <f t="shared" si="199"/>
        <v>0</v>
      </c>
      <c r="F1035" s="14">
        <f t="shared" si="200"/>
        <v>0</v>
      </c>
      <c r="G1035" s="14">
        <f t="shared" si="200"/>
        <v>0</v>
      </c>
      <c r="H1035" s="14">
        <f t="shared" si="201"/>
        <v>0</v>
      </c>
      <c r="I1035" s="14">
        <f t="shared" si="202"/>
        <v>0</v>
      </c>
      <c r="J1035" s="14">
        <f t="shared" si="203"/>
        <v>0</v>
      </c>
      <c r="K1035" s="14">
        <f t="shared" si="204"/>
        <v>0</v>
      </c>
      <c r="L1035" s="14">
        <f t="shared" si="205"/>
        <v>0</v>
      </c>
      <c r="M1035" s="14">
        <f t="shared" ca="1" si="210"/>
        <v>-1.8432078686033124E-2</v>
      </c>
      <c r="N1035" s="14">
        <f t="shared" ca="1" si="206"/>
        <v>0</v>
      </c>
      <c r="O1035" s="21">
        <f t="shared" ca="1" si="207"/>
        <v>0</v>
      </c>
      <c r="P1035" s="14">
        <f t="shared" ca="1" si="208"/>
        <v>0</v>
      </c>
      <c r="Q1035" s="14">
        <f t="shared" ca="1" si="209"/>
        <v>0</v>
      </c>
      <c r="R1035" s="8">
        <f t="shared" ca="1" si="211"/>
        <v>1.8432078686033124E-2</v>
      </c>
    </row>
    <row r="1036" spans="3:18" x14ac:dyDescent="0.2">
      <c r="C1036" s="54"/>
      <c r="D1036" s="56">
        <f t="shared" si="199"/>
        <v>0</v>
      </c>
      <c r="E1036" s="56">
        <f t="shared" si="199"/>
        <v>0</v>
      </c>
      <c r="F1036" s="14">
        <f t="shared" si="200"/>
        <v>0</v>
      </c>
      <c r="G1036" s="14">
        <f t="shared" si="200"/>
        <v>0</v>
      </c>
      <c r="H1036" s="14">
        <f t="shared" si="201"/>
        <v>0</v>
      </c>
      <c r="I1036" s="14">
        <f t="shared" si="202"/>
        <v>0</v>
      </c>
      <c r="J1036" s="14">
        <f t="shared" si="203"/>
        <v>0</v>
      </c>
      <c r="K1036" s="14">
        <f t="shared" si="204"/>
        <v>0</v>
      </c>
      <c r="L1036" s="14">
        <f t="shared" si="205"/>
        <v>0</v>
      </c>
      <c r="M1036" s="14">
        <f t="shared" ca="1" si="210"/>
        <v>-1.8432078686033124E-2</v>
      </c>
      <c r="N1036" s="14">
        <f t="shared" ca="1" si="206"/>
        <v>0</v>
      </c>
      <c r="O1036" s="21">
        <f t="shared" ca="1" si="207"/>
        <v>0</v>
      </c>
      <c r="P1036" s="14">
        <f t="shared" ca="1" si="208"/>
        <v>0</v>
      </c>
      <c r="Q1036" s="14">
        <f t="shared" ca="1" si="209"/>
        <v>0</v>
      </c>
      <c r="R1036" s="8">
        <f t="shared" ca="1" si="211"/>
        <v>1.8432078686033124E-2</v>
      </c>
    </row>
    <row r="1037" spans="3:18" x14ac:dyDescent="0.2">
      <c r="C1037" s="54"/>
      <c r="D1037" s="56">
        <f t="shared" si="199"/>
        <v>0</v>
      </c>
      <c r="E1037" s="56">
        <f t="shared" si="199"/>
        <v>0</v>
      </c>
      <c r="F1037" s="14">
        <f t="shared" si="200"/>
        <v>0</v>
      </c>
      <c r="G1037" s="14">
        <f t="shared" si="200"/>
        <v>0</v>
      </c>
      <c r="H1037" s="14">
        <f t="shared" si="201"/>
        <v>0</v>
      </c>
      <c r="I1037" s="14">
        <f t="shared" si="202"/>
        <v>0</v>
      </c>
      <c r="J1037" s="14">
        <f t="shared" si="203"/>
        <v>0</v>
      </c>
      <c r="K1037" s="14">
        <f t="shared" si="204"/>
        <v>0</v>
      </c>
      <c r="L1037" s="14">
        <f t="shared" si="205"/>
        <v>0</v>
      </c>
      <c r="M1037" s="14">
        <f t="shared" ca="1" si="210"/>
        <v>-1.8432078686033124E-2</v>
      </c>
      <c r="N1037" s="14">
        <f t="shared" ca="1" si="206"/>
        <v>0</v>
      </c>
      <c r="O1037" s="21">
        <f t="shared" ca="1" si="207"/>
        <v>0</v>
      </c>
      <c r="P1037" s="14">
        <f t="shared" ca="1" si="208"/>
        <v>0</v>
      </c>
      <c r="Q1037" s="14">
        <f t="shared" ca="1" si="209"/>
        <v>0</v>
      </c>
      <c r="R1037" s="8">
        <f t="shared" ca="1" si="211"/>
        <v>1.8432078686033124E-2</v>
      </c>
    </row>
    <row r="1038" spans="3:18" x14ac:dyDescent="0.2">
      <c r="C1038" s="54"/>
      <c r="D1038" s="56">
        <f t="shared" ref="D1038:E1101" si="212">A1038/A$18</f>
        <v>0</v>
      </c>
      <c r="E1038" s="56">
        <f t="shared" si="212"/>
        <v>0</v>
      </c>
      <c r="F1038" s="14">
        <f t="shared" ref="F1038:G1101" si="213">$C1038*D1038</f>
        <v>0</v>
      </c>
      <c r="G1038" s="14">
        <f t="shared" si="213"/>
        <v>0</v>
      </c>
      <c r="H1038" s="14">
        <f t="shared" si="201"/>
        <v>0</v>
      </c>
      <c r="I1038" s="14">
        <f t="shared" si="202"/>
        <v>0</v>
      </c>
      <c r="J1038" s="14">
        <f t="shared" si="203"/>
        <v>0</v>
      </c>
      <c r="K1038" s="14">
        <f t="shared" si="204"/>
        <v>0</v>
      </c>
      <c r="L1038" s="14">
        <f t="shared" si="205"/>
        <v>0</v>
      </c>
      <c r="M1038" s="14">
        <f t="shared" ca="1" si="210"/>
        <v>-1.8432078686033124E-2</v>
      </c>
      <c r="N1038" s="14">
        <f t="shared" ca="1" si="206"/>
        <v>0</v>
      </c>
      <c r="O1038" s="21">
        <f t="shared" ca="1" si="207"/>
        <v>0</v>
      </c>
      <c r="P1038" s="14">
        <f t="shared" ca="1" si="208"/>
        <v>0</v>
      </c>
      <c r="Q1038" s="14">
        <f t="shared" ca="1" si="209"/>
        <v>0</v>
      </c>
      <c r="R1038" s="8">
        <f t="shared" ca="1" si="211"/>
        <v>1.8432078686033124E-2</v>
      </c>
    </row>
    <row r="1039" spans="3:18" x14ac:dyDescent="0.2">
      <c r="C1039" s="54"/>
      <c r="D1039" s="56">
        <f t="shared" si="212"/>
        <v>0</v>
      </c>
      <c r="E1039" s="56">
        <f t="shared" si="212"/>
        <v>0</v>
      </c>
      <c r="F1039" s="14">
        <f t="shared" si="213"/>
        <v>0</v>
      </c>
      <c r="G1039" s="14">
        <f t="shared" si="213"/>
        <v>0</v>
      </c>
      <c r="H1039" s="14">
        <f t="shared" ref="H1039:H1102" si="214">C1039*D1039*D1039</f>
        <v>0</v>
      </c>
      <c r="I1039" s="14">
        <f t="shared" ref="I1039:I1102" si="215">C1039*D1039*D1039*D1039</f>
        <v>0</v>
      </c>
      <c r="J1039" s="14">
        <f t="shared" ref="J1039:J1102" si="216">C1039*D1039*D1039*D1039*D1039</f>
        <v>0</v>
      </c>
      <c r="K1039" s="14">
        <f t="shared" ref="K1039:K1102" si="217">C1039*E1039*D1039</f>
        <v>0</v>
      </c>
      <c r="L1039" s="14">
        <f t="shared" ref="L1039:L1102" si="218">C1039*E1039*D1039*D1039</f>
        <v>0</v>
      </c>
      <c r="M1039" s="14">
        <f t="shared" ca="1" si="210"/>
        <v>-1.8432078686033124E-2</v>
      </c>
      <c r="N1039" s="14">
        <f t="shared" ref="N1039:N1102" ca="1" si="219">C1039*(M1039-E1039)^2</f>
        <v>0</v>
      </c>
      <c r="O1039" s="21">
        <f t="shared" ref="O1039:O1102" ca="1" si="220">(C1039*O$1-O$2*F1039+O$3*H1039)^2</f>
        <v>0</v>
      </c>
      <c r="P1039" s="14">
        <f t="shared" ref="P1039:P1102" ca="1" si="221">(-C1039*O$2+O$4*F1039-O$5*H1039)^2</f>
        <v>0</v>
      </c>
      <c r="Q1039" s="14">
        <f t="shared" ref="Q1039:Q1102" ca="1" si="222">+(C1039*O$3-F1039*O$5+H1039*O$6)^2</f>
        <v>0</v>
      </c>
      <c r="R1039" s="8">
        <f t="shared" ca="1" si="211"/>
        <v>1.8432078686033124E-2</v>
      </c>
    </row>
    <row r="1040" spans="3:18" x14ac:dyDescent="0.2">
      <c r="C1040" s="54"/>
      <c r="D1040" s="56">
        <f t="shared" si="212"/>
        <v>0</v>
      </c>
      <c r="E1040" s="56">
        <f t="shared" si="212"/>
        <v>0</v>
      </c>
      <c r="F1040" s="14">
        <f t="shared" si="213"/>
        <v>0</v>
      </c>
      <c r="G1040" s="14">
        <f t="shared" si="213"/>
        <v>0</v>
      </c>
      <c r="H1040" s="14">
        <f t="shared" si="214"/>
        <v>0</v>
      </c>
      <c r="I1040" s="14">
        <f t="shared" si="215"/>
        <v>0</v>
      </c>
      <c r="J1040" s="14">
        <f t="shared" si="216"/>
        <v>0</v>
      </c>
      <c r="K1040" s="14">
        <f t="shared" si="217"/>
        <v>0</v>
      </c>
      <c r="L1040" s="14">
        <f t="shared" si="218"/>
        <v>0</v>
      </c>
      <c r="M1040" s="14">
        <f t="shared" ca="1" si="210"/>
        <v>-1.8432078686033124E-2</v>
      </c>
      <c r="N1040" s="14">
        <f t="shared" ca="1" si="219"/>
        <v>0</v>
      </c>
      <c r="O1040" s="21">
        <f t="shared" ca="1" si="220"/>
        <v>0</v>
      </c>
      <c r="P1040" s="14">
        <f t="shared" ca="1" si="221"/>
        <v>0</v>
      </c>
      <c r="Q1040" s="14">
        <f t="shared" ca="1" si="222"/>
        <v>0</v>
      </c>
      <c r="R1040" s="8">
        <f t="shared" ca="1" si="211"/>
        <v>1.8432078686033124E-2</v>
      </c>
    </row>
    <row r="1041" spans="3:18" x14ac:dyDescent="0.2">
      <c r="C1041" s="54"/>
      <c r="D1041" s="56">
        <f t="shared" si="212"/>
        <v>0</v>
      </c>
      <c r="E1041" s="56">
        <f t="shared" si="212"/>
        <v>0</v>
      </c>
      <c r="F1041" s="14">
        <f t="shared" si="213"/>
        <v>0</v>
      </c>
      <c r="G1041" s="14">
        <f t="shared" si="213"/>
        <v>0</v>
      </c>
      <c r="H1041" s="14">
        <f t="shared" si="214"/>
        <v>0</v>
      </c>
      <c r="I1041" s="14">
        <f t="shared" si="215"/>
        <v>0</v>
      </c>
      <c r="J1041" s="14">
        <f t="shared" si="216"/>
        <v>0</v>
      </c>
      <c r="K1041" s="14">
        <f t="shared" si="217"/>
        <v>0</v>
      </c>
      <c r="L1041" s="14">
        <f t="shared" si="218"/>
        <v>0</v>
      </c>
      <c r="M1041" s="14">
        <f t="shared" ca="1" si="210"/>
        <v>-1.8432078686033124E-2</v>
      </c>
      <c r="N1041" s="14">
        <f t="shared" ca="1" si="219"/>
        <v>0</v>
      </c>
      <c r="O1041" s="21">
        <f t="shared" ca="1" si="220"/>
        <v>0</v>
      </c>
      <c r="P1041" s="14">
        <f t="shared" ca="1" si="221"/>
        <v>0</v>
      </c>
      <c r="Q1041" s="14">
        <f t="shared" ca="1" si="222"/>
        <v>0</v>
      </c>
      <c r="R1041" s="8">
        <f t="shared" ca="1" si="211"/>
        <v>1.8432078686033124E-2</v>
      </c>
    </row>
    <row r="1042" spans="3:18" x14ac:dyDescent="0.2">
      <c r="C1042" s="54"/>
      <c r="D1042" s="56">
        <f t="shared" si="212"/>
        <v>0</v>
      </c>
      <c r="E1042" s="56">
        <f t="shared" si="212"/>
        <v>0</v>
      </c>
      <c r="F1042" s="14">
        <f t="shared" si="213"/>
        <v>0</v>
      </c>
      <c r="G1042" s="14">
        <f t="shared" si="213"/>
        <v>0</v>
      </c>
      <c r="H1042" s="14">
        <f t="shared" si="214"/>
        <v>0</v>
      </c>
      <c r="I1042" s="14">
        <f t="shared" si="215"/>
        <v>0</v>
      </c>
      <c r="J1042" s="14">
        <f t="shared" si="216"/>
        <v>0</v>
      </c>
      <c r="K1042" s="14">
        <f t="shared" si="217"/>
        <v>0</v>
      </c>
      <c r="L1042" s="14">
        <f t="shared" si="218"/>
        <v>0</v>
      </c>
      <c r="M1042" s="14">
        <f t="shared" ca="1" si="210"/>
        <v>-1.8432078686033124E-2</v>
      </c>
      <c r="N1042" s="14">
        <f t="shared" ca="1" si="219"/>
        <v>0</v>
      </c>
      <c r="O1042" s="21">
        <f t="shared" ca="1" si="220"/>
        <v>0</v>
      </c>
      <c r="P1042" s="14">
        <f t="shared" ca="1" si="221"/>
        <v>0</v>
      </c>
      <c r="Q1042" s="14">
        <f t="shared" ca="1" si="222"/>
        <v>0</v>
      </c>
      <c r="R1042" s="8">
        <f t="shared" ca="1" si="211"/>
        <v>1.8432078686033124E-2</v>
      </c>
    </row>
    <row r="1043" spans="3:18" x14ac:dyDescent="0.2">
      <c r="C1043" s="54"/>
      <c r="D1043" s="56">
        <f t="shared" si="212"/>
        <v>0</v>
      </c>
      <c r="E1043" s="56">
        <f t="shared" si="212"/>
        <v>0</v>
      </c>
      <c r="F1043" s="14">
        <f t="shared" si="213"/>
        <v>0</v>
      </c>
      <c r="G1043" s="14">
        <f t="shared" si="213"/>
        <v>0</v>
      </c>
      <c r="H1043" s="14">
        <f t="shared" si="214"/>
        <v>0</v>
      </c>
      <c r="I1043" s="14">
        <f t="shared" si="215"/>
        <v>0</v>
      </c>
      <c r="J1043" s="14">
        <f t="shared" si="216"/>
        <v>0</v>
      </c>
      <c r="K1043" s="14">
        <f t="shared" si="217"/>
        <v>0</v>
      </c>
      <c r="L1043" s="14">
        <f t="shared" si="218"/>
        <v>0</v>
      </c>
      <c r="M1043" s="14">
        <f t="shared" ca="1" si="210"/>
        <v>-1.8432078686033124E-2</v>
      </c>
      <c r="N1043" s="14">
        <f t="shared" ca="1" si="219"/>
        <v>0</v>
      </c>
      <c r="O1043" s="21">
        <f t="shared" ca="1" si="220"/>
        <v>0</v>
      </c>
      <c r="P1043" s="14">
        <f t="shared" ca="1" si="221"/>
        <v>0</v>
      </c>
      <c r="Q1043" s="14">
        <f t="shared" ca="1" si="222"/>
        <v>0</v>
      </c>
      <c r="R1043" s="8">
        <f t="shared" ca="1" si="211"/>
        <v>1.8432078686033124E-2</v>
      </c>
    </row>
    <row r="1044" spans="3:18" x14ac:dyDescent="0.2">
      <c r="C1044" s="54"/>
      <c r="D1044" s="56">
        <f t="shared" si="212"/>
        <v>0</v>
      </c>
      <c r="E1044" s="56">
        <f t="shared" si="212"/>
        <v>0</v>
      </c>
      <c r="F1044" s="14">
        <f t="shared" si="213"/>
        <v>0</v>
      </c>
      <c r="G1044" s="14">
        <f t="shared" si="213"/>
        <v>0</v>
      </c>
      <c r="H1044" s="14">
        <f t="shared" si="214"/>
        <v>0</v>
      </c>
      <c r="I1044" s="14">
        <f t="shared" si="215"/>
        <v>0</v>
      </c>
      <c r="J1044" s="14">
        <f t="shared" si="216"/>
        <v>0</v>
      </c>
      <c r="K1044" s="14">
        <f t="shared" si="217"/>
        <v>0</v>
      </c>
      <c r="L1044" s="14">
        <f t="shared" si="218"/>
        <v>0</v>
      </c>
      <c r="M1044" s="14">
        <f t="shared" ref="M1044:M1107" ca="1" si="223">+E$4+E$5*D1044+E$6*D1044^2</f>
        <v>-1.8432078686033124E-2</v>
      </c>
      <c r="N1044" s="14">
        <f t="shared" ca="1" si="219"/>
        <v>0</v>
      </c>
      <c r="O1044" s="21">
        <f t="shared" ca="1" si="220"/>
        <v>0</v>
      </c>
      <c r="P1044" s="14">
        <f t="shared" ca="1" si="221"/>
        <v>0</v>
      </c>
      <c r="Q1044" s="14">
        <f t="shared" ca="1" si="222"/>
        <v>0</v>
      </c>
      <c r="R1044" s="8">
        <f t="shared" ref="R1044:R1107" ca="1" si="224">+E1044-M1044</f>
        <v>1.8432078686033124E-2</v>
      </c>
    </row>
    <row r="1045" spans="3:18" x14ac:dyDescent="0.2">
      <c r="C1045" s="54"/>
      <c r="D1045" s="56">
        <f t="shared" si="212"/>
        <v>0</v>
      </c>
      <c r="E1045" s="56">
        <f t="shared" si="212"/>
        <v>0</v>
      </c>
      <c r="F1045" s="14">
        <f t="shared" si="213"/>
        <v>0</v>
      </c>
      <c r="G1045" s="14">
        <f t="shared" si="213"/>
        <v>0</v>
      </c>
      <c r="H1045" s="14">
        <f t="shared" si="214"/>
        <v>0</v>
      </c>
      <c r="I1045" s="14">
        <f t="shared" si="215"/>
        <v>0</v>
      </c>
      <c r="J1045" s="14">
        <f t="shared" si="216"/>
        <v>0</v>
      </c>
      <c r="K1045" s="14">
        <f t="shared" si="217"/>
        <v>0</v>
      </c>
      <c r="L1045" s="14">
        <f t="shared" si="218"/>
        <v>0</v>
      </c>
      <c r="M1045" s="14">
        <f t="shared" ca="1" si="223"/>
        <v>-1.8432078686033124E-2</v>
      </c>
      <c r="N1045" s="14">
        <f t="shared" ca="1" si="219"/>
        <v>0</v>
      </c>
      <c r="O1045" s="21">
        <f t="shared" ca="1" si="220"/>
        <v>0</v>
      </c>
      <c r="P1045" s="14">
        <f t="shared" ca="1" si="221"/>
        <v>0</v>
      </c>
      <c r="Q1045" s="14">
        <f t="shared" ca="1" si="222"/>
        <v>0</v>
      </c>
      <c r="R1045" s="8">
        <f t="shared" ca="1" si="224"/>
        <v>1.8432078686033124E-2</v>
      </c>
    </row>
    <row r="1046" spans="3:18" x14ac:dyDescent="0.2">
      <c r="C1046" s="54"/>
      <c r="D1046" s="56">
        <f t="shared" si="212"/>
        <v>0</v>
      </c>
      <c r="E1046" s="56">
        <f t="shared" si="212"/>
        <v>0</v>
      </c>
      <c r="F1046" s="14">
        <f t="shared" si="213"/>
        <v>0</v>
      </c>
      <c r="G1046" s="14">
        <f t="shared" si="213"/>
        <v>0</v>
      </c>
      <c r="H1046" s="14">
        <f t="shared" si="214"/>
        <v>0</v>
      </c>
      <c r="I1046" s="14">
        <f t="shared" si="215"/>
        <v>0</v>
      </c>
      <c r="J1046" s="14">
        <f t="shared" si="216"/>
        <v>0</v>
      </c>
      <c r="K1046" s="14">
        <f t="shared" si="217"/>
        <v>0</v>
      </c>
      <c r="L1046" s="14">
        <f t="shared" si="218"/>
        <v>0</v>
      </c>
      <c r="M1046" s="14">
        <f t="shared" ca="1" si="223"/>
        <v>-1.8432078686033124E-2</v>
      </c>
      <c r="N1046" s="14">
        <f t="shared" ca="1" si="219"/>
        <v>0</v>
      </c>
      <c r="O1046" s="21">
        <f t="shared" ca="1" si="220"/>
        <v>0</v>
      </c>
      <c r="P1046" s="14">
        <f t="shared" ca="1" si="221"/>
        <v>0</v>
      </c>
      <c r="Q1046" s="14">
        <f t="shared" ca="1" si="222"/>
        <v>0</v>
      </c>
      <c r="R1046" s="8">
        <f t="shared" ca="1" si="224"/>
        <v>1.8432078686033124E-2</v>
      </c>
    </row>
    <row r="1047" spans="3:18" x14ac:dyDescent="0.2">
      <c r="C1047" s="54"/>
      <c r="D1047" s="56">
        <f t="shared" si="212"/>
        <v>0</v>
      </c>
      <c r="E1047" s="56">
        <f t="shared" si="212"/>
        <v>0</v>
      </c>
      <c r="F1047" s="14">
        <f t="shared" si="213"/>
        <v>0</v>
      </c>
      <c r="G1047" s="14">
        <f t="shared" si="213"/>
        <v>0</v>
      </c>
      <c r="H1047" s="14">
        <f t="shared" si="214"/>
        <v>0</v>
      </c>
      <c r="I1047" s="14">
        <f t="shared" si="215"/>
        <v>0</v>
      </c>
      <c r="J1047" s="14">
        <f t="shared" si="216"/>
        <v>0</v>
      </c>
      <c r="K1047" s="14">
        <f t="shared" si="217"/>
        <v>0</v>
      </c>
      <c r="L1047" s="14">
        <f t="shared" si="218"/>
        <v>0</v>
      </c>
      <c r="M1047" s="14">
        <f t="shared" ca="1" si="223"/>
        <v>-1.8432078686033124E-2</v>
      </c>
      <c r="N1047" s="14">
        <f t="shared" ca="1" si="219"/>
        <v>0</v>
      </c>
      <c r="O1047" s="21">
        <f t="shared" ca="1" si="220"/>
        <v>0</v>
      </c>
      <c r="P1047" s="14">
        <f t="shared" ca="1" si="221"/>
        <v>0</v>
      </c>
      <c r="Q1047" s="14">
        <f t="shared" ca="1" si="222"/>
        <v>0</v>
      </c>
      <c r="R1047" s="8">
        <f t="shared" ca="1" si="224"/>
        <v>1.8432078686033124E-2</v>
      </c>
    </row>
    <row r="1048" spans="3:18" x14ac:dyDescent="0.2">
      <c r="C1048" s="54"/>
      <c r="D1048" s="56">
        <f t="shared" si="212"/>
        <v>0</v>
      </c>
      <c r="E1048" s="56">
        <f t="shared" si="212"/>
        <v>0</v>
      </c>
      <c r="F1048" s="14">
        <f t="shared" si="213"/>
        <v>0</v>
      </c>
      <c r="G1048" s="14">
        <f t="shared" si="213"/>
        <v>0</v>
      </c>
      <c r="H1048" s="14">
        <f t="shared" si="214"/>
        <v>0</v>
      </c>
      <c r="I1048" s="14">
        <f t="shared" si="215"/>
        <v>0</v>
      </c>
      <c r="J1048" s="14">
        <f t="shared" si="216"/>
        <v>0</v>
      </c>
      <c r="K1048" s="14">
        <f t="shared" si="217"/>
        <v>0</v>
      </c>
      <c r="L1048" s="14">
        <f t="shared" si="218"/>
        <v>0</v>
      </c>
      <c r="M1048" s="14">
        <f t="shared" ca="1" si="223"/>
        <v>-1.8432078686033124E-2</v>
      </c>
      <c r="N1048" s="14">
        <f t="shared" ca="1" si="219"/>
        <v>0</v>
      </c>
      <c r="O1048" s="21">
        <f t="shared" ca="1" si="220"/>
        <v>0</v>
      </c>
      <c r="P1048" s="14">
        <f t="shared" ca="1" si="221"/>
        <v>0</v>
      </c>
      <c r="Q1048" s="14">
        <f t="shared" ca="1" si="222"/>
        <v>0</v>
      </c>
      <c r="R1048" s="8">
        <f t="shared" ca="1" si="224"/>
        <v>1.8432078686033124E-2</v>
      </c>
    </row>
    <row r="1049" spans="3:18" x14ac:dyDescent="0.2">
      <c r="C1049" s="54"/>
      <c r="D1049" s="56">
        <f t="shared" si="212"/>
        <v>0</v>
      </c>
      <c r="E1049" s="56">
        <f t="shared" si="212"/>
        <v>0</v>
      </c>
      <c r="F1049" s="14">
        <f t="shared" si="213"/>
        <v>0</v>
      </c>
      <c r="G1049" s="14">
        <f t="shared" si="213"/>
        <v>0</v>
      </c>
      <c r="H1049" s="14">
        <f t="shared" si="214"/>
        <v>0</v>
      </c>
      <c r="I1049" s="14">
        <f t="shared" si="215"/>
        <v>0</v>
      </c>
      <c r="J1049" s="14">
        <f t="shared" si="216"/>
        <v>0</v>
      </c>
      <c r="K1049" s="14">
        <f t="shared" si="217"/>
        <v>0</v>
      </c>
      <c r="L1049" s="14">
        <f t="shared" si="218"/>
        <v>0</v>
      </c>
      <c r="M1049" s="14">
        <f t="shared" ca="1" si="223"/>
        <v>-1.8432078686033124E-2</v>
      </c>
      <c r="N1049" s="14">
        <f t="shared" ca="1" si="219"/>
        <v>0</v>
      </c>
      <c r="O1049" s="21">
        <f t="shared" ca="1" si="220"/>
        <v>0</v>
      </c>
      <c r="P1049" s="14">
        <f t="shared" ca="1" si="221"/>
        <v>0</v>
      </c>
      <c r="Q1049" s="14">
        <f t="shared" ca="1" si="222"/>
        <v>0</v>
      </c>
      <c r="R1049" s="8">
        <f t="shared" ca="1" si="224"/>
        <v>1.8432078686033124E-2</v>
      </c>
    </row>
    <row r="1050" spans="3:18" x14ac:dyDescent="0.2">
      <c r="C1050" s="54"/>
      <c r="D1050" s="56">
        <f t="shared" si="212"/>
        <v>0</v>
      </c>
      <c r="E1050" s="56">
        <f t="shared" si="212"/>
        <v>0</v>
      </c>
      <c r="F1050" s="14">
        <f t="shared" si="213"/>
        <v>0</v>
      </c>
      <c r="G1050" s="14">
        <f t="shared" si="213"/>
        <v>0</v>
      </c>
      <c r="H1050" s="14">
        <f t="shared" si="214"/>
        <v>0</v>
      </c>
      <c r="I1050" s="14">
        <f t="shared" si="215"/>
        <v>0</v>
      </c>
      <c r="J1050" s="14">
        <f t="shared" si="216"/>
        <v>0</v>
      </c>
      <c r="K1050" s="14">
        <f t="shared" si="217"/>
        <v>0</v>
      </c>
      <c r="L1050" s="14">
        <f t="shared" si="218"/>
        <v>0</v>
      </c>
      <c r="M1050" s="14">
        <f t="shared" ca="1" si="223"/>
        <v>-1.8432078686033124E-2</v>
      </c>
      <c r="N1050" s="14">
        <f t="shared" ca="1" si="219"/>
        <v>0</v>
      </c>
      <c r="O1050" s="21">
        <f t="shared" ca="1" si="220"/>
        <v>0</v>
      </c>
      <c r="P1050" s="14">
        <f t="shared" ca="1" si="221"/>
        <v>0</v>
      </c>
      <c r="Q1050" s="14">
        <f t="shared" ca="1" si="222"/>
        <v>0</v>
      </c>
      <c r="R1050" s="8">
        <f t="shared" ca="1" si="224"/>
        <v>1.8432078686033124E-2</v>
      </c>
    </row>
    <row r="1051" spans="3:18" x14ac:dyDescent="0.2">
      <c r="C1051" s="54"/>
      <c r="D1051" s="56">
        <f t="shared" si="212"/>
        <v>0</v>
      </c>
      <c r="E1051" s="56">
        <f t="shared" si="212"/>
        <v>0</v>
      </c>
      <c r="F1051" s="14">
        <f t="shared" si="213"/>
        <v>0</v>
      </c>
      <c r="G1051" s="14">
        <f t="shared" si="213"/>
        <v>0</v>
      </c>
      <c r="H1051" s="14">
        <f t="shared" si="214"/>
        <v>0</v>
      </c>
      <c r="I1051" s="14">
        <f t="shared" si="215"/>
        <v>0</v>
      </c>
      <c r="J1051" s="14">
        <f t="shared" si="216"/>
        <v>0</v>
      </c>
      <c r="K1051" s="14">
        <f t="shared" si="217"/>
        <v>0</v>
      </c>
      <c r="L1051" s="14">
        <f t="shared" si="218"/>
        <v>0</v>
      </c>
      <c r="M1051" s="14">
        <f t="shared" ca="1" si="223"/>
        <v>-1.8432078686033124E-2</v>
      </c>
      <c r="N1051" s="14">
        <f t="shared" ca="1" si="219"/>
        <v>0</v>
      </c>
      <c r="O1051" s="21">
        <f t="shared" ca="1" si="220"/>
        <v>0</v>
      </c>
      <c r="P1051" s="14">
        <f t="shared" ca="1" si="221"/>
        <v>0</v>
      </c>
      <c r="Q1051" s="14">
        <f t="shared" ca="1" si="222"/>
        <v>0</v>
      </c>
      <c r="R1051" s="8">
        <f t="shared" ca="1" si="224"/>
        <v>1.8432078686033124E-2</v>
      </c>
    </row>
    <row r="1052" spans="3:18" x14ac:dyDescent="0.2">
      <c r="C1052" s="54"/>
      <c r="D1052" s="56">
        <f t="shared" si="212"/>
        <v>0</v>
      </c>
      <c r="E1052" s="56">
        <f t="shared" si="212"/>
        <v>0</v>
      </c>
      <c r="F1052" s="14">
        <f t="shared" si="213"/>
        <v>0</v>
      </c>
      <c r="G1052" s="14">
        <f t="shared" si="213"/>
        <v>0</v>
      </c>
      <c r="H1052" s="14">
        <f t="shared" si="214"/>
        <v>0</v>
      </c>
      <c r="I1052" s="14">
        <f t="shared" si="215"/>
        <v>0</v>
      </c>
      <c r="J1052" s="14">
        <f t="shared" si="216"/>
        <v>0</v>
      </c>
      <c r="K1052" s="14">
        <f t="shared" si="217"/>
        <v>0</v>
      </c>
      <c r="L1052" s="14">
        <f t="shared" si="218"/>
        <v>0</v>
      </c>
      <c r="M1052" s="14">
        <f t="shared" ca="1" si="223"/>
        <v>-1.8432078686033124E-2</v>
      </c>
      <c r="N1052" s="14">
        <f t="shared" ca="1" si="219"/>
        <v>0</v>
      </c>
      <c r="O1052" s="21">
        <f t="shared" ca="1" si="220"/>
        <v>0</v>
      </c>
      <c r="P1052" s="14">
        <f t="shared" ca="1" si="221"/>
        <v>0</v>
      </c>
      <c r="Q1052" s="14">
        <f t="shared" ca="1" si="222"/>
        <v>0</v>
      </c>
      <c r="R1052" s="8">
        <f t="shared" ca="1" si="224"/>
        <v>1.8432078686033124E-2</v>
      </c>
    </row>
    <row r="1053" spans="3:18" x14ac:dyDescent="0.2">
      <c r="C1053" s="54"/>
      <c r="D1053" s="56">
        <f t="shared" si="212"/>
        <v>0</v>
      </c>
      <c r="E1053" s="56">
        <f t="shared" si="212"/>
        <v>0</v>
      </c>
      <c r="F1053" s="14">
        <f t="shared" si="213"/>
        <v>0</v>
      </c>
      <c r="G1053" s="14">
        <f t="shared" si="213"/>
        <v>0</v>
      </c>
      <c r="H1053" s="14">
        <f t="shared" si="214"/>
        <v>0</v>
      </c>
      <c r="I1053" s="14">
        <f t="shared" si="215"/>
        <v>0</v>
      </c>
      <c r="J1053" s="14">
        <f t="shared" si="216"/>
        <v>0</v>
      </c>
      <c r="K1053" s="14">
        <f t="shared" si="217"/>
        <v>0</v>
      </c>
      <c r="L1053" s="14">
        <f t="shared" si="218"/>
        <v>0</v>
      </c>
      <c r="M1053" s="14">
        <f t="shared" ca="1" si="223"/>
        <v>-1.8432078686033124E-2</v>
      </c>
      <c r="N1053" s="14">
        <f t="shared" ca="1" si="219"/>
        <v>0</v>
      </c>
      <c r="O1053" s="21">
        <f t="shared" ca="1" si="220"/>
        <v>0</v>
      </c>
      <c r="P1053" s="14">
        <f t="shared" ca="1" si="221"/>
        <v>0</v>
      </c>
      <c r="Q1053" s="14">
        <f t="shared" ca="1" si="222"/>
        <v>0</v>
      </c>
      <c r="R1053" s="8">
        <f t="shared" ca="1" si="224"/>
        <v>1.8432078686033124E-2</v>
      </c>
    </row>
    <row r="1054" spans="3:18" x14ac:dyDescent="0.2">
      <c r="C1054" s="54"/>
      <c r="D1054" s="56">
        <f t="shared" si="212"/>
        <v>0</v>
      </c>
      <c r="E1054" s="56">
        <f t="shared" si="212"/>
        <v>0</v>
      </c>
      <c r="F1054" s="14">
        <f t="shared" si="213"/>
        <v>0</v>
      </c>
      <c r="G1054" s="14">
        <f t="shared" si="213"/>
        <v>0</v>
      </c>
      <c r="H1054" s="14">
        <f t="shared" si="214"/>
        <v>0</v>
      </c>
      <c r="I1054" s="14">
        <f t="shared" si="215"/>
        <v>0</v>
      </c>
      <c r="J1054" s="14">
        <f t="shared" si="216"/>
        <v>0</v>
      </c>
      <c r="K1054" s="14">
        <f t="shared" si="217"/>
        <v>0</v>
      </c>
      <c r="L1054" s="14">
        <f t="shared" si="218"/>
        <v>0</v>
      </c>
      <c r="M1054" s="14">
        <f t="shared" ca="1" si="223"/>
        <v>-1.8432078686033124E-2</v>
      </c>
      <c r="N1054" s="14">
        <f t="shared" ca="1" si="219"/>
        <v>0</v>
      </c>
      <c r="O1054" s="21">
        <f t="shared" ca="1" si="220"/>
        <v>0</v>
      </c>
      <c r="P1054" s="14">
        <f t="shared" ca="1" si="221"/>
        <v>0</v>
      </c>
      <c r="Q1054" s="14">
        <f t="shared" ca="1" si="222"/>
        <v>0</v>
      </c>
      <c r="R1054" s="8">
        <f t="shared" ca="1" si="224"/>
        <v>1.8432078686033124E-2</v>
      </c>
    </row>
    <row r="1055" spans="3:18" x14ac:dyDescent="0.2">
      <c r="C1055" s="54"/>
      <c r="D1055" s="56">
        <f t="shared" si="212"/>
        <v>0</v>
      </c>
      <c r="E1055" s="56">
        <f t="shared" si="212"/>
        <v>0</v>
      </c>
      <c r="F1055" s="14">
        <f t="shared" si="213"/>
        <v>0</v>
      </c>
      <c r="G1055" s="14">
        <f t="shared" si="213"/>
        <v>0</v>
      </c>
      <c r="H1055" s="14">
        <f t="shared" si="214"/>
        <v>0</v>
      </c>
      <c r="I1055" s="14">
        <f t="shared" si="215"/>
        <v>0</v>
      </c>
      <c r="J1055" s="14">
        <f t="shared" si="216"/>
        <v>0</v>
      </c>
      <c r="K1055" s="14">
        <f t="shared" si="217"/>
        <v>0</v>
      </c>
      <c r="L1055" s="14">
        <f t="shared" si="218"/>
        <v>0</v>
      </c>
      <c r="M1055" s="14">
        <f t="shared" ca="1" si="223"/>
        <v>-1.8432078686033124E-2</v>
      </c>
      <c r="N1055" s="14">
        <f t="shared" ca="1" si="219"/>
        <v>0</v>
      </c>
      <c r="O1055" s="21">
        <f t="shared" ca="1" si="220"/>
        <v>0</v>
      </c>
      <c r="P1055" s="14">
        <f t="shared" ca="1" si="221"/>
        <v>0</v>
      </c>
      <c r="Q1055" s="14">
        <f t="shared" ca="1" si="222"/>
        <v>0</v>
      </c>
      <c r="R1055" s="8">
        <f t="shared" ca="1" si="224"/>
        <v>1.8432078686033124E-2</v>
      </c>
    </row>
    <row r="1056" spans="3:18" x14ac:dyDescent="0.2">
      <c r="C1056" s="54"/>
      <c r="D1056" s="56">
        <f t="shared" si="212"/>
        <v>0</v>
      </c>
      <c r="E1056" s="56">
        <f t="shared" si="212"/>
        <v>0</v>
      </c>
      <c r="F1056" s="14">
        <f t="shared" si="213"/>
        <v>0</v>
      </c>
      <c r="G1056" s="14">
        <f t="shared" si="213"/>
        <v>0</v>
      </c>
      <c r="H1056" s="14">
        <f t="shared" si="214"/>
        <v>0</v>
      </c>
      <c r="I1056" s="14">
        <f t="shared" si="215"/>
        <v>0</v>
      </c>
      <c r="J1056" s="14">
        <f t="shared" si="216"/>
        <v>0</v>
      </c>
      <c r="K1056" s="14">
        <f t="shared" si="217"/>
        <v>0</v>
      </c>
      <c r="L1056" s="14">
        <f t="shared" si="218"/>
        <v>0</v>
      </c>
      <c r="M1056" s="14">
        <f t="shared" ca="1" si="223"/>
        <v>-1.8432078686033124E-2</v>
      </c>
      <c r="N1056" s="14">
        <f t="shared" ca="1" si="219"/>
        <v>0</v>
      </c>
      <c r="O1056" s="21">
        <f t="shared" ca="1" si="220"/>
        <v>0</v>
      </c>
      <c r="P1056" s="14">
        <f t="shared" ca="1" si="221"/>
        <v>0</v>
      </c>
      <c r="Q1056" s="14">
        <f t="shared" ca="1" si="222"/>
        <v>0</v>
      </c>
      <c r="R1056" s="8">
        <f t="shared" ca="1" si="224"/>
        <v>1.8432078686033124E-2</v>
      </c>
    </row>
    <row r="1057" spans="3:18" x14ac:dyDescent="0.2">
      <c r="C1057" s="54"/>
      <c r="D1057" s="56">
        <f t="shared" si="212"/>
        <v>0</v>
      </c>
      <c r="E1057" s="56">
        <f t="shared" si="212"/>
        <v>0</v>
      </c>
      <c r="F1057" s="14">
        <f t="shared" si="213"/>
        <v>0</v>
      </c>
      <c r="G1057" s="14">
        <f t="shared" si="213"/>
        <v>0</v>
      </c>
      <c r="H1057" s="14">
        <f t="shared" si="214"/>
        <v>0</v>
      </c>
      <c r="I1057" s="14">
        <f t="shared" si="215"/>
        <v>0</v>
      </c>
      <c r="J1057" s="14">
        <f t="shared" si="216"/>
        <v>0</v>
      </c>
      <c r="K1057" s="14">
        <f t="shared" si="217"/>
        <v>0</v>
      </c>
      <c r="L1057" s="14">
        <f t="shared" si="218"/>
        <v>0</v>
      </c>
      <c r="M1057" s="14">
        <f t="shared" ca="1" si="223"/>
        <v>-1.8432078686033124E-2</v>
      </c>
      <c r="N1057" s="14">
        <f t="shared" ca="1" si="219"/>
        <v>0</v>
      </c>
      <c r="O1057" s="21">
        <f t="shared" ca="1" si="220"/>
        <v>0</v>
      </c>
      <c r="P1057" s="14">
        <f t="shared" ca="1" si="221"/>
        <v>0</v>
      </c>
      <c r="Q1057" s="14">
        <f t="shared" ca="1" si="222"/>
        <v>0</v>
      </c>
      <c r="R1057" s="8">
        <f t="shared" ca="1" si="224"/>
        <v>1.8432078686033124E-2</v>
      </c>
    </row>
    <row r="1058" spans="3:18" x14ac:dyDescent="0.2">
      <c r="C1058" s="54"/>
      <c r="D1058" s="56">
        <f t="shared" si="212"/>
        <v>0</v>
      </c>
      <c r="E1058" s="56">
        <f t="shared" si="212"/>
        <v>0</v>
      </c>
      <c r="F1058" s="14">
        <f t="shared" si="213"/>
        <v>0</v>
      </c>
      <c r="G1058" s="14">
        <f t="shared" si="213"/>
        <v>0</v>
      </c>
      <c r="H1058" s="14">
        <f t="shared" si="214"/>
        <v>0</v>
      </c>
      <c r="I1058" s="14">
        <f t="shared" si="215"/>
        <v>0</v>
      </c>
      <c r="J1058" s="14">
        <f t="shared" si="216"/>
        <v>0</v>
      </c>
      <c r="K1058" s="14">
        <f t="shared" si="217"/>
        <v>0</v>
      </c>
      <c r="L1058" s="14">
        <f t="shared" si="218"/>
        <v>0</v>
      </c>
      <c r="M1058" s="14">
        <f t="shared" ca="1" si="223"/>
        <v>-1.8432078686033124E-2</v>
      </c>
      <c r="N1058" s="14">
        <f t="shared" ca="1" si="219"/>
        <v>0</v>
      </c>
      <c r="O1058" s="21">
        <f t="shared" ca="1" si="220"/>
        <v>0</v>
      </c>
      <c r="P1058" s="14">
        <f t="shared" ca="1" si="221"/>
        <v>0</v>
      </c>
      <c r="Q1058" s="14">
        <f t="shared" ca="1" si="222"/>
        <v>0</v>
      </c>
      <c r="R1058" s="8">
        <f t="shared" ca="1" si="224"/>
        <v>1.8432078686033124E-2</v>
      </c>
    </row>
    <row r="1059" spans="3:18" x14ac:dyDescent="0.2">
      <c r="C1059" s="54"/>
      <c r="D1059" s="56">
        <f t="shared" si="212"/>
        <v>0</v>
      </c>
      <c r="E1059" s="56">
        <f t="shared" si="212"/>
        <v>0</v>
      </c>
      <c r="F1059" s="14">
        <f t="shared" si="213"/>
        <v>0</v>
      </c>
      <c r="G1059" s="14">
        <f t="shared" si="213"/>
        <v>0</v>
      </c>
      <c r="H1059" s="14">
        <f t="shared" si="214"/>
        <v>0</v>
      </c>
      <c r="I1059" s="14">
        <f t="shared" si="215"/>
        <v>0</v>
      </c>
      <c r="J1059" s="14">
        <f t="shared" si="216"/>
        <v>0</v>
      </c>
      <c r="K1059" s="14">
        <f t="shared" si="217"/>
        <v>0</v>
      </c>
      <c r="L1059" s="14">
        <f t="shared" si="218"/>
        <v>0</v>
      </c>
      <c r="M1059" s="14">
        <f t="shared" ca="1" si="223"/>
        <v>-1.8432078686033124E-2</v>
      </c>
      <c r="N1059" s="14">
        <f t="shared" ca="1" si="219"/>
        <v>0</v>
      </c>
      <c r="O1059" s="21">
        <f t="shared" ca="1" si="220"/>
        <v>0</v>
      </c>
      <c r="P1059" s="14">
        <f t="shared" ca="1" si="221"/>
        <v>0</v>
      </c>
      <c r="Q1059" s="14">
        <f t="shared" ca="1" si="222"/>
        <v>0</v>
      </c>
      <c r="R1059" s="8">
        <f t="shared" ca="1" si="224"/>
        <v>1.8432078686033124E-2</v>
      </c>
    </row>
    <row r="1060" spans="3:18" x14ac:dyDescent="0.2">
      <c r="C1060" s="54"/>
      <c r="D1060" s="56">
        <f t="shared" si="212"/>
        <v>0</v>
      </c>
      <c r="E1060" s="56">
        <f t="shared" si="212"/>
        <v>0</v>
      </c>
      <c r="F1060" s="14">
        <f t="shared" si="213"/>
        <v>0</v>
      </c>
      <c r="G1060" s="14">
        <f t="shared" si="213"/>
        <v>0</v>
      </c>
      <c r="H1060" s="14">
        <f t="shared" si="214"/>
        <v>0</v>
      </c>
      <c r="I1060" s="14">
        <f t="shared" si="215"/>
        <v>0</v>
      </c>
      <c r="J1060" s="14">
        <f t="shared" si="216"/>
        <v>0</v>
      </c>
      <c r="K1060" s="14">
        <f t="shared" si="217"/>
        <v>0</v>
      </c>
      <c r="L1060" s="14">
        <f t="shared" si="218"/>
        <v>0</v>
      </c>
      <c r="M1060" s="14">
        <f t="shared" ca="1" si="223"/>
        <v>-1.8432078686033124E-2</v>
      </c>
      <c r="N1060" s="14">
        <f t="shared" ca="1" si="219"/>
        <v>0</v>
      </c>
      <c r="O1060" s="21">
        <f t="shared" ca="1" si="220"/>
        <v>0</v>
      </c>
      <c r="P1060" s="14">
        <f t="shared" ca="1" si="221"/>
        <v>0</v>
      </c>
      <c r="Q1060" s="14">
        <f t="shared" ca="1" si="222"/>
        <v>0</v>
      </c>
      <c r="R1060" s="8">
        <f t="shared" ca="1" si="224"/>
        <v>1.8432078686033124E-2</v>
      </c>
    </row>
    <row r="1061" spans="3:18" x14ac:dyDescent="0.2">
      <c r="C1061" s="54"/>
      <c r="D1061" s="56">
        <f t="shared" si="212"/>
        <v>0</v>
      </c>
      <c r="E1061" s="56">
        <f t="shared" si="212"/>
        <v>0</v>
      </c>
      <c r="F1061" s="14">
        <f t="shared" si="213"/>
        <v>0</v>
      </c>
      <c r="G1061" s="14">
        <f t="shared" si="213"/>
        <v>0</v>
      </c>
      <c r="H1061" s="14">
        <f t="shared" si="214"/>
        <v>0</v>
      </c>
      <c r="I1061" s="14">
        <f t="shared" si="215"/>
        <v>0</v>
      </c>
      <c r="J1061" s="14">
        <f t="shared" si="216"/>
        <v>0</v>
      </c>
      <c r="K1061" s="14">
        <f t="shared" si="217"/>
        <v>0</v>
      </c>
      <c r="L1061" s="14">
        <f t="shared" si="218"/>
        <v>0</v>
      </c>
      <c r="M1061" s="14">
        <f t="shared" ca="1" si="223"/>
        <v>-1.8432078686033124E-2</v>
      </c>
      <c r="N1061" s="14">
        <f t="shared" ca="1" si="219"/>
        <v>0</v>
      </c>
      <c r="O1061" s="21">
        <f t="shared" ca="1" si="220"/>
        <v>0</v>
      </c>
      <c r="P1061" s="14">
        <f t="shared" ca="1" si="221"/>
        <v>0</v>
      </c>
      <c r="Q1061" s="14">
        <f t="shared" ca="1" si="222"/>
        <v>0</v>
      </c>
      <c r="R1061" s="8">
        <f t="shared" ca="1" si="224"/>
        <v>1.8432078686033124E-2</v>
      </c>
    </row>
    <row r="1062" spans="3:18" x14ac:dyDescent="0.2">
      <c r="C1062" s="54"/>
      <c r="D1062" s="56">
        <f t="shared" si="212"/>
        <v>0</v>
      </c>
      <c r="E1062" s="56">
        <f t="shared" si="212"/>
        <v>0</v>
      </c>
      <c r="F1062" s="14">
        <f t="shared" si="213"/>
        <v>0</v>
      </c>
      <c r="G1062" s="14">
        <f t="shared" si="213"/>
        <v>0</v>
      </c>
      <c r="H1062" s="14">
        <f t="shared" si="214"/>
        <v>0</v>
      </c>
      <c r="I1062" s="14">
        <f t="shared" si="215"/>
        <v>0</v>
      </c>
      <c r="J1062" s="14">
        <f t="shared" si="216"/>
        <v>0</v>
      </c>
      <c r="K1062" s="14">
        <f t="shared" si="217"/>
        <v>0</v>
      </c>
      <c r="L1062" s="14">
        <f t="shared" si="218"/>
        <v>0</v>
      </c>
      <c r="M1062" s="14">
        <f t="shared" ca="1" si="223"/>
        <v>-1.8432078686033124E-2</v>
      </c>
      <c r="N1062" s="14">
        <f t="shared" ca="1" si="219"/>
        <v>0</v>
      </c>
      <c r="O1062" s="21">
        <f t="shared" ca="1" si="220"/>
        <v>0</v>
      </c>
      <c r="P1062" s="14">
        <f t="shared" ca="1" si="221"/>
        <v>0</v>
      </c>
      <c r="Q1062" s="14">
        <f t="shared" ca="1" si="222"/>
        <v>0</v>
      </c>
      <c r="R1062" s="8">
        <f t="shared" ca="1" si="224"/>
        <v>1.8432078686033124E-2</v>
      </c>
    </row>
    <row r="1063" spans="3:18" x14ac:dyDescent="0.2">
      <c r="C1063" s="54"/>
      <c r="D1063" s="56">
        <f t="shared" si="212"/>
        <v>0</v>
      </c>
      <c r="E1063" s="56">
        <f t="shared" si="212"/>
        <v>0</v>
      </c>
      <c r="F1063" s="14">
        <f t="shared" si="213"/>
        <v>0</v>
      </c>
      <c r="G1063" s="14">
        <f t="shared" si="213"/>
        <v>0</v>
      </c>
      <c r="H1063" s="14">
        <f t="shared" si="214"/>
        <v>0</v>
      </c>
      <c r="I1063" s="14">
        <f t="shared" si="215"/>
        <v>0</v>
      </c>
      <c r="J1063" s="14">
        <f t="shared" si="216"/>
        <v>0</v>
      </c>
      <c r="K1063" s="14">
        <f t="shared" si="217"/>
        <v>0</v>
      </c>
      <c r="L1063" s="14">
        <f t="shared" si="218"/>
        <v>0</v>
      </c>
      <c r="M1063" s="14">
        <f t="shared" ca="1" si="223"/>
        <v>-1.8432078686033124E-2</v>
      </c>
      <c r="N1063" s="14">
        <f t="shared" ca="1" si="219"/>
        <v>0</v>
      </c>
      <c r="O1063" s="21">
        <f t="shared" ca="1" si="220"/>
        <v>0</v>
      </c>
      <c r="P1063" s="14">
        <f t="shared" ca="1" si="221"/>
        <v>0</v>
      </c>
      <c r="Q1063" s="14">
        <f t="shared" ca="1" si="222"/>
        <v>0</v>
      </c>
      <c r="R1063" s="8">
        <f t="shared" ca="1" si="224"/>
        <v>1.8432078686033124E-2</v>
      </c>
    </row>
    <row r="1064" spans="3:18" x14ac:dyDescent="0.2">
      <c r="C1064" s="54"/>
      <c r="D1064" s="56">
        <f t="shared" si="212"/>
        <v>0</v>
      </c>
      <c r="E1064" s="56">
        <f t="shared" si="212"/>
        <v>0</v>
      </c>
      <c r="F1064" s="14">
        <f t="shared" si="213"/>
        <v>0</v>
      </c>
      <c r="G1064" s="14">
        <f t="shared" si="213"/>
        <v>0</v>
      </c>
      <c r="H1064" s="14">
        <f t="shared" si="214"/>
        <v>0</v>
      </c>
      <c r="I1064" s="14">
        <f t="shared" si="215"/>
        <v>0</v>
      </c>
      <c r="J1064" s="14">
        <f t="shared" si="216"/>
        <v>0</v>
      </c>
      <c r="K1064" s="14">
        <f t="shared" si="217"/>
        <v>0</v>
      </c>
      <c r="L1064" s="14">
        <f t="shared" si="218"/>
        <v>0</v>
      </c>
      <c r="M1064" s="14">
        <f t="shared" ca="1" si="223"/>
        <v>-1.8432078686033124E-2</v>
      </c>
      <c r="N1064" s="14">
        <f t="shared" ca="1" si="219"/>
        <v>0</v>
      </c>
      <c r="O1064" s="21">
        <f t="shared" ca="1" si="220"/>
        <v>0</v>
      </c>
      <c r="P1064" s="14">
        <f t="shared" ca="1" si="221"/>
        <v>0</v>
      </c>
      <c r="Q1064" s="14">
        <f t="shared" ca="1" si="222"/>
        <v>0</v>
      </c>
      <c r="R1064" s="8">
        <f t="shared" ca="1" si="224"/>
        <v>1.8432078686033124E-2</v>
      </c>
    </row>
    <row r="1065" spans="3:18" x14ac:dyDescent="0.2">
      <c r="C1065" s="54"/>
      <c r="D1065" s="56">
        <f t="shared" si="212"/>
        <v>0</v>
      </c>
      <c r="E1065" s="56">
        <f t="shared" si="212"/>
        <v>0</v>
      </c>
      <c r="F1065" s="14">
        <f t="shared" si="213"/>
        <v>0</v>
      </c>
      <c r="G1065" s="14">
        <f t="shared" si="213"/>
        <v>0</v>
      </c>
      <c r="H1065" s="14">
        <f t="shared" si="214"/>
        <v>0</v>
      </c>
      <c r="I1065" s="14">
        <f t="shared" si="215"/>
        <v>0</v>
      </c>
      <c r="J1065" s="14">
        <f t="shared" si="216"/>
        <v>0</v>
      </c>
      <c r="K1065" s="14">
        <f t="shared" si="217"/>
        <v>0</v>
      </c>
      <c r="L1065" s="14">
        <f t="shared" si="218"/>
        <v>0</v>
      </c>
      <c r="M1065" s="14">
        <f t="shared" ca="1" si="223"/>
        <v>-1.8432078686033124E-2</v>
      </c>
      <c r="N1065" s="14">
        <f t="shared" ca="1" si="219"/>
        <v>0</v>
      </c>
      <c r="O1065" s="21">
        <f t="shared" ca="1" si="220"/>
        <v>0</v>
      </c>
      <c r="P1065" s="14">
        <f t="shared" ca="1" si="221"/>
        <v>0</v>
      </c>
      <c r="Q1065" s="14">
        <f t="shared" ca="1" si="222"/>
        <v>0</v>
      </c>
      <c r="R1065" s="8">
        <f t="shared" ca="1" si="224"/>
        <v>1.8432078686033124E-2</v>
      </c>
    </row>
    <row r="1066" spans="3:18" x14ac:dyDescent="0.2">
      <c r="C1066" s="54"/>
      <c r="D1066" s="56">
        <f t="shared" si="212"/>
        <v>0</v>
      </c>
      <c r="E1066" s="56">
        <f t="shared" si="212"/>
        <v>0</v>
      </c>
      <c r="F1066" s="14">
        <f t="shared" si="213"/>
        <v>0</v>
      </c>
      <c r="G1066" s="14">
        <f t="shared" si="213"/>
        <v>0</v>
      </c>
      <c r="H1066" s="14">
        <f t="shared" si="214"/>
        <v>0</v>
      </c>
      <c r="I1066" s="14">
        <f t="shared" si="215"/>
        <v>0</v>
      </c>
      <c r="J1066" s="14">
        <f t="shared" si="216"/>
        <v>0</v>
      </c>
      <c r="K1066" s="14">
        <f t="shared" si="217"/>
        <v>0</v>
      </c>
      <c r="L1066" s="14">
        <f t="shared" si="218"/>
        <v>0</v>
      </c>
      <c r="M1066" s="14">
        <f t="shared" ca="1" si="223"/>
        <v>-1.8432078686033124E-2</v>
      </c>
      <c r="N1066" s="14">
        <f t="shared" ca="1" si="219"/>
        <v>0</v>
      </c>
      <c r="O1066" s="21">
        <f t="shared" ca="1" si="220"/>
        <v>0</v>
      </c>
      <c r="P1066" s="14">
        <f t="shared" ca="1" si="221"/>
        <v>0</v>
      </c>
      <c r="Q1066" s="14">
        <f t="shared" ca="1" si="222"/>
        <v>0</v>
      </c>
      <c r="R1066" s="8">
        <f t="shared" ca="1" si="224"/>
        <v>1.8432078686033124E-2</v>
      </c>
    </row>
    <row r="1067" spans="3:18" x14ac:dyDescent="0.2">
      <c r="C1067" s="54"/>
      <c r="D1067" s="56">
        <f t="shared" si="212"/>
        <v>0</v>
      </c>
      <c r="E1067" s="56">
        <f t="shared" si="212"/>
        <v>0</v>
      </c>
      <c r="F1067" s="14">
        <f t="shared" si="213"/>
        <v>0</v>
      </c>
      <c r="G1067" s="14">
        <f t="shared" si="213"/>
        <v>0</v>
      </c>
      <c r="H1067" s="14">
        <f t="shared" si="214"/>
        <v>0</v>
      </c>
      <c r="I1067" s="14">
        <f t="shared" si="215"/>
        <v>0</v>
      </c>
      <c r="J1067" s="14">
        <f t="shared" si="216"/>
        <v>0</v>
      </c>
      <c r="K1067" s="14">
        <f t="shared" si="217"/>
        <v>0</v>
      </c>
      <c r="L1067" s="14">
        <f t="shared" si="218"/>
        <v>0</v>
      </c>
      <c r="M1067" s="14">
        <f t="shared" ca="1" si="223"/>
        <v>-1.8432078686033124E-2</v>
      </c>
      <c r="N1067" s="14">
        <f t="shared" ca="1" si="219"/>
        <v>0</v>
      </c>
      <c r="O1067" s="21">
        <f t="shared" ca="1" si="220"/>
        <v>0</v>
      </c>
      <c r="P1067" s="14">
        <f t="shared" ca="1" si="221"/>
        <v>0</v>
      </c>
      <c r="Q1067" s="14">
        <f t="shared" ca="1" si="222"/>
        <v>0</v>
      </c>
      <c r="R1067" s="8">
        <f t="shared" ca="1" si="224"/>
        <v>1.8432078686033124E-2</v>
      </c>
    </row>
    <row r="1068" spans="3:18" x14ac:dyDescent="0.2">
      <c r="C1068" s="54"/>
      <c r="D1068" s="56">
        <f t="shared" si="212"/>
        <v>0</v>
      </c>
      <c r="E1068" s="56">
        <f t="shared" si="212"/>
        <v>0</v>
      </c>
      <c r="F1068" s="14">
        <f t="shared" si="213"/>
        <v>0</v>
      </c>
      <c r="G1068" s="14">
        <f t="shared" si="213"/>
        <v>0</v>
      </c>
      <c r="H1068" s="14">
        <f t="shared" si="214"/>
        <v>0</v>
      </c>
      <c r="I1068" s="14">
        <f t="shared" si="215"/>
        <v>0</v>
      </c>
      <c r="J1068" s="14">
        <f t="shared" si="216"/>
        <v>0</v>
      </c>
      <c r="K1068" s="14">
        <f t="shared" si="217"/>
        <v>0</v>
      </c>
      <c r="L1068" s="14">
        <f t="shared" si="218"/>
        <v>0</v>
      </c>
      <c r="M1068" s="14">
        <f t="shared" ca="1" si="223"/>
        <v>-1.8432078686033124E-2</v>
      </c>
      <c r="N1068" s="14">
        <f t="shared" ca="1" si="219"/>
        <v>0</v>
      </c>
      <c r="O1068" s="21">
        <f t="shared" ca="1" si="220"/>
        <v>0</v>
      </c>
      <c r="P1068" s="14">
        <f t="shared" ca="1" si="221"/>
        <v>0</v>
      </c>
      <c r="Q1068" s="14">
        <f t="shared" ca="1" si="222"/>
        <v>0</v>
      </c>
      <c r="R1068" s="8">
        <f t="shared" ca="1" si="224"/>
        <v>1.8432078686033124E-2</v>
      </c>
    </row>
    <row r="1069" spans="3:18" x14ac:dyDescent="0.2">
      <c r="C1069" s="54"/>
      <c r="D1069" s="56">
        <f t="shared" si="212"/>
        <v>0</v>
      </c>
      <c r="E1069" s="56">
        <f t="shared" si="212"/>
        <v>0</v>
      </c>
      <c r="F1069" s="14">
        <f t="shared" si="213"/>
        <v>0</v>
      </c>
      <c r="G1069" s="14">
        <f t="shared" si="213"/>
        <v>0</v>
      </c>
      <c r="H1069" s="14">
        <f t="shared" si="214"/>
        <v>0</v>
      </c>
      <c r="I1069" s="14">
        <f t="shared" si="215"/>
        <v>0</v>
      </c>
      <c r="J1069" s="14">
        <f t="shared" si="216"/>
        <v>0</v>
      </c>
      <c r="K1069" s="14">
        <f t="shared" si="217"/>
        <v>0</v>
      </c>
      <c r="L1069" s="14">
        <f t="shared" si="218"/>
        <v>0</v>
      </c>
      <c r="M1069" s="14">
        <f t="shared" ca="1" si="223"/>
        <v>-1.8432078686033124E-2</v>
      </c>
      <c r="N1069" s="14">
        <f t="shared" ca="1" si="219"/>
        <v>0</v>
      </c>
      <c r="O1069" s="21">
        <f t="shared" ca="1" si="220"/>
        <v>0</v>
      </c>
      <c r="P1069" s="14">
        <f t="shared" ca="1" si="221"/>
        <v>0</v>
      </c>
      <c r="Q1069" s="14">
        <f t="shared" ca="1" si="222"/>
        <v>0</v>
      </c>
      <c r="R1069" s="8">
        <f t="shared" ca="1" si="224"/>
        <v>1.8432078686033124E-2</v>
      </c>
    </row>
    <row r="1070" spans="3:18" x14ac:dyDescent="0.2">
      <c r="C1070" s="54"/>
      <c r="D1070" s="56">
        <f t="shared" si="212"/>
        <v>0</v>
      </c>
      <c r="E1070" s="56">
        <f t="shared" si="212"/>
        <v>0</v>
      </c>
      <c r="F1070" s="14">
        <f t="shared" si="213"/>
        <v>0</v>
      </c>
      <c r="G1070" s="14">
        <f t="shared" si="213"/>
        <v>0</v>
      </c>
      <c r="H1070" s="14">
        <f t="shared" si="214"/>
        <v>0</v>
      </c>
      <c r="I1070" s="14">
        <f t="shared" si="215"/>
        <v>0</v>
      </c>
      <c r="J1070" s="14">
        <f t="shared" si="216"/>
        <v>0</v>
      </c>
      <c r="K1070" s="14">
        <f t="shared" si="217"/>
        <v>0</v>
      </c>
      <c r="L1070" s="14">
        <f t="shared" si="218"/>
        <v>0</v>
      </c>
      <c r="M1070" s="14">
        <f t="shared" ca="1" si="223"/>
        <v>-1.8432078686033124E-2</v>
      </c>
      <c r="N1070" s="14">
        <f t="shared" ca="1" si="219"/>
        <v>0</v>
      </c>
      <c r="O1070" s="21">
        <f t="shared" ca="1" si="220"/>
        <v>0</v>
      </c>
      <c r="P1070" s="14">
        <f t="shared" ca="1" si="221"/>
        <v>0</v>
      </c>
      <c r="Q1070" s="14">
        <f t="shared" ca="1" si="222"/>
        <v>0</v>
      </c>
      <c r="R1070" s="8">
        <f t="shared" ca="1" si="224"/>
        <v>1.8432078686033124E-2</v>
      </c>
    </row>
    <row r="1071" spans="3:18" x14ac:dyDescent="0.2">
      <c r="C1071" s="54"/>
      <c r="D1071" s="56">
        <f t="shared" si="212"/>
        <v>0</v>
      </c>
      <c r="E1071" s="56">
        <f t="shared" si="212"/>
        <v>0</v>
      </c>
      <c r="F1071" s="14">
        <f t="shared" si="213"/>
        <v>0</v>
      </c>
      <c r="G1071" s="14">
        <f t="shared" si="213"/>
        <v>0</v>
      </c>
      <c r="H1071" s="14">
        <f t="shared" si="214"/>
        <v>0</v>
      </c>
      <c r="I1071" s="14">
        <f t="shared" si="215"/>
        <v>0</v>
      </c>
      <c r="J1071" s="14">
        <f t="shared" si="216"/>
        <v>0</v>
      </c>
      <c r="K1071" s="14">
        <f t="shared" si="217"/>
        <v>0</v>
      </c>
      <c r="L1071" s="14">
        <f t="shared" si="218"/>
        <v>0</v>
      </c>
      <c r="M1071" s="14">
        <f t="shared" ca="1" si="223"/>
        <v>-1.8432078686033124E-2</v>
      </c>
      <c r="N1071" s="14">
        <f t="shared" ca="1" si="219"/>
        <v>0</v>
      </c>
      <c r="O1071" s="21">
        <f t="shared" ca="1" si="220"/>
        <v>0</v>
      </c>
      <c r="P1071" s="14">
        <f t="shared" ca="1" si="221"/>
        <v>0</v>
      </c>
      <c r="Q1071" s="14">
        <f t="shared" ca="1" si="222"/>
        <v>0</v>
      </c>
      <c r="R1071" s="8">
        <f t="shared" ca="1" si="224"/>
        <v>1.8432078686033124E-2</v>
      </c>
    </row>
    <row r="1072" spans="3:18" x14ac:dyDescent="0.2">
      <c r="C1072" s="54"/>
      <c r="D1072" s="56">
        <f t="shared" si="212"/>
        <v>0</v>
      </c>
      <c r="E1072" s="56">
        <f t="shared" si="212"/>
        <v>0</v>
      </c>
      <c r="F1072" s="14">
        <f t="shared" si="213"/>
        <v>0</v>
      </c>
      <c r="G1072" s="14">
        <f t="shared" si="213"/>
        <v>0</v>
      </c>
      <c r="H1072" s="14">
        <f t="shared" si="214"/>
        <v>0</v>
      </c>
      <c r="I1072" s="14">
        <f t="shared" si="215"/>
        <v>0</v>
      </c>
      <c r="J1072" s="14">
        <f t="shared" si="216"/>
        <v>0</v>
      </c>
      <c r="K1072" s="14">
        <f t="shared" si="217"/>
        <v>0</v>
      </c>
      <c r="L1072" s="14">
        <f t="shared" si="218"/>
        <v>0</v>
      </c>
      <c r="M1072" s="14">
        <f t="shared" ca="1" si="223"/>
        <v>-1.8432078686033124E-2</v>
      </c>
      <c r="N1072" s="14">
        <f t="shared" ca="1" si="219"/>
        <v>0</v>
      </c>
      <c r="O1072" s="21">
        <f t="shared" ca="1" si="220"/>
        <v>0</v>
      </c>
      <c r="P1072" s="14">
        <f t="shared" ca="1" si="221"/>
        <v>0</v>
      </c>
      <c r="Q1072" s="14">
        <f t="shared" ca="1" si="222"/>
        <v>0</v>
      </c>
      <c r="R1072" s="8">
        <f t="shared" ca="1" si="224"/>
        <v>1.8432078686033124E-2</v>
      </c>
    </row>
    <row r="1073" spans="3:18" x14ac:dyDescent="0.2">
      <c r="C1073" s="54"/>
      <c r="D1073" s="56">
        <f t="shared" si="212"/>
        <v>0</v>
      </c>
      <c r="E1073" s="56">
        <f t="shared" si="212"/>
        <v>0</v>
      </c>
      <c r="F1073" s="14">
        <f t="shared" si="213"/>
        <v>0</v>
      </c>
      <c r="G1073" s="14">
        <f t="shared" si="213"/>
        <v>0</v>
      </c>
      <c r="H1073" s="14">
        <f t="shared" si="214"/>
        <v>0</v>
      </c>
      <c r="I1073" s="14">
        <f t="shared" si="215"/>
        <v>0</v>
      </c>
      <c r="J1073" s="14">
        <f t="shared" si="216"/>
        <v>0</v>
      </c>
      <c r="K1073" s="14">
        <f t="shared" si="217"/>
        <v>0</v>
      </c>
      <c r="L1073" s="14">
        <f t="shared" si="218"/>
        <v>0</v>
      </c>
      <c r="M1073" s="14">
        <f t="shared" ca="1" si="223"/>
        <v>-1.8432078686033124E-2</v>
      </c>
      <c r="N1073" s="14">
        <f t="shared" ca="1" si="219"/>
        <v>0</v>
      </c>
      <c r="O1073" s="21">
        <f t="shared" ca="1" si="220"/>
        <v>0</v>
      </c>
      <c r="P1073" s="14">
        <f t="shared" ca="1" si="221"/>
        <v>0</v>
      </c>
      <c r="Q1073" s="14">
        <f t="shared" ca="1" si="222"/>
        <v>0</v>
      </c>
      <c r="R1073" s="8">
        <f t="shared" ca="1" si="224"/>
        <v>1.8432078686033124E-2</v>
      </c>
    </row>
    <row r="1074" spans="3:18" x14ac:dyDescent="0.2">
      <c r="C1074" s="54"/>
      <c r="D1074" s="56">
        <f t="shared" si="212"/>
        <v>0</v>
      </c>
      <c r="E1074" s="56">
        <f t="shared" si="212"/>
        <v>0</v>
      </c>
      <c r="F1074" s="14">
        <f t="shared" si="213"/>
        <v>0</v>
      </c>
      <c r="G1074" s="14">
        <f t="shared" si="213"/>
        <v>0</v>
      </c>
      <c r="H1074" s="14">
        <f t="shared" si="214"/>
        <v>0</v>
      </c>
      <c r="I1074" s="14">
        <f t="shared" si="215"/>
        <v>0</v>
      </c>
      <c r="J1074" s="14">
        <f t="shared" si="216"/>
        <v>0</v>
      </c>
      <c r="K1074" s="14">
        <f t="shared" si="217"/>
        <v>0</v>
      </c>
      <c r="L1074" s="14">
        <f t="shared" si="218"/>
        <v>0</v>
      </c>
      <c r="M1074" s="14">
        <f t="shared" ca="1" si="223"/>
        <v>-1.8432078686033124E-2</v>
      </c>
      <c r="N1074" s="14">
        <f t="shared" ca="1" si="219"/>
        <v>0</v>
      </c>
      <c r="O1074" s="21">
        <f t="shared" ca="1" si="220"/>
        <v>0</v>
      </c>
      <c r="P1074" s="14">
        <f t="shared" ca="1" si="221"/>
        <v>0</v>
      </c>
      <c r="Q1074" s="14">
        <f t="shared" ca="1" si="222"/>
        <v>0</v>
      </c>
      <c r="R1074" s="8">
        <f t="shared" ca="1" si="224"/>
        <v>1.8432078686033124E-2</v>
      </c>
    </row>
    <row r="1075" spans="3:18" x14ac:dyDescent="0.2">
      <c r="C1075" s="54"/>
      <c r="D1075" s="56">
        <f t="shared" si="212"/>
        <v>0</v>
      </c>
      <c r="E1075" s="56">
        <f t="shared" si="212"/>
        <v>0</v>
      </c>
      <c r="F1075" s="14">
        <f t="shared" si="213"/>
        <v>0</v>
      </c>
      <c r="G1075" s="14">
        <f t="shared" si="213"/>
        <v>0</v>
      </c>
      <c r="H1075" s="14">
        <f t="shared" si="214"/>
        <v>0</v>
      </c>
      <c r="I1075" s="14">
        <f t="shared" si="215"/>
        <v>0</v>
      </c>
      <c r="J1075" s="14">
        <f t="shared" si="216"/>
        <v>0</v>
      </c>
      <c r="K1075" s="14">
        <f t="shared" si="217"/>
        <v>0</v>
      </c>
      <c r="L1075" s="14">
        <f t="shared" si="218"/>
        <v>0</v>
      </c>
      <c r="M1075" s="14">
        <f t="shared" ca="1" si="223"/>
        <v>-1.8432078686033124E-2</v>
      </c>
      <c r="N1075" s="14">
        <f t="shared" ca="1" si="219"/>
        <v>0</v>
      </c>
      <c r="O1075" s="21">
        <f t="shared" ca="1" si="220"/>
        <v>0</v>
      </c>
      <c r="P1075" s="14">
        <f t="shared" ca="1" si="221"/>
        <v>0</v>
      </c>
      <c r="Q1075" s="14">
        <f t="shared" ca="1" si="222"/>
        <v>0</v>
      </c>
      <c r="R1075" s="8">
        <f t="shared" ca="1" si="224"/>
        <v>1.8432078686033124E-2</v>
      </c>
    </row>
    <row r="1076" spans="3:18" x14ac:dyDescent="0.2">
      <c r="C1076" s="54"/>
      <c r="D1076" s="56">
        <f t="shared" si="212"/>
        <v>0</v>
      </c>
      <c r="E1076" s="56">
        <f t="shared" si="212"/>
        <v>0</v>
      </c>
      <c r="F1076" s="14">
        <f t="shared" si="213"/>
        <v>0</v>
      </c>
      <c r="G1076" s="14">
        <f t="shared" si="213"/>
        <v>0</v>
      </c>
      <c r="H1076" s="14">
        <f t="shared" si="214"/>
        <v>0</v>
      </c>
      <c r="I1076" s="14">
        <f t="shared" si="215"/>
        <v>0</v>
      </c>
      <c r="J1076" s="14">
        <f t="shared" si="216"/>
        <v>0</v>
      </c>
      <c r="K1076" s="14">
        <f t="shared" si="217"/>
        <v>0</v>
      </c>
      <c r="L1076" s="14">
        <f t="shared" si="218"/>
        <v>0</v>
      </c>
      <c r="M1076" s="14">
        <f t="shared" ca="1" si="223"/>
        <v>-1.8432078686033124E-2</v>
      </c>
      <c r="N1076" s="14">
        <f t="shared" ca="1" si="219"/>
        <v>0</v>
      </c>
      <c r="O1076" s="21">
        <f t="shared" ca="1" si="220"/>
        <v>0</v>
      </c>
      <c r="P1076" s="14">
        <f t="shared" ca="1" si="221"/>
        <v>0</v>
      </c>
      <c r="Q1076" s="14">
        <f t="shared" ca="1" si="222"/>
        <v>0</v>
      </c>
      <c r="R1076" s="8">
        <f t="shared" ca="1" si="224"/>
        <v>1.8432078686033124E-2</v>
      </c>
    </row>
    <row r="1077" spans="3:18" x14ac:dyDescent="0.2">
      <c r="C1077" s="54"/>
      <c r="D1077" s="56">
        <f t="shared" si="212"/>
        <v>0</v>
      </c>
      <c r="E1077" s="56">
        <f t="shared" si="212"/>
        <v>0</v>
      </c>
      <c r="F1077" s="14">
        <f t="shared" si="213"/>
        <v>0</v>
      </c>
      <c r="G1077" s="14">
        <f t="shared" si="213"/>
        <v>0</v>
      </c>
      <c r="H1077" s="14">
        <f t="shared" si="214"/>
        <v>0</v>
      </c>
      <c r="I1077" s="14">
        <f t="shared" si="215"/>
        <v>0</v>
      </c>
      <c r="J1077" s="14">
        <f t="shared" si="216"/>
        <v>0</v>
      </c>
      <c r="K1077" s="14">
        <f t="shared" si="217"/>
        <v>0</v>
      </c>
      <c r="L1077" s="14">
        <f t="shared" si="218"/>
        <v>0</v>
      </c>
      <c r="M1077" s="14">
        <f t="shared" ca="1" si="223"/>
        <v>-1.8432078686033124E-2</v>
      </c>
      <c r="N1077" s="14">
        <f t="shared" ca="1" si="219"/>
        <v>0</v>
      </c>
      <c r="O1077" s="21">
        <f t="shared" ca="1" si="220"/>
        <v>0</v>
      </c>
      <c r="P1077" s="14">
        <f t="shared" ca="1" si="221"/>
        <v>0</v>
      </c>
      <c r="Q1077" s="14">
        <f t="shared" ca="1" si="222"/>
        <v>0</v>
      </c>
      <c r="R1077" s="8">
        <f t="shared" ca="1" si="224"/>
        <v>1.8432078686033124E-2</v>
      </c>
    </row>
    <row r="1078" spans="3:18" x14ac:dyDescent="0.2">
      <c r="C1078" s="54"/>
      <c r="D1078" s="56">
        <f t="shared" si="212"/>
        <v>0</v>
      </c>
      <c r="E1078" s="56">
        <f t="shared" si="212"/>
        <v>0</v>
      </c>
      <c r="F1078" s="14">
        <f t="shared" si="213"/>
        <v>0</v>
      </c>
      <c r="G1078" s="14">
        <f t="shared" si="213"/>
        <v>0</v>
      </c>
      <c r="H1078" s="14">
        <f t="shared" si="214"/>
        <v>0</v>
      </c>
      <c r="I1078" s="14">
        <f t="shared" si="215"/>
        <v>0</v>
      </c>
      <c r="J1078" s="14">
        <f t="shared" si="216"/>
        <v>0</v>
      </c>
      <c r="K1078" s="14">
        <f t="shared" si="217"/>
        <v>0</v>
      </c>
      <c r="L1078" s="14">
        <f t="shared" si="218"/>
        <v>0</v>
      </c>
      <c r="M1078" s="14">
        <f t="shared" ca="1" si="223"/>
        <v>-1.8432078686033124E-2</v>
      </c>
      <c r="N1078" s="14">
        <f t="shared" ca="1" si="219"/>
        <v>0</v>
      </c>
      <c r="O1078" s="21">
        <f t="shared" ca="1" si="220"/>
        <v>0</v>
      </c>
      <c r="P1078" s="14">
        <f t="shared" ca="1" si="221"/>
        <v>0</v>
      </c>
      <c r="Q1078" s="14">
        <f t="shared" ca="1" si="222"/>
        <v>0</v>
      </c>
      <c r="R1078" s="8">
        <f t="shared" ca="1" si="224"/>
        <v>1.8432078686033124E-2</v>
      </c>
    </row>
    <row r="1079" spans="3:18" x14ac:dyDescent="0.2">
      <c r="C1079" s="54"/>
      <c r="D1079" s="56">
        <f t="shared" si="212"/>
        <v>0</v>
      </c>
      <c r="E1079" s="56">
        <f t="shared" si="212"/>
        <v>0</v>
      </c>
      <c r="F1079" s="14">
        <f t="shared" si="213"/>
        <v>0</v>
      </c>
      <c r="G1079" s="14">
        <f t="shared" si="213"/>
        <v>0</v>
      </c>
      <c r="H1079" s="14">
        <f t="shared" si="214"/>
        <v>0</v>
      </c>
      <c r="I1079" s="14">
        <f t="shared" si="215"/>
        <v>0</v>
      </c>
      <c r="J1079" s="14">
        <f t="shared" si="216"/>
        <v>0</v>
      </c>
      <c r="K1079" s="14">
        <f t="shared" si="217"/>
        <v>0</v>
      </c>
      <c r="L1079" s="14">
        <f t="shared" si="218"/>
        <v>0</v>
      </c>
      <c r="M1079" s="14">
        <f t="shared" ca="1" si="223"/>
        <v>-1.8432078686033124E-2</v>
      </c>
      <c r="N1079" s="14">
        <f t="shared" ca="1" si="219"/>
        <v>0</v>
      </c>
      <c r="O1079" s="21">
        <f t="shared" ca="1" si="220"/>
        <v>0</v>
      </c>
      <c r="P1079" s="14">
        <f t="shared" ca="1" si="221"/>
        <v>0</v>
      </c>
      <c r="Q1079" s="14">
        <f t="shared" ca="1" si="222"/>
        <v>0</v>
      </c>
      <c r="R1079" s="8">
        <f t="shared" ca="1" si="224"/>
        <v>1.8432078686033124E-2</v>
      </c>
    </row>
    <row r="1080" spans="3:18" x14ac:dyDescent="0.2">
      <c r="C1080" s="54"/>
      <c r="D1080" s="56">
        <f t="shared" si="212"/>
        <v>0</v>
      </c>
      <c r="E1080" s="56">
        <f t="shared" si="212"/>
        <v>0</v>
      </c>
      <c r="F1080" s="14">
        <f t="shared" si="213"/>
        <v>0</v>
      </c>
      <c r="G1080" s="14">
        <f t="shared" si="213"/>
        <v>0</v>
      </c>
      <c r="H1080" s="14">
        <f t="shared" si="214"/>
        <v>0</v>
      </c>
      <c r="I1080" s="14">
        <f t="shared" si="215"/>
        <v>0</v>
      </c>
      <c r="J1080" s="14">
        <f t="shared" si="216"/>
        <v>0</v>
      </c>
      <c r="K1080" s="14">
        <f t="shared" si="217"/>
        <v>0</v>
      </c>
      <c r="L1080" s="14">
        <f t="shared" si="218"/>
        <v>0</v>
      </c>
      <c r="M1080" s="14">
        <f t="shared" ca="1" si="223"/>
        <v>-1.8432078686033124E-2</v>
      </c>
      <c r="N1080" s="14">
        <f t="shared" ca="1" si="219"/>
        <v>0</v>
      </c>
      <c r="O1080" s="21">
        <f t="shared" ca="1" si="220"/>
        <v>0</v>
      </c>
      <c r="P1080" s="14">
        <f t="shared" ca="1" si="221"/>
        <v>0</v>
      </c>
      <c r="Q1080" s="14">
        <f t="shared" ca="1" si="222"/>
        <v>0</v>
      </c>
      <c r="R1080" s="8">
        <f t="shared" ca="1" si="224"/>
        <v>1.8432078686033124E-2</v>
      </c>
    </row>
    <row r="1081" spans="3:18" x14ac:dyDescent="0.2">
      <c r="C1081" s="54"/>
      <c r="D1081" s="56">
        <f t="shared" si="212"/>
        <v>0</v>
      </c>
      <c r="E1081" s="56">
        <f t="shared" si="212"/>
        <v>0</v>
      </c>
      <c r="F1081" s="14">
        <f t="shared" si="213"/>
        <v>0</v>
      </c>
      <c r="G1081" s="14">
        <f t="shared" si="213"/>
        <v>0</v>
      </c>
      <c r="H1081" s="14">
        <f t="shared" si="214"/>
        <v>0</v>
      </c>
      <c r="I1081" s="14">
        <f t="shared" si="215"/>
        <v>0</v>
      </c>
      <c r="J1081" s="14">
        <f t="shared" si="216"/>
        <v>0</v>
      </c>
      <c r="K1081" s="14">
        <f t="shared" si="217"/>
        <v>0</v>
      </c>
      <c r="L1081" s="14">
        <f t="shared" si="218"/>
        <v>0</v>
      </c>
      <c r="M1081" s="14">
        <f t="shared" ca="1" si="223"/>
        <v>-1.8432078686033124E-2</v>
      </c>
      <c r="N1081" s="14">
        <f t="shared" ca="1" si="219"/>
        <v>0</v>
      </c>
      <c r="O1081" s="21">
        <f t="shared" ca="1" si="220"/>
        <v>0</v>
      </c>
      <c r="P1081" s="14">
        <f t="shared" ca="1" si="221"/>
        <v>0</v>
      </c>
      <c r="Q1081" s="14">
        <f t="shared" ca="1" si="222"/>
        <v>0</v>
      </c>
      <c r="R1081" s="8">
        <f t="shared" ca="1" si="224"/>
        <v>1.8432078686033124E-2</v>
      </c>
    </row>
    <row r="1082" spans="3:18" x14ac:dyDescent="0.2">
      <c r="C1082" s="54"/>
      <c r="D1082" s="56">
        <f t="shared" si="212"/>
        <v>0</v>
      </c>
      <c r="E1082" s="56">
        <f t="shared" si="212"/>
        <v>0</v>
      </c>
      <c r="F1082" s="14">
        <f t="shared" si="213"/>
        <v>0</v>
      </c>
      <c r="G1082" s="14">
        <f t="shared" si="213"/>
        <v>0</v>
      </c>
      <c r="H1082" s="14">
        <f t="shared" si="214"/>
        <v>0</v>
      </c>
      <c r="I1082" s="14">
        <f t="shared" si="215"/>
        <v>0</v>
      </c>
      <c r="J1082" s="14">
        <f t="shared" si="216"/>
        <v>0</v>
      </c>
      <c r="K1082" s="14">
        <f t="shared" si="217"/>
        <v>0</v>
      </c>
      <c r="L1082" s="14">
        <f t="shared" si="218"/>
        <v>0</v>
      </c>
      <c r="M1082" s="14">
        <f t="shared" ca="1" si="223"/>
        <v>-1.8432078686033124E-2</v>
      </c>
      <c r="N1082" s="14">
        <f t="shared" ca="1" si="219"/>
        <v>0</v>
      </c>
      <c r="O1082" s="21">
        <f t="shared" ca="1" si="220"/>
        <v>0</v>
      </c>
      <c r="P1082" s="14">
        <f t="shared" ca="1" si="221"/>
        <v>0</v>
      </c>
      <c r="Q1082" s="14">
        <f t="shared" ca="1" si="222"/>
        <v>0</v>
      </c>
      <c r="R1082" s="8">
        <f t="shared" ca="1" si="224"/>
        <v>1.8432078686033124E-2</v>
      </c>
    </row>
    <row r="1083" spans="3:18" x14ac:dyDescent="0.2">
      <c r="C1083" s="54"/>
      <c r="D1083" s="56">
        <f t="shared" si="212"/>
        <v>0</v>
      </c>
      <c r="E1083" s="56">
        <f t="shared" si="212"/>
        <v>0</v>
      </c>
      <c r="F1083" s="14">
        <f t="shared" si="213"/>
        <v>0</v>
      </c>
      <c r="G1083" s="14">
        <f t="shared" si="213"/>
        <v>0</v>
      </c>
      <c r="H1083" s="14">
        <f t="shared" si="214"/>
        <v>0</v>
      </c>
      <c r="I1083" s="14">
        <f t="shared" si="215"/>
        <v>0</v>
      </c>
      <c r="J1083" s="14">
        <f t="shared" si="216"/>
        <v>0</v>
      </c>
      <c r="K1083" s="14">
        <f t="shared" si="217"/>
        <v>0</v>
      </c>
      <c r="L1083" s="14">
        <f t="shared" si="218"/>
        <v>0</v>
      </c>
      <c r="M1083" s="14">
        <f t="shared" ca="1" si="223"/>
        <v>-1.8432078686033124E-2</v>
      </c>
      <c r="N1083" s="14">
        <f t="shared" ca="1" si="219"/>
        <v>0</v>
      </c>
      <c r="O1083" s="21">
        <f t="shared" ca="1" si="220"/>
        <v>0</v>
      </c>
      <c r="P1083" s="14">
        <f t="shared" ca="1" si="221"/>
        <v>0</v>
      </c>
      <c r="Q1083" s="14">
        <f t="shared" ca="1" si="222"/>
        <v>0</v>
      </c>
      <c r="R1083" s="8">
        <f t="shared" ca="1" si="224"/>
        <v>1.8432078686033124E-2</v>
      </c>
    </row>
    <row r="1084" spans="3:18" x14ac:dyDescent="0.2">
      <c r="C1084" s="54"/>
      <c r="D1084" s="56">
        <f t="shared" si="212"/>
        <v>0</v>
      </c>
      <c r="E1084" s="56">
        <f t="shared" si="212"/>
        <v>0</v>
      </c>
      <c r="F1084" s="14">
        <f t="shared" si="213"/>
        <v>0</v>
      </c>
      <c r="G1084" s="14">
        <f t="shared" si="213"/>
        <v>0</v>
      </c>
      <c r="H1084" s="14">
        <f t="shared" si="214"/>
        <v>0</v>
      </c>
      <c r="I1084" s="14">
        <f t="shared" si="215"/>
        <v>0</v>
      </c>
      <c r="J1084" s="14">
        <f t="shared" si="216"/>
        <v>0</v>
      </c>
      <c r="K1084" s="14">
        <f t="shared" si="217"/>
        <v>0</v>
      </c>
      <c r="L1084" s="14">
        <f t="shared" si="218"/>
        <v>0</v>
      </c>
      <c r="M1084" s="14">
        <f t="shared" ca="1" si="223"/>
        <v>-1.8432078686033124E-2</v>
      </c>
      <c r="N1084" s="14">
        <f t="shared" ca="1" si="219"/>
        <v>0</v>
      </c>
      <c r="O1084" s="21">
        <f t="shared" ca="1" si="220"/>
        <v>0</v>
      </c>
      <c r="P1084" s="14">
        <f t="shared" ca="1" si="221"/>
        <v>0</v>
      </c>
      <c r="Q1084" s="14">
        <f t="shared" ca="1" si="222"/>
        <v>0</v>
      </c>
      <c r="R1084" s="8">
        <f t="shared" ca="1" si="224"/>
        <v>1.8432078686033124E-2</v>
      </c>
    </row>
    <row r="1085" spans="3:18" x14ac:dyDescent="0.2">
      <c r="C1085" s="54"/>
      <c r="D1085" s="56">
        <f t="shared" si="212"/>
        <v>0</v>
      </c>
      <c r="E1085" s="56">
        <f t="shared" si="212"/>
        <v>0</v>
      </c>
      <c r="F1085" s="14">
        <f t="shared" si="213"/>
        <v>0</v>
      </c>
      <c r="G1085" s="14">
        <f t="shared" si="213"/>
        <v>0</v>
      </c>
      <c r="H1085" s="14">
        <f t="shared" si="214"/>
        <v>0</v>
      </c>
      <c r="I1085" s="14">
        <f t="shared" si="215"/>
        <v>0</v>
      </c>
      <c r="J1085" s="14">
        <f t="shared" si="216"/>
        <v>0</v>
      </c>
      <c r="K1085" s="14">
        <f t="shared" si="217"/>
        <v>0</v>
      </c>
      <c r="L1085" s="14">
        <f t="shared" si="218"/>
        <v>0</v>
      </c>
      <c r="M1085" s="14">
        <f t="shared" ca="1" si="223"/>
        <v>-1.8432078686033124E-2</v>
      </c>
      <c r="N1085" s="14">
        <f t="shared" ca="1" si="219"/>
        <v>0</v>
      </c>
      <c r="O1085" s="21">
        <f t="shared" ca="1" si="220"/>
        <v>0</v>
      </c>
      <c r="P1085" s="14">
        <f t="shared" ca="1" si="221"/>
        <v>0</v>
      </c>
      <c r="Q1085" s="14">
        <f t="shared" ca="1" si="222"/>
        <v>0</v>
      </c>
      <c r="R1085" s="8">
        <f t="shared" ca="1" si="224"/>
        <v>1.8432078686033124E-2</v>
      </c>
    </row>
    <row r="1086" spans="3:18" x14ac:dyDescent="0.2">
      <c r="C1086" s="54"/>
      <c r="D1086" s="56">
        <f t="shared" si="212"/>
        <v>0</v>
      </c>
      <c r="E1086" s="56">
        <f t="shared" si="212"/>
        <v>0</v>
      </c>
      <c r="F1086" s="14">
        <f t="shared" si="213"/>
        <v>0</v>
      </c>
      <c r="G1086" s="14">
        <f t="shared" si="213"/>
        <v>0</v>
      </c>
      <c r="H1086" s="14">
        <f t="shared" si="214"/>
        <v>0</v>
      </c>
      <c r="I1086" s="14">
        <f t="shared" si="215"/>
        <v>0</v>
      </c>
      <c r="J1086" s="14">
        <f t="shared" si="216"/>
        <v>0</v>
      </c>
      <c r="K1086" s="14">
        <f t="shared" si="217"/>
        <v>0</v>
      </c>
      <c r="L1086" s="14">
        <f t="shared" si="218"/>
        <v>0</v>
      </c>
      <c r="M1086" s="14">
        <f t="shared" ca="1" si="223"/>
        <v>-1.8432078686033124E-2</v>
      </c>
      <c r="N1086" s="14">
        <f t="shared" ca="1" si="219"/>
        <v>0</v>
      </c>
      <c r="O1086" s="21">
        <f t="shared" ca="1" si="220"/>
        <v>0</v>
      </c>
      <c r="P1086" s="14">
        <f t="shared" ca="1" si="221"/>
        <v>0</v>
      </c>
      <c r="Q1086" s="14">
        <f t="shared" ca="1" si="222"/>
        <v>0</v>
      </c>
      <c r="R1086" s="8">
        <f t="shared" ca="1" si="224"/>
        <v>1.8432078686033124E-2</v>
      </c>
    </row>
    <row r="1087" spans="3:18" x14ac:dyDescent="0.2">
      <c r="C1087" s="54"/>
      <c r="D1087" s="56">
        <f t="shared" si="212"/>
        <v>0</v>
      </c>
      <c r="E1087" s="56">
        <f t="shared" si="212"/>
        <v>0</v>
      </c>
      <c r="F1087" s="14">
        <f t="shared" si="213"/>
        <v>0</v>
      </c>
      <c r="G1087" s="14">
        <f t="shared" si="213"/>
        <v>0</v>
      </c>
      <c r="H1087" s="14">
        <f t="shared" si="214"/>
        <v>0</v>
      </c>
      <c r="I1087" s="14">
        <f t="shared" si="215"/>
        <v>0</v>
      </c>
      <c r="J1087" s="14">
        <f t="shared" si="216"/>
        <v>0</v>
      </c>
      <c r="K1087" s="14">
        <f t="shared" si="217"/>
        <v>0</v>
      </c>
      <c r="L1087" s="14">
        <f t="shared" si="218"/>
        <v>0</v>
      </c>
      <c r="M1087" s="14">
        <f t="shared" ca="1" si="223"/>
        <v>-1.8432078686033124E-2</v>
      </c>
      <c r="N1087" s="14">
        <f t="shared" ca="1" si="219"/>
        <v>0</v>
      </c>
      <c r="O1087" s="21">
        <f t="shared" ca="1" si="220"/>
        <v>0</v>
      </c>
      <c r="P1087" s="14">
        <f t="shared" ca="1" si="221"/>
        <v>0</v>
      </c>
      <c r="Q1087" s="14">
        <f t="shared" ca="1" si="222"/>
        <v>0</v>
      </c>
      <c r="R1087" s="8">
        <f t="shared" ca="1" si="224"/>
        <v>1.8432078686033124E-2</v>
      </c>
    </row>
    <row r="1088" spans="3:18" x14ac:dyDescent="0.2">
      <c r="C1088" s="54"/>
      <c r="D1088" s="56">
        <f t="shared" si="212"/>
        <v>0</v>
      </c>
      <c r="E1088" s="56">
        <f t="shared" si="212"/>
        <v>0</v>
      </c>
      <c r="F1088" s="14">
        <f t="shared" si="213"/>
        <v>0</v>
      </c>
      <c r="G1088" s="14">
        <f t="shared" si="213"/>
        <v>0</v>
      </c>
      <c r="H1088" s="14">
        <f t="shared" si="214"/>
        <v>0</v>
      </c>
      <c r="I1088" s="14">
        <f t="shared" si="215"/>
        <v>0</v>
      </c>
      <c r="J1088" s="14">
        <f t="shared" si="216"/>
        <v>0</v>
      </c>
      <c r="K1088" s="14">
        <f t="shared" si="217"/>
        <v>0</v>
      </c>
      <c r="L1088" s="14">
        <f t="shared" si="218"/>
        <v>0</v>
      </c>
      <c r="M1088" s="14">
        <f t="shared" ca="1" si="223"/>
        <v>-1.8432078686033124E-2</v>
      </c>
      <c r="N1088" s="14">
        <f t="shared" ca="1" si="219"/>
        <v>0</v>
      </c>
      <c r="O1088" s="21">
        <f t="shared" ca="1" si="220"/>
        <v>0</v>
      </c>
      <c r="P1088" s="14">
        <f t="shared" ca="1" si="221"/>
        <v>0</v>
      </c>
      <c r="Q1088" s="14">
        <f t="shared" ca="1" si="222"/>
        <v>0</v>
      </c>
      <c r="R1088" s="8">
        <f t="shared" ca="1" si="224"/>
        <v>1.8432078686033124E-2</v>
      </c>
    </row>
    <row r="1089" spans="3:18" x14ac:dyDescent="0.2">
      <c r="C1089" s="54"/>
      <c r="D1089" s="56">
        <f t="shared" si="212"/>
        <v>0</v>
      </c>
      <c r="E1089" s="56">
        <f t="shared" si="212"/>
        <v>0</v>
      </c>
      <c r="F1089" s="14">
        <f t="shared" si="213"/>
        <v>0</v>
      </c>
      <c r="G1089" s="14">
        <f t="shared" si="213"/>
        <v>0</v>
      </c>
      <c r="H1089" s="14">
        <f t="shared" si="214"/>
        <v>0</v>
      </c>
      <c r="I1089" s="14">
        <f t="shared" si="215"/>
        <v>0</v>
      </c>
      <c r="J1089" s="14">
        <f t="shared" si="216"/>
        <v>0</v>
      </c>
      <c r="K1089" s="14">
        <f t="shared" si="217"/>
        <v>0</v>
      </c>
      <c r="L1089" s="14">
        <f t="shared" si="218"/>
        <v>0</v>
      </c>
      <c r="M1089" s="14">
        <f t="shared" ca="1" si="223"/>
        <v>-1.8432078686033124E-2</v>
      </c>
      <c r="N1089" s="14">
        <f t="shared" ca="1" si="219"/>
        <v>0</v>
      </c>
      <c r="O1089" s="21">
        <f t="shared" ca="1" si="220"/>
        <v>0</v>
      </c>
      <c r="P1089" s="14">
        <f t="shared" ca="1" si="221"/>
        <v>0</v>
      </c>
      <c r="Q1089" s="14">
        <f t="shared" ca="1" si="222"/>
        <v>0</v>
      </c>
      <c r="R1089" s="8">
        <f t="shared" ca="1" si="224"/>
        <v>1.8432078686033124E-2</v>
      </c>
    </row>
    <row r="1090" spans="3:18" x14ac:dyDescent="0.2">
      <c r="C1090" s="54"/>
      <c r="D1090" s="56">
        <f t="shared" si="212"/>
        <v>0</v>
      </c>
      <c r="E1090" s="56">
        <f t="shared" si="212"/>
        <v>0</v>
      </c>
      <c r="F1090" s="14">
        <f t="shared" si="213"/>
        <v>0</v>
      </c>
      <c r="G1090" s="14">
        <f t="shared" si="213"/>
        <v>0</v>
      </c>
      <c r="H1090" s="14">
        <f t="shared" si="214"/>
        <v>0</v>
      </c>
      <c r="I1090" s="14">
        <f t="shared" si="215"/>
        <v>0</v>
      </c>
      <c r="J1090" s="14">
        <f t="shared" si="216"/>
        <v>0</v>
      </c>
      <c r="K1090" s="14">
        <f t="shared" si="217"/>
        <v>0</v>
      </c>
      <c r="L1090" s="14">
        <f t="shared" si="218"/>
        <v>0</v>
      </c>
      <c r="M1090" s="14">
        <f t="shared" ca="1" si="223"/>
        <v>-1.8432078686033124E-2</v>
      </c>
      <c r="N1090" s="14">
        <f t="shared" ca="1" si="219"/>
        <v>0</v>
      </c>
      <c r="O1090" s="21">
        <f t="shared" ca="1" si="220"/>
        <v>0</v>
      </c>
      <c r="P1090" s="14">
        <f t="shared" ca="1" si="221"/>
        <v>0</v>
      </c>
      <c r="Q1090" s="14">
        <f t="shared" ca="1" si="222"/>
        <v>0</v>
      </c>
      <c r="R1090" s="8">
        <f t="shared" ca="1" si="224"/>
        <v>1.8432078686033124E-2</v>
      </c>
    </row>
    <row r="1091" spans="3:18" x14ac:dyDescent="0.2">
      <c r="C1091" s="54"/>
      <c r="D1091" s="56">
        <f t="shared" si="212"/>
        <v>0</v>
      </c>
      <c r="E1091" s="56">
        <f t="shared" si="212"/>
        <v>0</v>
      </c>
      <c r="F1091" s="14">
        <f t="shared" si="213"/>
        <v>0</v>
      </c>
      <c r="G1091" s="14">
        <f t="shared" si="213"/>
        <v>0</v>
      </c>
      <c r="H1091" s="14">
        <f t="shared" si="214"/>
        <v>0</v>
      </c>
      <c r="I1091" s="14">
        <f t="shared" si="215"/>
        <v>0</v>
      </c>
      <c r="J1091" s="14">
        <f t="shared" si="216"/>
        <v>0</v>
      </c>
      <c r="K1091" s="14">
        <f t="shared" si="217"/>
        <v>0</v>
      </c>
      <c r="L1091" s="14">
        <f t="shared" si="218"/>
        <v>0</v>
      </c>
      <c r="M1091" s="14">
        <f t="shared" ca="1" si="223"/>
        <v>-1.8432078686033124E-2</v>
      </c>
      <c r="N1091" s="14">
        <f t="shared" ca="1" si="219"/>
        <v>0</v>
      </c>
      <c r="O1091" s="21">
        <f t="shared" ca="1" si="220"/>
        <v>0</v>
      </c>
      <c r="P1091" s="14">
        <f t="shared" ca="1" si="221"/>
        <v>0</v>
      </c>
      <c r="Q1091" s="14">
        <f t="shared" ca="1" si="222"/>
        <v>0</v>
      </c>
      <c r="R1091" s="8">
        <f t="shared" ca="1" si="224"/>
        <v>1.8432078686033124E-2</v>
      </c>
    </row>
    <row r="1092" spans="3:18" x14ac:dyDescent="0.2">
      <c r="C1092" s="54"/>
      <c r="D1092" s="56">
        <f t="shared" si="212"/>
        <v>0</v>
      </c>
      <c r="E1092" s="56">
        <f t="shared" si="212"/>
        <v>0</v>
      </c>
      <c r="F1092" s="14">
        <f t="shared" si="213"/>
        <v>0</v>
      </c>
      <c r="G1092" s="14">
        <f t="shared" si="213"/>
        <v>0</v>
      </c>
      <c r="H1092" s="14">
        <f t="shared" si="214"/>
        <v>0</v>
      </c>
      <c r="I1092" s="14">
        <f t="shared" si="215"/>
        <v>0</v>
      </c>
      <c r="J1092" s="14">
        <f t="shared" si="216"/>
        <v>0</v>
      </c>
      <c r="K1092" s="14">
        <f t="shared" si="217"/>
        <v>0</v>
      </c>
      <c r="L1092" s="14">
        <f t="shared" si="218"/>
        <v>0</v>
      </c>
      <c r="M1092" s="14">
        <f t="shared" ca="1" si="223"/>
        <v>-1.8432078686033124E-2</v>
      </c>
      <c r="N1092" s="14">
        <f t="shared" ca="1" si="219"/>
        <v>0</v>
      </c>
      <c r="O1092" s="21">
        <f t="shared" ca="1" si="220"/>
        <v>0</v>
      </c>
      <c r="P1092" s="14">
        <f t="shared" ca="1" si="221"/>
        <v>0</v>
      </c>
      <c r="Q1092" s="14">
        <f t="shared" ca="1" si="222"/>
        <v>0</v>
      </c>
      <c r="R1092" s="8">
        <f t="shared" ca="1" si="224"/>
        <v>1.8432078686033124E-2</v>
      </c>
    </row>
    <row r="1093" spans="3:18" x14ac:dyDescent="0.2">
      <c r="C1093" s="54"/>
      <c r="D1093" s="56">
        <f t="shared" si="212"/>
        <v>0</v>
      </c>
      <c r="E1093" s="56">
        <f t="shared" si="212"/>
        <v>0</v>
      </c>
      <c r="F1093" s="14">
        <f t="shared" si="213"/>
        <v>0</v>
      </c>
      <c r="G1093" s="14">
        <f t="shared" si="213"/>
        <v>0</v>
      </c>
      <c r="H1093" s="14">
        <f t="shared" si="214"/>
        <v>0</v>
      </c>
      <c r="I1093" s="14">
        <f t="shared" si="215"/>
        <v>0</v>
      </c>
      <c r="J1093" s="14">
        <f t="shared" si="216"/>
        <v>0</v>
      </c>
      <c r="K1093" s="14">
        <f t="shared" si="217"/>
        <v>0</v>
      </c>
      <c r="L1093" s="14">
        <f t="shared" si="218"/>
        <v>0</v>
      </c>
      <c r="M1093" s="14">
        <f t="shared" ca="1" si="223"/>
        <v>-1.8432078686033124E-2</v>
      </c>
      <c r="N1093" s="14">
        <f t="shared" ca="1" si="219"/>
        <v>0</v>
      </c>
      <c r="O1093" s="21">
        <f t="shared" ca="1" si="220"/>
        <v>0</v>
      </c>
      <c r="P1093" s="14">
        <f t="shared" ca="1" si="221"/>
        <v>0</v>
      </c>
      <c r="Q1093" s="14">
        <f t="shared" ca="1" si="222"/>
        <v>0</v>
      </c>
      <c r="R1093" s="8">
        <f t="shared" ca="1" si="224"/>
        <v>1.8432078686033124E-2</v>
      </c>
    </row>
    <row r="1094" spans="3:18" x14ac:dyDescent="0.2">
      <c r="C1094" s="54"/>
      <c r="D1094" s="56">
        <f t="shared" si="212"/>
        <v>0</v>
      </c>
      <c r="E1094" s="56">
        <f t="shared" si="212"/>
        <v>0</v>
      </c>
      <c r="F1094" s="14">
        <f t="shared" si="213"/>
        <v>0</v>
      </c>
      <c r="G1094" s="14">
        <f t="shared" si="213"/>
        <v>0</v>
      </c>
      <c r="H1094" s="14">
        <f t="shared" si="214"/>
        <v>0</v>
      </c>
      <c r="I1094" s="14">
        <f t="shared" si="215"/>
        <v>0</v>
      </c>
      <c r="J1094" s="14">
        <f t="shared" si="216"/>
        <v>0</v>
      </c>
      <c r="K1094" s="14">
        <f t="shared" si="217"/>
        <v>0</v>
      </c>
      <c r="L1094" s="14">
        <f t="shared" si="218"/>
        <v>0</v>
      </c>
      <c r="M1094" s="14">
        <f t="shared" ca="1" si="223"/>
        <v>-1.8432078686033124E-2</v>
      </c>
      <c r="N1094" s="14">
        <f t="shared" ca="1" si="219"/>
        <v>0</v>
      </c>
      <c r="O1094" s="21">
        <f t="shared" ca="1" si="220"/>
        <v>0</v>
      </c>
      <c r="P1094" s="14">
        <f t="shared" ca="1" si="221"/>
        <v>0</v>
      </c>
      <c r="Q1094" s="14">
        <f t="shared" ca="1" si="222"/>
        <v>0</v>
      </c>
      <c r="R1094" s="8">
        <f t="shared" ca="1" si="224"/>
        <v>1.8432078686033124E-2</v>
      </c>
    </row>
    <row r="1095" spans="3:18" x14ac:dyDescent="0.2">
      <c r="C1095" s="54"/>
      <c r="D1095" s="56">
        <f t="shared" si="212"/>
        <v>0</v>
      </c>
      <c r="E1095" s="56">
        <f t="shared" si="212"/>
        <v>0</v>
      </c>
      <c r="F1095" s="14">
        <f t="shared" si="213"/>
        <v>0</v>
      </c>
      <c r="G1095" s="14">
        <f t="shared" si="213"/>
        <v>0</v>
      </c>
      <c r="H1095" s="14">
        <f t="shared" si="214"/>
        <v>0</v>
      </c>
      <c r="I1095" s="14">
        <f t="shared" si="215"/>
        <v>0</v>
      </c>
      <c r="J1095" s="14">
        <f t="shared" si="216"/>
        <v>0</v>
      </c>
      <c r="K1095" s="14">
        <f t="shared" si="217"/>
        <v>0</v>
      </c>
      <c r="L1095" s="14">
        <f t="shared" si="218"/>
        <v>0</v>
      </c>
      <c r="M1095" s="14">
        <f t="shared" ca="1" si="223"/>
        <v>-1.8432078686033124E-2</v>
      </c>
      <c r="N1095" s="14">
        <f t="shared" ca="1" si="219"/>
        <v>0</v>
      </c>
      <c r="O1095" s="21">
        <f t="shared" ca="1" si="220"/>
        <v>0</v>
      </c>
      <c r="P1095" s="14">
        <f t="shared" ca="1" si="221"/>
        <v>0</v>
      </c>
      <c r="Q1095" s="14">
        <f t="shared" ca="1" si="222"/>
        <v>0</v>
      </c>
      <c r="R1095" s="8">
        <f t="shared" ca="1" si="224"/>
        <v>1.8432078686033124E-2</v>
      </c>
    </row>
    <row r="1096" spans="3:18" x14ac:dyDescent="0.2">
      <c r="C1096" s="54"/>
      <c r="D1096" s="56">
        <f t="shared" si="212"/>
        <v>0</v>
      </c>
      <c r="E1096" s="56">
        <f t="shared" si="212"/>
        <v>0</v>
      </c>
      <c r="F1096" s="14">
        <f t="shared" si="213"/>
        <v>0</v>
      </c>
      <c r="G1096" s="14">
        <f t="shared" si="213"/>
        <v>0</v>
      </c>
      <c r="H1096" s="14">
        <f t="shared" si="214"/>
        <v>0</v>
      </c>
      <c r="I1096" s="14">
        <f t="shared" si="215"/>
        <v>0</v>
      </c>
      <c r="J1096" s="14">
        <f t="shared" si="216"/>
        <v>0</v>
      </c>
      <c r="K1096" s="14">
        <f t="shared" si="217"/>
        <v>0</v>
      </c>
      <c r="L1096" s="14">
        <f t="shared" si="218"/>
        <v>0</v>
      </c>
      <c r="M1096" s="14">
        <f t="shared" ca="1" si="223"/>
        <v>-1.8432078686033124E-2</v>
      </c>
      <c r="N1096" s="14">
        <f t="shared" ca="1" si="219"/>
        <v>0</v>
      </c>
      <c r="O1096" s="21">
        <f t="shared" ca="1" si="220"/>
        <v>0</v>
      </c>
      <c r="P1096" s="14">
        <f t="shared" ca="1" si="221"/>
        <v>0</v>
      </c>
      <c r="Q1096" s="14">
        <f t="shared" ca="1" si="222"/>
        <v>0</v>
      </c>
      <c r="R1096" s="8">
        <f t="shared" ca="1" si="224"/>
        <v>1.8432078686033124E-2</v>
      </c>
    </row>
    <row r="1097" spans="3:18" x14ac:dyDescent="0.2">
      <c r="C1097" s="54"/>
      <c r="D1097" s="56">
        <f t="shared" si="212"/>
        <v>0</v>
      </c>
      <c r="E1097" s="56">
        <f t="shared" si="212"/>
        <v>0</v>
      </c>
      <c r="F1097" s="14">
        <f t="shared" si="213"/>
        <v>0</v>
      </c>
      <c r="G1097" s="14">
        <f t="shared" si="213"/>
        <v>0</v>
      </c>
      <c r="H1097" s="14">
        <f t="shared" si="214"/>
        <v>0</v>
      </c>
      <c r="I1097" s="14">
        <f t="shared" si="215"/>
        <v>0</v>
      </c>
      <c r="J1097" s="14">
        <f t="shared" si="216"/>
        <v>0</v>
      </c>
      <c r="K1097" s="14">
        <f t="shared" si="217"/>
        <v>0</v>
      </c>
      <c r="L1097" s="14">
        <f t="shared" si="218"/>
        <v>0</v>
      </c>
      <c r="M1097" s="14">
        <f t="shared" ca="1" si="223"/>
        <v>-1.8432078686033124E-2</v>
      </c>
      <c r="N1097" s="14">
        <f t="shared" ca="1" si="219"/>
        <v>0</v>
      </c>
      <c r="O1097" s="21">
        <f t="shared" ca="1" si="220"/>
        <v>0</v>
      </c>
      <c r="P1097" s="14">
        <f t="shared" ca="1" si="221"/>
        <v>0</v>
      </c>
      <c r="Q1097" s="14">
        <f t="shared" ca="1" si="222"/>
        <v>0</v>
      </c>
      <c r="R1097" s="8">
        <f t="shared" ca="1" si="224"/>
        <v>1.8432078686033124E-2</v>
      </c>
    </row>
    <row r="1098" spans="3:18" x14ac:dyDescent="0.2">
      <c r="C1098" s="54"/>
      <c r="D1098" s="56">
        <f t="shared" si="212"/>
        <v>0</v>
      </c>
      <c r="E1098" s="56">
        <f t="shared" si="212"/>
        <v>0</v>
      </c>
      <c r="F1098" s="14">
        <f t="shared" si="213"/>
        <v>0</v>
      </c>
      <c r="G1098" s="14">
        <f t="shared" si="213"/>
        <v>0</v>
      </c>
      <c r="H1098" s="14">
        <f t="shared" si="214"/>
        <v>0</v>
      </c>
      <c r="I1098" s="14">
        <f t="shared" si="215"/>
        <v>0</v>
      </c>
      <c r="J1098" s="14">
        <f t="shared" si="216"/>
        <v>0</v>
      </c>
      <c r="K1098" s="14">
        <f t="shared" si="217"/>
        <v>0</v>
      </c>
      <c r="L1098" s="14">
        <f t="shared" si="218"/>
        <v>0</v>
      </c>
      <c r="M1098" s="14">
        <f t="shared" ca="1" si="223"/>
        <v>-1.8432078686033124E-2</v>
      </c>
      <c r="N1098" s="14">
        <f t="shared" ca="1" si="219"/>
        <v>0</v>
      </c>
      <c r="O1098" s="21">
        <f t="shared" ca="1" si="220"/>
        <v>0</v>
      </c>
      <c r="P1098" s="14">
        <f t="shared" ca="1" si="221"/>
        <v>0</v>
      </c>
      <c r="Q1098" s="14">
        <f t="shared" ca="1" si="222"/>
        <v>0</v>
      </c>
      <c r="R1098" s="8">
        <f t="shared" ca="1" si="224"/>
        <v>1.8432078686033124E-2</v>
      </c>
    </row>
    <row r="1099" spans="3:18" x14ac:dyDescent="0.2">
      <c r="C1099" s="54"/>
      <c r="D1099" s="56">
        <f t="shared" si="212"/>
        <v>0</v>
      </c>
      <c r="E1099" s="56">
        <f t="shared" si="212"/>
        <v>0</v>
      </c>
      <c r="F1099" s="14">
        <f t="shared" si="213"/>
        <v>0</v>
      </c>
      <c r="G1099" s="14">
        <f t="shared" si="213"/>
        <v>0</v>
      </c>
      <c r="H1099" s="14">
        <f t="shared" si="214"/>
        <v>0</v>
      </c>
      <c r="I1099" s="14">
        <f t="shared" si="215"/>
        <v>0</v>
      </c>
      <c r="J1099" s="14">
        <f t="shared" si="216"/>
        <v>0</v>
      </c>
      <c r="K1099" s="14">
        <f t="shared" si="217"/>
        <v>0</v>
      </c>
      <c r="L1099" s="14">
        <f t="shared" si="218"/>
        <v>0</v>
      </c>
      <c r="M1099" s="14">
        <f t="shared" ca="1" si="223"/>
        <v>-1.8432078686033124E-2</v>
      </c>
      <c r="N1099" s="14">
        <f t="shared" ca="1" si="219"/>
        <v>0</v>
      </c>
      <c r="O1099" s="21">
        <f t="shared" ca="1" si="220"/>
        <v>0</v>
      </c>
      <c r="P1099" s="14">
        <f t="shared" ca="1" si="221"/>
        <v>0</v>
      </c>
      <c r="Q1099" s="14">
        <f t="shared" ca="1" si="222"/>
        <v>0</v>
      </c>
      <c r="R1099" s="8">
        <f t="shared" ca="1" si="224"/>
        <v>1.8432078686033124E-2</v>
      </c>
    </row>
    <row r="1100" spans="3:18" x14ac:dyDescent="0.2">
      <c r="C1100" s="54"/>
      <c r="D1100" s="56">
        <f t="shared" si="212"/>
        <v>0</v>
      </c>
      <c r="E1100" s="56">
        <f t="shared" si="212"/>
        <v>0</v>
      </c>
      <c r="F1100" s="14">
        <f t="shared" si="213"/>
        <v>0</v>
      </c>
      <c r="G1100" s="14">
        <f t="shared" si="213"/>
        <v>0</v>
      </c>
      <c r="H1100" s="14">
        <f t="shared" si="214"/>
        <v>0</v>
      </c>
      <c r="I1100" s="14">
        <f t="shared" si="215"/>
        <v>0</v>
      </c>
      <c r="J1100" s="14">
        <f t="shared" si="216"/>
        <v>0</v>
      </c>
      <c r="K1100" s="14">
        <f t="shared" si="217"/>
        <v>0</v>
      </c>
      <c r="L1100" s="14">
        <f t="shared" si="218"/>
        <v>0</v>
      </c>
      <c r="M1100" s="14">
        <f t="shared" ca="1" si="223"/>
        <v>-1.8432078686033124E-2</v>
      </c>
      <c r="N1100" s="14">
        <f t="shared" ca="1" si="219"/>
        <v>0</v>
      </c>
      <c r="O1100" s="21">
        <f t="shared" ca="1" si="220"/>
        <v>0</v>
      </c>
      <c r="P1100" s="14">
        <f t="shared" ca="1" si="221"/>
        <v>0</v>
      </c>
      <c r="Q1100" s="14">
        <f t="shared" ca="1" si="222"/>
        <v>0</v>
      </c>
      <c r="R1100" s="8">
        <f t="shared" ca="1" si="224"/>
        <v>1.8432078686033124E-2</v>
      </c>
    </row>
    <row r="1101" spans="3:18" x14ac:dyDescent="0.2">
      <c r="C1101" s="54"/>
      <c r="D1101" s="56">
        <f t="shared" si="212"/>
        <v>0</v>
      </c>
      <c r="E1101" s="56">
        <f t="shared" si="212"/>
        <v>0</v>
      </c>
      <c r="F1101" s="14">
        <f t="shared" si="213"/>
        <v>0</v>
      </c>
      <c r="G1101" s="14">
        <f t="shared" si="213"/>
        <v>0</v>
      </c>
      <c r="H1101" s="14">
        <f t="shared" si="214"/>
        <v>0</v>
      </c>
      <c r="I1101" s="14">
        <f t="shared" si="215"/>
        <v>0</v>
      </c>
      <c r="J1101" s="14">
        <f t="shared" si="216"/>
        <v>0</v>
      </c>
      <c r="K1101" s="14">
        <f t="shared" si="217"/>
        <v>0</v>
      </c>
      <c r="L1101" s="14">
        <f t="shared" si="218"/>
        <v>0</v>
      </c>
      <c r="M1101" s="14">
        <f t="shared" ca="1" si="223"/>
        <v>-1.8432078686033124E-2</v>
      </c>
      <c r="N1101" s="14">
        <f t="shared" ca="1" si="219"/>
        <v>0</v>
      </c>
      <c r="O1101" s="21">
        <f t="shared" ca="1" si="220"/>
        <v>0</v>
      </c>
      <c r="P1101" s="14">
        <f t="shared" ca="1" si="221"/>
        <v>0</v>
      </c>
      <c r="Q1101" s="14">
        <f t="shared" ca="1" si="222"/>
        <v>0</v>
      </c>
      <c r="R1101" s="8">
        <f t="shared" ca="1" si="224"/>
        <v>1.8432078686033124E-2</v>
      </c>
    </row>
    <row r="1102" spans="3:18" x14ac:dyDescent="0.2">
      <c r="C1102" s="54"/>
      <c r="D1102" s="56">
        <f t="shared" ref="D1102:E1165" si="225">A1102/A$18</f>
        <v>0</v>
      </c>
      <c r="E1102" s="56">
        <f t="shared" si="225"/>
        <v>0</v>
      </c>
      <c r="F1102" s="14">
        <f t="shared" ref="F1102:G1165" si="226">$C1102*D1102</f>
        <v>0</v>
      </c>
      <c r="G1102" s="14">
        <f t="shared" si="226"/>
        <v>0</v>
      </c>
      <c r="H1102" s="14">
        <f t="shared" si="214"/>
        <v>0</v>
      </c>
      <c r="I1102" s="14">
        <f t="shared" si="215"/>
        <v>0</v>
      </c>
      <c r="J1102" s="14">
        <f t="shared" si="216"/>
        <v>0</v>
      </c>
      <c r="K1102" s="14">
        <f t="shared" si="217"/>
        <v>0</v>
      </c>
      <c r="L1102" s="14">
        <f t="shared" si="218"/>
        <v>0</v>
      </c>
      <c r="M1102" s="14">
        <f t="shared" ca="1" si="223"/>
        <v>-1.8432078686033124E-2</v>
      </c>
      <c r="N1102" s="14">
        <f t="shared" ca="1" si="219"/>
        <v>0</v>
      </c>
      <c r="O1102" s="21">
        <f t="shared" ca="1" si="220"/>
        <v>0</v>
      </c>
      <c r="P1102" s="14">
        <f t="shared" ca="1" si="221"/>
        <v>0</v>
      </c>
      <c r="Q1102" s="14">
        <f t="shared" ca="1" si="222"/>
        <v>0</v>
      </c>
      <c r="R1102" s="8">
        <f t="shared" ca="1" si="224"/>
        <v>1.8432078686033124E-2</v>
      </c>
    </row>
    <row r="1103" spans="3:18" x14ac:dyDescent="0.2">
      <c r="C1103" s="54"/>
      <c r="D1103" s="56">
        <f t="shared" si="225"/>
        <v>0</v>
      </c>
      <c r="E1103" s="56">
        <f t="shared" si="225"/>
        <v>0</v>
      </c>
      <c r="F1103" s="14">
        <f t="shared" si="226"/>
        <v>0</v>
      </c>
      <c r="G1103" s="14">
        <f t="shared" si="226"/>
        <v>0</v>
      </c>
      <c r="H1103" s="14">
        <f t="shared" ref="H1103:H1166" si="227">C1103*D1103*D1103</f>
        <v>0</v>
      </c>
      <c r="I1103" s="14">
        <f t="shared" ref="I1103:I1166" si="228">C1103*D1103*D1103*D1103</f>
        <v>0</v>
      </c>
      <c r="J1103" s="14">
        <f t="shared" ref="J1103:J1166" si="229">C1103*D1103*D1103*D1103*D1103</f>
        <v>0</v>
      </c>
      <c r="K1103" s="14">
        <f t="shared" ref="K1103:K1166" si="230">C1103*E1103*D1103</f>
        <v>0</v>
      </c>
      <c r="L1103" s="14">
        <f t="shared" ref="L1103:L1166" si="231">C1103*E1103*D1103*D1103</f>
        <v>0</v>
      </c>
      <c r="M1103" s="14">
        <f t="shared" ca="1" si="223"/>
        <v>-1.8432078686033124E-2</v>
      </c>
      <c r="N1103" s="14">
        <f t="shared" ref="N1103:N1166" ca="1" si="232">C1103*(M1103-E1103)^2</f>
        <v>0</v>
      </c>
      <c r="O1103" s="21">
        <f t="shared" ref="O1103:O1166" ca="1" si="233">(C1103*O$1-O$2*F1103+O$3*H1103)^2</f>
        <v>0</v>
      </c>
      <c r="P1103" s="14">
        <f t="shared" ref="P1103:P1166" ca="1" si="234">(-C1103*O$2+O$4*F1103-O$5*H1103)^2</f>
        <v>0</v>
      </c>
      <c r="Q1103" s="14">
        <f t="shared" ref="Q1103:Q1166" ca="1" si="235">+(C1103*O$3-F1103*O$5+H1103*O$6)^2</f>
        <v>0</v>
      </c>
      <c r="R1103" s="8">
        <f t="shared" ca="1" si="224"/>
        <v>1.8432078686033124E-2</v>
      </c>
    </row>
    <row r="1104" spans="3:18" x14ac:dyDescent="0.2">
      <c r="C1104" s="54"/>
      <c r="D1104" s="56">
        <f t="shared" si="225"/>
        <v>0</v>
      </c>
      <c r="E1104" s="56">
        <f t="shared" si="225"/>
        <v>0</v>
      </c>
      <c r="F1104" s="14">
        <f t="shared" si="226"/>
        <v>0</v>
      </c>
      <c r="G1104" s="14">
        <f t="shared" si="226"/>
        <v>0</v>
      </c>
      <c r="H1104" s="14">
        <f t="shared" si="227"/>
        <v>0</v>
      </c>
      <c r="I1104" s="14">
        <f t="shared" si="228"/>
        <v>0</v>
      </c>
      <c r="J1104" s="14">
        <f t="shared" si="229"/>
        <v>0</v>
      </c>
      <c r="K1104" s="14">
        <f t="shared" si="230"/>
        <v>0</v>
      </c>
      <c r="L1104" s="14">
        <f t="shared" si="231"/>
        <v>0</v>
      </c>
      <c r="M1104" s="14">
        <f t="shared" ca="1" si="223"/>
        <v>-1.8432078686033124E-2</v>
      </c>
      <c r="N1104" s="14">
        <f t="shared" ca="1" si="232"/>
        <v>0</v>
      </c>
      <c r="O1104" s="21">
        <f t="shared" ca="1" si="233"/>
        <v>0</v>
      </c>
      <c r="P1104" s="14">
        <f t="shared" ca="1" si="234"/>
        <v>0</v>
      </c>
      <c r="Q1104" s="14">
        <f t="shared" ca="1" si="235"/>
        <v>0</v>
      </c>
      <c r="R1104" s="8">
        <f t="shared" ca="1" si="224"/>
        <v>1.8432078686033124E-2</v>
      </c>
    </row>
    <row r="1105" spans="3:18" x14ac:dyDescent="0.2">
      <c r="C1105" s="54"/>
      <c r="D1105" s="56">
        <f t="shared" si="225"/>
        <v>0</v>
      </c>
      <c r="E1105" s="56">
        <f t="shared" si="225"/>
        <v>0</v>
      </c>
      <c r="F1105" s="14">
        <f t="shared" si="226"/>
        <v>0</v>
      </c>
      <c r="G1105" s="14">
        <f t="shared" si="226"/>
        <v>0</v>
      </c>
      <c r="H1105" s="14">
        <f t="shared" si="227"/>
        <v>0</v>
      </c>
      <c r="I1105" s="14">
        <f t="shared" si="228"/>
        <v>0</v>
      </c>
      <c r="J1105" s="14">
        <f t="shared" si="229"/>
        <v>0</v>
      </c>
      <c r="K1105" s="14">
        <f t="shared" si="230"/>
        <v>0</v>
      </c>
      <c r="L1105" s="14">
        <f t="shared" si="231"/>
        <v>0</v>
      </c>
      <c r="M1105" s="14">
        <f t="shared" ca="1" si="223"/>
        <v>-1.8432078686033124E-2</v>
      </c>
      <c r="N1105" s="14">
        <f t="shared" ca="1" si="232"/>
        <v>0</v>
      </c>
      <c r="O1105" s="21">
        <f t="shared" ca="1" si="233"/>
        <v>0</v>
      </c>
      <c r="P1105" s="14">
        <f t="shared" ca="1" si="234"/>
        <v>0</v>
      </c>
      <c r="Q1105" s="14">
        <f t="shared" ca="1" si="235"/>
        <v>0</v>
      </c>
      <c r="R1105" s="8">
        <f t="shared" ca="1" si="224"/>
        <v>1.8432078686033124E-2</v>
      </c>
    </row>
    <row r="1106" spans="3:18" x14ac:dyDescent="0.2">
      <c r="C1106" s="54"/>
      <c r="D1106" s="56">
        <f t="shared" si="225"/>
        <v>0</v>
      </c>
      <c r="E1106" s="56">
        <f t="shared" si="225"/>
        <v>0</v>
      </c>
      <c r="F1106" s="14">
        <f t="shared" si="226"/>
        <v>0</v>
      </c>
      <c r="G1106" s="14">
        <f t="shared" si="226"/>
        <v>0</v>
      </c>
      <c r="H1106" s="14">
        <f t="shared" si="227"/>
        <v>0</v>
      </c>
      <c r="I1106" s="14">
        <f t="shared" si="228"/>
        <v>0</v>
      </c>
      <c r="J1106" s="14">
        <f t="shared" si="229"/>
        <v>0</v>
      </c>
      <c r="K1106" s="14">
        <f t="shared" si="230"/>
        <v>0</v>
      </c>
      <c r="L1106" s="14">
        <f t="shared" si="231"/>
        <v>0</v>
      </c>
      <c r="M1106" s="14">
        <f t="shared" ca="1" si="223"/>
        <v>-1.8432078686033124E-2</v>
      </c>
      <c r="N1106" s="14">
        <f t="shared" ca="1" si="232"/>
        <v>0</v>
      </c>
      <c r="O1106" s="21">
        <f t="shared" ca="1" si="233"/>
        <v>0</v>
      </c>
      <c r="P1106" s="14">
        <f t="shared" ca="1" si="234"/>
        <v>0</v>
      </c>
      <c r="Q1106" s="14">
        <f t="shared" ca="1" si="235"/>
        <v>0</v>
      </c>
      <c r="R1106" s="8">
        <f t="shared" ca="1" si="224"/>
        <v>1.8432078686033124E-2</v>
      </c>
    </row>
    <row r="1107" spans="3:18" x14ac:dyDescent="0.2">
      <c r="C1107" s="54"/>
      <c r="D1107" s="56">
        <f t="shared" si="225"/>
        <v>0</v>
      </c>
      <c r="E1107" s="56">
        <f t="shared" si="225"/>
        <v>0</v>
      </c>
      <c r="F1107" s="14">
        <f t="shared" si="226"/>
        <v>0</v>
      </c>
      <c r="G1107" s="14">
        <f t="shared" si="226"/>
        <v>0</v>
      </c>
      <c r="H1107" s="14">
        <f t="shared" si="227"/>
        <v>0</v>
      </c>
      <c r="I1107" s="14">
        <f t="shared" si="228"/>
        <v>0</v>
      </c>
      <c r="J1107" s="14">
        <f t="shared" si="229"/>
        <v>0</v>
      </c>
      <c r="K1107" s="14">
        <f t="shared" si="230"/>
        <v>0</v>
      </c>
      <c r="L1107" s="14">
        <f t="shared" si="231"/>
        <v>0</v>
      </c>
      <c r="M1107" s="14">
        <f t="shared" ca="1" si="223"/>
        <v>-1.8432078686033124E-2</v>
      </c>
      <c r="N1107" s="14">
        <f t="shared" ca="1" si="232"/>
        <v>0</v>
      </c>
      <c r="O1107" s="21">
        <f t="shared" ca="1" si="233"/>
        <v>0</v>
      </c>
      <c r="P1107" s="14">
        <f t="shared" ca="1" si="234"/>
        <v>0</v>
      </c>
      <c r="Q1107" s="14">
        <f t="shared" ca="1" si="235"/>
        <v>0</v>
      </c>
      <c r="R1107" s="8">
        <f t="shared" ca="1" si="224"/>
        <v>1.8432078686033124E-2</v>
      </c>
    </row>
    <row r="1108" spans="3:18" x14ac:dyDescent="0.2">
      <c r="C1108" s="54"/>
      <c r="D1108" s="56">
        <f t="shared" si="225"/>
        <v>0</v>
      </c>
      <c r="E1108" s="56">
        <f t="shared" si="225"/>
        <v>0</v>
      </c>
      <c r="F1108" s="14">
        <f t="shared" si="226"/>
        <v>0</v>
      </c>
      <c r="G1108" s="14">
        <f t="shared" si="226"/>
        <v>0</v>
      </c>
      <c r="H1108" s="14">
        <f t="shared" si="227"/>
        <v>0</v>
      </c>
      <c r="I1108" s="14">
        <f t="shared" si="228"/>
        <v>0</v>
      </c>
      <c r="J1108" s="14">
        <f t="shared" si="229"/>
        <v>0</v>
      </c>
      <c r="K1108" s="14">
        <f t="shared" si="230"/>
        <v>0</v>
      </c>
      <c r="L1108" s="14">
        <f t="shared" si="231"/>
        <v>0</v>
      </c>
      <c r="M1108" s="14">
        <f t="shared" ref="M1108:M1171" ca="1" si="236">+E$4+E$5*D1108+E$6*D1108^2</f>
        <v>-1.8432078686033124E-2</v>
      </c>
      <c r="N1108" s="14">
        <f t="shared" ca="1" si="232"/>
        <v>0</v>
      </c>
      <c r="O1108" s="21">
        <f t="shared" ca="1" si="233"/>
        <v>0</v>
      </c>
      <c r="P1108" s="14">
        <f t="shared" ca="1" si="234"/>
        <v>0</v>
      </c>
      <c r="Q1108" s="14">
        <f t="shared" ca="1" si="235"/>
        <v>0</v>
      </c>
      <c r="R1108" s="8">
        <f t="shared" ref="R1108:R1171" ca="1" si="237">+E1108-M1108</f>
        <v>1.8432078686033124E-2</v>
      </c>
    </row>
    <row r="1109" spans="3:18" x14ac:dyDescent="0.2">
      <c r="C1109" s="54"/>
      <c r="D1109" s="56">
        <f t="shared" si="225"/>
        <v>0</v>
      </c>
      <c r="E1109" s="56">
        <f t="shared" si="225"/>
        <v>0</v>
      </c>
      <c r="F1109" s="14">
        <f t="shared" si="226"/>
        <v>0</v>
      </c>
      <c r="G1109" s="14">
        <f t="shared" si="226"/>
        <v>0</v>
      </c>
      <c r="H1109" s="14">
        <f t="shared" si="227"/>
        <v>0</v>
      </c>
      <c r="I1109" s="14">
        <f t="shared" si="228"/>
        <v>0</v>
      </c>
      <c r="J1109" s="14">
        <f t="shared" si="229"/>
        <v>0</v>
      </c>
      <c r="K1109" s="14">
        <f t="shared" si="230"/>
        <v>0</v>
      </c>
      <c r="L1109" s="14">
        <f t="shared" si="231"/>
        <v>0</v>
      </c>
      <c r="M1109" s="14">
        <f t="shared" ca="1" si="236"/>
        <v>-1.8432078686033124E-2</v>
      </c>
      <c r="N1109" s="14">
        <f t="shared" ca="1" si="232"/>
        <v>0</v>
      </c>
      <c r="O1109" s="21">
        <f t="shared" ca="1" si="233"/>
        <v>0</v>
      </c>
      <c r="P1109" s="14">
        <f t="shared" ca="1" si="234"/>
        <v>0</v>
      </c>
      <c r="Q1109" s="14">
        <f t="shared" ca="1" si="235"/>
        <v>0</v>
      </c>
      <c r="R1109" s="8">
        <f t="shared" ca="1" si="237"/>
        <v>1.8432078686033124E-2</v>
      </c>
    </row>
    <row r="1110" spans="3:18" x14ac:dyDescent="0.2">
      <c r="C1110" s="54"/>
      <c r="D1110" s="56">
        <f t="shared" si="225"/>
        <v>0</v>
      </c>
      <c r="E1110" s="56">
        <f t="shared" si="225"/>
        <v>0</v>
      </c>
      <c r="F1110" s="14">
        <f t="shared" si="226"/>
        <v>0</v>
      </c>
      <c r="G1110" s="14">
        <f t="shared" si="226"/>
        <v>0</v>
      </c>
      <c r="H1110" s="14">
        <f t="shared" si="227"/>
        <v>0</v>
      </c>
      <c r="I1110" s="14">
        <f t="shared" si="228"/>
        <v>0</v>
      </c>
      <c r="J1110" s="14">
        <f t="shared" si="229"/>
        <v>0</v>
      </c>
      <c r="K1110" s="14">
        <f t="shared" si="230"/>
        <v>0</v>
      </c>
      <c r="L1110" s="14">
        <f t="shared" si="231"/>
        <v>0</v>
      </c>
      <c r="M1110" s="14">
        <f t="shared" ca="1" si="236"/>
        <v>-1.8432078686033124E-2</v>
      </c>
      <c r="N1110" s="14">
        <f t="shared" ca="1" si="232"/>
        <v>0</v>
      </c>
      <c r="O1110" s="21">
        <f t="shared" ca="1" si="233"/>
        <v>0</v>
      </c>
      <c r="P1110" s="14">
        <f t="shared" ca="1" si="234"/>
        <v>0</v>
      </c>
      <c r="Q1110" s="14">
        <f t="shared" ca="1" si="235"/>
        <v>0</v>
      </c>
      <c r="R1110" s="8">
        <f t="shared" ca="1" si="237"/>
        <v>1.8432078686033124E-2</v>
      </c>
    </row>
    <row r="1111" spans="3:18" x14ac:dyDescent="0.2">
      <c r="C1111" s="54"/>
      <c r="D1111" s="56">
        <f t="shared" si="225"/>
        <v>0</v>
      </c>
      <c r="E1111" s="56">
        <f t="shared" si="225"/>
        <v>0</v>
      </c>
      <c r="F1111" s="14">
        <f t="shared" si="226"/>
        <v>0</v>
      </c>
      <c r="G1111" s="14">
        <f t="shared" si="226"/>
        <v>0</v>
      </c>
      <c r="H1111" s="14">
        <f t="shared" si="227"/>
        <v>0</v>
      </c>
      <c r="I1111" s="14">
        <f t="shared" si="228"/>
        <v>0</v>
      </c>
      <c r="J1111" s="14">
        <f t="shared" si="229"/>
        <v>0</v>
      </c>
      <c r="K1111" s="14">
        <f t="shared" si="230"/>
        <v>0</v>
      </c>
      <c r="L1111" s="14">
        <f t="shared" si="231"/>
        <v>0</v>
      </c>
      <c r="M1111" s="14">
        <f t="shared" ca="1" si="236"/>
        <v>-1.8432078686033124E-2</v>
      </c>
      <c r="N1111" s="14">
        <f t="shared" ca="1" si="232"/>
        <v>0</v>
      </c>
      <c r="O1111" s="21">
        <f t="shared" ca="1" si="233"/>
        <v>0</v>
      </c>
      <c r="P1111" s="14">
        <f t="shared" ca="1" si="234"/>
        <v>0</v>
      </c>
      <c r="Q1111" s="14">
        <f t="shared" ca="1" si="235"/>
        <v>0</v>
      </c>
      <c r="R1111" s="8">
        <f t="shared" ca="1" si="237"/>
        <v>1.8432078686033124E-2</v>
      </c>
    </row>
    <row r="1112" spans="3:18" x14ac:dyDescent="0.2">
      <c r="C1112" s="54"/>
      <c r="D1112" s="56">
        <f t="shared" si="225"/>
        <v>0</v>
      </c>
      <c r="E1112" s="56">
        <f t="shared" si="225"/>
        <v>0</v>
      </c>
      <c r="F1112" s="14">
        <f t="shared" si="226"/>
        <v>0</v>
      </c>
      <c r="G1112" s="14">
        <f t="shared" si="226"/>
        <v>0</v>
      </c>
      <c r="H1112" s="14">
        <f t="shared" si="227"/>
        <v>0</v>
      </c>
      <c r="I1112" s="14">
        <f t="shared" si="228"/>
        <v>0</v>
      </c>
      <c r="J1112" s="14">
        <f t="shared" si="229"/>
        <v>0</v>
      </c>
      <c r="K1112" s="14">
        <f t="shared" si="230"/>
        <v>0</v>
      </c>
      <c r="L1112" s="14">
        <f t="shared" si="231"/>
        <v>0</v>
      </c>
      <c r="M1112" s="14">
        <f t="shared" ca="1" si="236"/>
        <v>-1.8432078686033124E-2</v>
      </c>
      <c r="N1112" s="14">
        <f t="shared" ca="1" si="232"/>
        <v>0</v>
      </c>
      <c r="O1112" s="21">
        <f t="shared" ca="1" si="233"/>
        <v>0</v>
      </c>
      <c r="P1112" s="14">
        <f t="shared" ca="1" si="234"/>
        <v>0</v>
      </c>
      <c r="Q1112" s="14">
        <f t="shared" ca="1" si="235"/>
        <v>0</v>
      </c>
      <c r="R1112" s="8">
        <f t="shared" ca="1" si="237"/>
        <v>1.8432078686033124E-2</v>
      </c>
    </row>
    <row r="1113" spans="3:18" x14ac:dyDescent="0.2">
      <c r="C1113" s="54"/>
      <c r="D1113" s="56">
        <f t="shared" si="225"/>
        <v>0</v>
      </c>
      <c r="E1113" s="56">
        <f t="shared" si="225"/>
        <v>0</v>
      </c>
      <c r="F1113" s="14">
        <f t="shared" si="226"/>
        <v>0</v>
      </c>
      <c r="G1113" s="14">
        <f t="shared" si="226"/>
        <v>0</v>
      </c>
      <c r="H1113" s="14">
        <f t="shared" si="227"/>
        <v>0</v>
      </c>
      <c r="I1113" s="14">
        <f t="shared" si="228"/>
        <v>0</v>
      </c>
      <c r="J1113" s="14">
        <f t="shared" si="229"/>
        <v>0</v>
      </c>
      <c r="K1113" s="14">
        <f t="shared" si="230"/>
        <v>0</v>
      </c>
      <c r="L1113" s="14">
        <f t="shared" si="231"/>
        <v>0</v>
      </c>
      <c r="M1113" s="14">
        <f t="shared" ca="1" si="236"/>
        <v>-1.8432078686033124E-2</v>
      </c>
      <c r="N1113" s="14">
        <f t="shared" ca="1" si="232"/>
        <v>0</v>
      </c>
      <c r="O1113" s="21">
        <f t="shared" ca="1" si="233"/>
        <v>0</v>
      </c>
      <c r="P1113" s="14">
        <f t="shared" ca="1" si="234"/>
        <v>0</v>
      </c>
      <c r="Q1113" s="14">
        <f t="shared" ca="1" si="235"/>
        <v>0</v>
      </c>
      <c r="R1113" s="8">
        <f t="shared" ca="1" si="237"/>
        <v>1.8432078686033124E-2</v>
      </c>
    </row>
    <row r="1114" spans="3:18" x14ac:dyDescent="0.2">
      <c r="C1114" s="54"/>
      <c r="D1114" s="56">
        <f t="shared" si="225"/>
        <v>0</v>
      </c>
      <c r="E1114" s="56">
        <f t="shared" si="225"/>
        <v>0</v>
      </c>
      <c r="F1114" s="14">
        <f t="shared" si="226"/>
        <v>0</v>
      </c>
      <c r="G1114" s="14">
        <f t="shared" si="226"/>
        <v>0</v>
      </c>
      <c r="H1114" s="14">
        <f t="shared" si="227"/>
        <v>0</v>
      </c>
      <c r="I1114" s="14">
        <f t="shared" si="228"/>
        <v>0</v>
      </c>
      <c r="J1114" s="14">
        <f t="shared" si="229"/>
        <v>0</v>
      </c>
      <c r="K1114" s="14">
        <f t="shared" si="230"/>
        <v>0</v>
      </c>
      <c r="L1114" s="14">
        <f t="shared" si="231"/>
        <v>0</v>
      </c>
      <c r="M1114" s="14">
        <f t="shared" ca="1" si="236"/>
        <v>-1.8432078686033124E-2</v>
      </c>
      <c r="N1114" s="14">
        <f t="shared" ca="1" si="232"/>
        <v>0</v>
      </c>
      <c r="O1114" s="21">
        <f t="shared" ca="1" si="233"/>
        <v>0</v>
      </c>
      <c r="P1114" s="14">
        <f t="shared" ca="1" si="234"/>
        <v>0</v>
      </c>
      <c r="Q1114" s="14">
        <f t="shared" ca="1" si="235"/>
        <v>0</v>
      </c>
      <c r="R1114" s="8">
        <f t="shared" ca="1" si="237"/>
        <v>1.8432078686033124E-2</v>
      </c>
    </row>
    <row r="1115" spans="3:18" x14ac:dyDescent="0.2">
      <c r="C1115" s="54"/>
      <c r="D1115" s="56">
        <f t="shared" si="225"/>
        <v>0</v>
      </c>
      <c r="E1115" s="56">
        <f t="shared" si="225"/>
        <v>0</v>
      </c>
      <c r="F1115" s="14">
        <f t="shared" si="226"/>
        <v>0</v>
      </c>
      <c r="G1115" s="14">
        <f t="shared" si="226"/>
        <v>0</v>
      </c>
      <c r="H1115" s="14">
        <f t="shared" si="227"/>
        <v>0</v>
      </c>
      <c r="I1115" s="14">
        <f t="shared" si="228"/>
        <v>0</v>
      </c>
      <c r="J1115" s="14">
        <f t="shared" si="229"/>
        <v>0</v>
      </c>
      <c r="K1115" s="14">
        <f t="shared" si="230"/>
        <v>0</v>
      </c>
      <c r="L1115" s="14">
        <f t="shared" si="231"/>
        <v>0</v>
      </c>
      <c r="M1115" s="14">
        <f t="shared" ca="1" si="236"/>
        <v>-1.8432078686033124E-2</v>
      </c>
      <c r="N1115" s="14">
        <f t="shared" ca="1" si="232"/>
        <v>0</v>
      </c>
      <c r="O1115" s="21">
        <f t="shared" ca="1" si="233"/>
        <v>0</v>
      </c>
      <c r="P1115" s="14">
        <f t="shared" ca="1" si="234"/>
        <v>0</v>
      </c>
      <c r="Q1115" s="14">
        <f t="shared" ca="1" si="235"/>
        <v>0</v>
      </c>
      <c r="R1115" s="8">
        <f t="shared" ca="1" si="237"/>
        <v>1.8432078686033124E-2</v>
      </c>
    </row>
    <row r="1116" spans="3:18" x14ac:dyDescent="0.2">
      <c r="C1116" s="54"/>
      <c r="D1116" s="56">
        <f t="shared" si="225"/>
        <v>0</v>
      </c>
      <c r="E1116" s="56">
        <f t="shared" si="225"/>
        <v>0</v>
      </c>
      <c r="F1116" s="14">
        <f t="shared" si="226"/>
        <v>0</v>
      </c>
      <c r="G1116" s="14">
        <f t="shared" si="226"/>
        <v>0</v>
      </c>
      <c r="H1116" s="14">
        <f t="shared" si="227"/>
        <v>0</v>
      </c>
      <c r="I1116" s="14">
        <f t="shared" si="228"/>
        <v>0</v>
      </c>
      <c r="J1116" s="14">
        <f t="shared" si="229"/>
        <v>0</v>
      </c>
      <c r="K1116" s="14">
        <f t="shared" si="230"/>
        <v>0</v>
      </c>
      <c r="L1116" s="14">
        <f t="shared" si="231"/>
        <v>0</v>
      </c>
      <c r="M1116" s="14">
        <f t="shared" ca="1" si="236"/>
        <v>-1.8432078686033124E-2</v>
      </c>
      <c r="N1116" s="14">
        <f t="shared" ca="1" si="232"/>
        <v>0</v>
      </c>
      <c r="O1116" s="21">
        <f t="shared" ca="1" si="233"/>
        <v>0</v>
      </c>
      <c r="P1116" s="14">
        <f t="shared" ca="1" si="234"/>
        <v>0</v>
      </c>
      <c r="Q1116" s="14">
        <f t="shared" ca="1" si="235"/>
        <v>0</v>
      </c>
      <c r="R1116" s="8">
        <f t="shared" ca="1" si="237"/>
        <v>1.8432078686033124E-2</v>
      </c>
    </row>
    <row r="1117" spans="3:18" x14ac:dyDescent="0.2">
      <c r="C1117" s="54"/>
      <c r="D1117" s="56">
        <f t="shared" si="225"/>
        <v>0</v>
      </c>
      <c r="E1117" s="56">
        <f t="shared" si="225"/>
        <v>0</v>
      </c>
      <c r="F1117" s="14">
        <f t="shared" si="226"/>
        <v>0</v>
      </c>
      <c r="G1117" s="14">
        <f t="shared" si="226"/>
        <v>0</v>
      </c>
      <c r="H1117" s="14">
        <f t="shared" si="227"/>
        <v>0</v>
      </c>
      <c r="I1117" s="14">
        <f t="shared" si="228"/>
        <v>0</v>
      </c>
      <c r="J1117" s="14">
        <f t="shared" si="229"/>
        <v>0</v>
      </c>
      <c r="K1117" s="14">
        <f t="shared" si="230"/>
        <v>0</v>
      </c>
      <c r="L1117" s="14">
        <f t="shared" si="231"/>
        <v>0</v>
      </c>
      <c r="M1117" s="14">
        <f t="shared" ca="1" si="236"/>
        <v>-1.8432078686033124E-2</v>
      </c>
      <c r="N1117" s="14">
        <f t="shared" ca="1" si="232"/>
        <v>0</v>
      </c>
      <c r="O1117" s="21">
        <f t="shared" ca="1" si="233"/>
        <v>0</v>
      </c>
      <c r="P1117" s="14">
        <f t="shared" ca="1" si="234"/>
        <v>0</v>
      </c>
      <c r="Q1117" s="14">
        <f t="shared" ca="1" si="235"/>
        <v>0</v>
      </c>
      <c r="R1117" s="8">
        <f t="shared" ca="1" si="237"/>
        <v>1.8432078686033124E-2</v>
      </c>
    </row>
    <row r="1118" spans="3:18" x14ac:dyDescent="0.2">
      <c r="C1118" s="54"/>
      <c r="D1118" s="56">
        <f t="shared" si="225"/>
        <v>0</v>
      </c>
      <c r="E1118" s="56">
        <f t="shared" si="225"/>
        <v>0</v>
      </c>
      <c r="F1118" s="14">
        <f t="shared" si="226"/>
        <v>0</v>
      </c>
      <c r="G1118" s="14">
        <f t="shared" si="226"/>
        <v>0</v>
      </c>
      <c r="H1118" s="14">
        <f t="shared" si="227"/>
        <v>0</v>
      </c>
      <c r="I1118" s="14">
        <f t="shared" si="228"/>
        <v>0</v>
      </c>
      <c r="J1118" s="14">
        <f t="shared" si="229"/>
        <v>0</v>
      </c>
      <c r="K1118" s="14">
        <f t="shared" si="230"/>
        <v>0</v>
      </c>
      <c r="L1118" s="14">
        <f t="shared" si="231"/>
        <v>0</v>
      </c>
      <c r="M1118" s="14">
        <f t="shared" ca="1" si="236"/>
        <v>-1.8432078686033124E-2</v>
      </c>
      <c r="N1118" s="14">
        <f t="shared" ca="1" si="232"/>
        <v>0</v>
      </c>
      <c r="O1118" s="21">
        <f t="shared" ca="1" si="233"/>
        <v>0</v>
      </c>
      <c r="P1118" s="14">
        <f t="shared" ca="1" si="234"/>
        <v>0</v>
      </c>
      <c r="Q1118" s="14">
        <f t="shared" ca="1" si="235"/>
        <v>0</v>
      </c>
      <c r="R1118" s="8">
        <f t="shared" ca="1" si="237"/>
        <v>1.8432078686033124E-2</v>
      </c>
    </row>
    <row r="1119" spans="3:18" x14ac:dyDescent="0.2">
      <c r="C1119" s="54"/>
      <c r="D1119" s="56">
        <f t="shared" si="225"/>
        <v>0</v>
      </c>
      <c r="E1119" s="56">
        <f t="shared" si="225"/>
        <v>0</v>
      </c>
      <c r="F1119" s="14">
        <f t="shared" si="226"/>
        <v>0</v>
      </c>
      <c r="G1119" s="14">
        <f t="shared" si="226"/>
        <v>0</v>
      </c>
      <c r="H1119" s="14">
        <f t="shared" si="227"/>
        <v>0</v>
      </c>
      <c r="I1119" s="14">
        <f t="shared" si="228"/>
        <v>0</v>
      </c>
      <c r="J1119" s="14">
        <f t="shared" si="229"/>
        <v>0</v>
      </c>
      <c r="K1119" s="14">
        <f t="shared" si="230"/>
        <v>0</v>
      </c>
      <c r="L1119" s="14">
        <f t="shared" si="231"/>
        <v>0</v>
      </c>
      <c r="M1119" s="14">
        <f t="shared" ca="1" si="236"/>
        <v>-1.8432078686033124E-2</v>
      </c>
      <c r="N1119" s="14">
        <f t="shared" ca="1" si="232"/>
        <v>0</v>
      </c>
      <c r="O1119" s="21">
        <f t="shared" ca="1" si="233"/>
        <v>0</v>
      </c>
      <c r="P1119" s="14">
        <f t="shared" ca="1" si="234"/>
        <v>0</v>
      </c>
      <c r="Q1119" s="14">
        <f t="shared" ca="1" si="235"/>
        <v>0</v>
      </c>
      <c r="R1119" s="8">
        <f t="shared" ca="1" si="237"/>
        <v>1.8432078686033124E-2</v>
      </c>
    </row>
    <row r="1120" spans="3:18" x14ac:dyDescent="0.2">
      <c r="C1120" s="54"/>
      <c r="D1120" s="56">
        <f t="shared" si="225"/>
        <v>0</v>
      </c>
      <c r="E1120" s="56">
        <f t="shared" si="225"/>
        <v>0</v>
      </c>
      <c r="F1120" s="14">
        <f t="shared" si="226"/>
        <v>0</v>
      </c>
      <c r="G1120" s="14">
        <f t="shared" si="226"/>
        <v>0</v>
      </c>
      <c r="H1120" s="14">
        <f t="shared" si="227"/>
        <v>0</v>
      </c>
      <c r="I1120" s="14">
        <f t="shared" si="228"/>
        <v>0</v>
      </c>
      <c r="J1120" s="14">
        <f t="shared" si="229"/>
        <v>0</v>
      </c>
      <c r="K1120" s="14">
        <f t="shared" si="230"/>
        <v>0</v>
      </c>
      <c r="L1120" s="14">
        <f t="shared" si="231"/>
        <v>0</v>
      </c>
      <c r="M1120" s="14">
        <f t="shared" ca="1" si="236"/>
        <v>-1.8432078686033124E-2</v>
      </c>
      <c r="N1120" s="14">
        <f t="shared" ca="1" si="232"/>
        <v>0</v>
      </c>
      <c r="O1120" s="21">
        <f t="shared" ca="1" si="233"/>
        <v>0</v>
      </c>
      <c r="P1120" s="14">
        <f t="shared" ca="1" si="234"/>
        <v>0</v>
      </c>
      <c r="Q1120" s="14">
        <f t="shared" ca="1" si="235"/>
        <v>0</v>
      </c>
      <c r="R1120" s="8">
        <f t="shared" ca="1" si="237"/>
        <v>1.8432078686033124E-2</v>
      </c>
    </row>
    <row r="1121" spans="3:18" x14ac:dyDescent="0.2">
      <c r="C1121" s="54"/>
      <c r="D1121" s="56">
        <f t="shared" si="225"/>
        <v>0</v>
      </c>
      <c r="E1121" s="56">
        <f t="shared" si="225"/>
        <v>0</v>
      </c>
      <c r="F1121" s="14">
        <f t="shared" si="226"/>
        <v>0</v>
      </c>
      <c r="G1121" s="14">
        <f t="shared" si="226"/>
        <v>0</v>
      </c>
      <c r="H1121" s="14">
        <f t="shared" si="227"/>
        <v>0</v>
      </c>
      <c r="I1121" s="14">
        <f t="shared" si="228"/>
        <v>0</v>
      </c>
      <c r="J1121" s="14">
        <f t="shared" si="229"/>
        <v>0</v>
      </c>
      <c r="K1121" s="14">
        <f t="shared" si="230"/>
        <v>0</v>
      </c>
      <c r="L1121" s="14">
        <f t="shared" si="231"/>
        <v>0</v>
      </c>
      <c r="M1121" s="14">
        <f t="shared" ca="1" si="236"/>
        <v>-1.8432078686033124E-2</v>
      </c>
      <c r="N1121" s="14">
        <f t="shared" ca="1" si="232"/>
        <v>0</v>
      </c>
      <c r="O1121" s="21">
        <f t="shared" ca="1" si="233"/>
        <v>0</v>
      </c>
      <c r="P1121" s="14">
        <f t="shared" ca="1" si="234"/>
        <v>0</v>
      </c>
      <c r="Q1121" s="14">
        <f t="shared" ca="1" si="235"/>
        <v>0</v>
      </c>
      <c r="R1121" s="8">
        <f t="shared" ca="1" si="237"/>
        <v>1.8432078686033124E-2</v>
      </c>
    </row>
    <row r="1122" spans="3:18" x14ac:dyDescent="0.2">
      <c r="C1122" s="54"/>
      <c r="D1122" s="56">
        <f t="shared" si="225"/>
        <v>0</v>
      </c>
      <c r="E1122" s="56">
        <f t="shared" si="225"/>
        <v>0</v>
      </c>
      <c r="F1122" s="14">
        <f t="shared" si="226"/>
        <v>0</v>
      </c>
      <c r="G1122" s="14">
        <f t="shared" si="226"/>
        <v>0</v>
      </c>
      <c r="H1122" s="14">
        <f t="shared" si="227"/>
        <v>0</v>
      </c>
      <c r="I1122" s="14">
        <f t="shared" si="228"/>
        <v>0</v>
      </c>
      <c r="J1122" s="14">
        <f t="shared" si="229"/>
        <v>0</v>
      </c>
      <c r="K1122" s="14">
        <f t="shared" si="230"/>
        <v>0</v>
      </c>
      <c r="L1122" s="14">
        <f t="shared" si="231"/>
        <v>0</v>
      </c>
      <c r="M1122" s="14">
        <f t="shared" ca="1" si="236"/>
        <v>-1.8432078686033124E-2</v>
      </c>
      <c r="N1122" s="14">
        <f t="shared" ca="1" si="232"/>
        <v>0</v>
      </c>
      <c r="O1122" s="21">
        <f t="shared" ca="1" si="233"/>
        <v>0</v>
      </c>
      <c r="P1122" s="14">
        <f t="shared" ca="1" si="234"/>
        <v>0</v>
      </c>
      <c r="Q1122" s="14">
        <f t="shared" ca="1" si="235"/>
        <v>0</v>
      </c>
      <c r="R1122" s="8">
        <f t="shared" ca="1" si="237"/>
        <v>1.8432078686033124E-2</v>
      </c>
    </row>
    <row r="1123" spans="3:18" x14ac:dyDescent="0.2">
      <c r="C1123" s="54"/>
      <c r="D1123" s="56">
        <f t="shared" si="225"/>
        <v>0</v>
      </c>
      <c r="E1123" s="56">
        <f t="shared" si="225"/>
        <v>0</v>
      </c>
      <c r="F1123" s="14">
        <f t="shared" si="226"/>
        <v>0</v>
      </c>
      <c r="G1123" s="14">
        <f t="shared" si="226"/>
        <v>0</v>
      </c>
      <c r="H1123" s="14">
        <f t="shared" si="227"/>
        <v>0</v>
      </c>
      <c r="I1123" s="14">
        <f t="shared" si="228"/>
        <v>0</v>
      </c>
      <c r="J1123" s="14">
        <f t="shared" si="229"/>
        <v>0</v>
      </c>
      <c r="K1123" s="14">
        <f t="shared" si="230"/>
        <v>0</v>
      </c>
      <c r="L1123" s="14">
        <f t="shared" si="231"/>
        <v>0</v>
      </c>
      <c r="M1123" s="14">
        <f t="shared" ca="1" si="236"/>
        <v>-1.8432078686033124E-2</v>
      </c>
      <c r="N1123" s="14">
        <f t="shared" ca="1" si="232"/>
        <v>0</v>
      </c>
      <c r="O1123" s="21">
        <f t="shared" ca="1" si="233"/>
        <v>0</v>
      </c>
      <c r="P1123" s="14">
        <f t="shared" ca="1" si="234"/>
        <v>0</v>
      </c>
      <c r="Q1123" s="14">
        <f t="shared" ca="1" si="235"/>
        <v>0</v>
      </c>
      <c r="R1123" s="8">
        <f t="shared" ca="1" si="237"/>
        <v>1.8432078686033124E-2</v>
      </c>
    </row>
    <row r="1124" spans="3:18" x14ac:dyDescent="0.2">
      <c r="C1124" s="54"/>
      <c r="D1124" s="56">
        <f t="shared" si="225"/>
        <v>0</v>
      </c>
      <c r="E1124" s="56">
        <f t="shared" si="225"/>
        <v>0</v>
      </c>
      <c r="F1124" s="14">
        <f t="shared" si="226"/>
        <v>0</v>
      </c>
      <c r="G1124" s="14">
        <f t="shared" si="226"/>
        <v>0</v>
      </c>
      <c r="H1124" s="14">
        <f t="shared" si="227"/>
        <v>0</v>
      </c>
      <c r="I1124" s="14">
        <f t="shared" si="228"/>
        <v>0</v>
      </c>
      <c r="J1124" s="14">
        <f t="shared" si="229"/>
        <v>0</v>
      </c>
      <c r="K1124" s="14">
        <f t="shared" si="230"/>
        <v>0</v>
      </c>
      <c r="L1124" s="14">
        <f t="shared" si="231"/>
        <v>0</v>
      </c>
      <c r="M1124" s="14">
        <f t="shared" ca="1" si="236"/>
        <v>-1.8432078686033124E-2</v>
      </c>
      <c r="N1124" s="14">
        <f t="shared" ca="1" si="232"/>
        <v>0</v>
      </c>
      <c r="O1124" s="21">
        <f t="shared" ca="1" si="233"/>
        <v>0</v>
      </c>
      <c r="P1124" s="14">
        <f t="shared" ca="1" si="234"/>
        <v>0</v>
      </c>
      <c r="Q1124" s="14">
        <f t="shared" ca="1" si="235"/>
        <v>0</v>
      </c>
      <c r="R1124" s="8">
        <f t="shared" ca="1" si="237"/>
        <v>1.8432078686033124E-2</v>
      </c>
    </row>
    <row r="1125" spans="3:18" x14ac:dyDescent="0.2">
      <c r="C1125" s="54"/>
      <c r="D1125" s="56">
        <f t="shared" si="225"/>
        <v>0</v>
      </c>
      <c r="E1125" s="56">
        <f t="shared" si="225"/>
        <v>0</v>
      </c>
      <c r="F1125" s="14">
        <f t="shared" si="226"/>
        <v>0</v>
      </c>
      <c r="G1125" s="14">
        <f t="shared" si="226"/>
        <v>0</v>
      </c>
      <c r="H1125" s="14">
        <f t="shared" si="227"/>
        <v>0</v>
      </c>
      <c r="I1125" s="14">
        <f t="shared" si="228"/>
        <v>0</v>
      </c>
      <c r="J1125" s="14">
        <f t="shared" si="229"/>
        <v>0</v>
      </c>
      <c r="K1125" s="14">
        <f t="shared" si="230"/>
        <v>0</v>
      </c>
      <c r="L1125" s="14">
        <f t="shared" si="231"/>
        <v>0</v>
      </c>
      <c r="M1125" s="14">
        <f t="shared" ca="1" si="236"/>
        <v>-1.8432078686033124E-2</v>
      </c>
      <c r="N1125" s="14">
        <f t="shared" ca="1" si="232"/>
        <v>0</v>
      </c>
      <c r="O1125" s="21">
        <f t="shared" ca="1" si="233"/>
        <v>0</v>
      </c>
      <c r="P1125" s="14">
        <f t="shared" ca="1" si="234"/>
        <v>0</v>
      </c>
      <c r="Q1125" s="14">
        <f t="shared" ca="1" si="235"/>
        <v>0</v>
      </c>
      <c r="R1125" s="8">
        <f t="shared" ca="1" si="237"/>
        <v>1.8432078686033124E-2</v>
      </c>
    </row>
    <row r="1126" spans="3:18" x14ac:dyDescent="0.2">
      <c r="C1126" s="54"/>
      <c r="D1126" s="56">
        <f t="shared" si="225"/>
        <v>0</v>
      </c>
      <c r="E1126" s="56">
        <f t="shared" si="225"/>
        <v>0</v>
      </c>
      <c r="F1126" s="14">
        <f t="shared" si="226"/>
        <v>0</v>
      </c>
      <c r="G1126" s="14">
        <f t="shared" si="226"/>
        <v>0</v>
      </c>
      <c r="H1126" s="14">
        <f t="shared" si="227"/>
        <v>0</v>
      </c>
      <c r="I1126" s="14">
        <f t="shared" si="228"/>
        <v>0</v>
      </c>
      <c r="J1126" s="14">
        <f t="shared" si="229"/>
        <v>0</v>
      </c>
      <c r="K1126" s="14">
        <f t="shared" si="230"/>
        <v>0</v>
      </c>
      <c r="L1126" s="14">
        <f t="shared" si="231"/>
        <v>0</v>
      </c>
      <c r="M1126" s="14">
        <f t="shared" ca="1" si="236"/>
        <v>-1.8432078686033124E-2</v>
      </c>
      <c r="N1126" s="14">
        <f t="shared" ca="1" si="232"/>
        <v>0</v>
      </c>
      <c r="O1126" s="21">
        <f t="shared" ca="1" si="233"/>
        <v>0</v>
      </c>
      <c r="P1126" s="14">
        <f t="shared" ca="1" si="234"/>
        <v>0</v>
      </c>
      <c r="Q1126" s="14">
        <f t="shared" ca="1" si="235"/>
        <v>0</v>
      </c>
      <c r="R1126" s="8">
        <f t="shared" ca="1" si="237"/>
        <v>1.8432078686033124E-2</v>
      </c>
    </row>
    <row r="1127" spans="3:18" x14ac:dyDescent="0.2">
      <c r="C1127" s="54"/>
      <c r="D1127" s="56">
        <f t="shared" si="225"/>
        <v>0</v>
      </c>
      <c r="E1127" s="56">
        <f t="shared" si="225"/>
        <v>0</v>
      </c>
      <c r="F1127" s="14">
        <f t="shared" si="226"/>
        <v>0</v>
      </c>
      <c r="G1127" s="14">
        <f t="shared" si="226"/>
        <v>0</v>
      </c>
      <c r="H1127" s="14">
        <f t="shared" si="227"/>
        <v>0</v>
      </c>
      <c r="I1127" s="14">
        <f t="shared" si="228"/>
        <v>0</v>
      </c>
      <c r="J1127" s="14">
        <f t="shared" si="229"/>
        <v>0</v>
      </c>
      <c r="K1127" s="14">
        <f t="shared" si="230"/>
        <v>0</v>
      </c>
      <c r="L1127" s="14">
        <f t="shared" si="231"/>
        <v>0</v>
      </c>
      <c r="M1127" s="14">
        <f t="shared" ca="1" si="236"/>
        <v>-1.8432078686033124E-2</v>
      </c>
      <c r="N1127" s="14">
        <f t="shared" ca="1" si="232"/>
        <v>0</v>
      </c>
      <c r="O1127" s="21">
        <f t="shared" ca="1" si="233"/>
        <v>0</v>
      </c>
      <c r="P1127" s="14">
        <f t="shared" ca="1" si="234"/>
        <v>0</v>
      </c>
      <c r="Q1127" s="14">
        <f t="shared" ca="1" si="235"/>
        <v>0</v>
      </c>
      <c r="R1127" s="8">
        <f t="shared" ca="1" si="237"/>
        <v>1.8432078686033124E-2</v>
      </c>
    </row>
    <row r="1128" spans="3:18" x14ac:dyDescent="0.2">
      <c r="C1128" s="54"/>
      <c r="D1128" s="56">
        <f t="shared" si="225"/>
        <v>0</v>
      </c>
      <c r="E1128" s="56">
        <f t="shared" si="225"/>
        <v>0</v>
      </c>
      <c r="F1128" s="14">
        <f t="shared" si="226"/>
        <v>0</v>
      </c>
      <c r="G1128" s="14">
        <f t="shared" si="226"/>
        <v>0</v>
      </c>
      <c r="H1128" s="14">
        <f t="shared" si="227"/>
        <v>0</v>
      </c>
      <c r="I1128" s="14">
        <f t="shared" si="228"/>
        <v>0</v>
      </c>
      <c r="J1128" s="14">
        <f t="shared" si="229"/>
        <v>0</v>
      </c>
      <c r="K1128" s="14">
        <f t="shared" si="230"/>
        <v>0</v>
      </c>
      <c r="L1128" s="14">
        <f t="shared" si="231"/>
        <v>0</v>
      </c>
      <c r="M1128" s="14">
        <f t="shared" ca="1" si="236"/>
        <v>-1.8432078686033124E-2</v>
      </c>
      <c r="N1128" s="14">
        <f t="shared" ca="1" si="232"/>
        <v>0</v>
      </c>
      <c r="O1128" s="21">
        <f t="shared" ca="1" si="233"/>
        <v>0</v>
      </c>
      <c r="P1128" s="14">
        <f t="shared" ca="1" si="234"/>
        <v>0</v>
      </c>
      <c r="Q1128" s="14">
        <f t="shared" ca="1" si="235"/>
        <v>0</v>
      </c>
      <c r="R1128" s="8">
        <f t="shared" ca="1" si="237"/>
        <v>1.8432078686033124E-2</v>
      </c>
    </row>
    <row r="1129" spans="3:18" x14ac:dyDescent="0.2">
      <c r="C1129" s="54"/>
      <c r="D1129" s="56">
        <f t="shared" si="225"/>
        <v>0</v>
      </c>
      <c r="E1129" s="56">
        <f t="shared" si="225"/>
        <v>0</v>
      </c>
      <c r="F1129" s="14">
        <f t="shared" si="226"/>
        <v>0</v>
      </c>
      <c r="G1129" s="14">
        <f t="shared" si="226"/>
        <v>0</v>
      </c>
      <c r="H1129" s="14">
        <f t="shared" si="227"/>
        <v>0</v>
      </c>
      <c r="I1129" s="14">
        <f t="shared" si="228"/>
        <v>0</v>
      </c>
      <c r="J1129" s="14">
        <f t="shared" si="229"/>
        <v>0</v>
      </c>
      <c r="K1129" s="14">
        <f t="shared" si="230"/>
        <v>0</v>
      </c>
      <c r="L1129" s="14">
        <f t="shared" si="231"/>
        <v>0</v>
      </c>
      <c r="M1129" s="14">
        <f t="shared" ca="1" si="236"/>
        <v>-1.8432078686033124E-2</v>
      </c>
      <c r="N1129" s="14">
        <f t="shared" ca="1" si="232"/>
        <v>0</v>
      </c>
      <c r="O1129" s="21">
        <f t="shared" ca="1" si="233"/>
        <v>0</v>
      </c>
      <c r="P1129" s="14">
        <f t="shared" ca="1" si="234"/>
        <v>0</v>
      </c>
      <c r="Q1129" s="14">
        <f t="shared" ca="1" si="235"/>
        <v>0</v>
      </c>
      <c r="R1129" s="8">
        <f t="shared" ca="1" si="237"/>
        <v>1.8432078686033124E-2</v>
      </c>
    </row>
    <row r="1130" spans="3:18" x14ac:dyDescent="0.2">
      <c r="C1130" s="54"/>
      <c r="D1130" s="56">
        <f t="shared" si="225"/>
        <v>0</v>
      </c>
      <c r="E1130" s="56">
        <f t="shared" si="225"/>
        <v>0</v>
      </c>
      <c r="F1130" s="14">
        <f t="shared" si="226"/>
        <v>0</v>
      </c>
      <c r="G1130" s="14">
        <f t="shared" si="226"/>
        <v>0</v>
      </c>
      <c r="H1130" s="14">
        <f t="shared" si="227"/>
        <v>0</v>
      </c>
      <c r="I1130" s="14">
        <f t="shared" si="228"/>
        <v>0</v>
      </c>
      <c r="J1130" s="14">
        <f t="shared" si="229"/>
        <v>0</v>
      </c>
      <c r="K1130" s="14">
        <f t="shared" si="230"/>
        <v>0</v>
      </c>
      <c r="L1130" s="14">
        <f t="shared" si="231"/>
        <v>0</v>
      </c>
      <c r="M1130" s="14">
        <f t="shared" ca="1" si="236"/>
        <v>-1.8432078686033124E-2</v>
      </c>
      <c r="N1130" s="14">
        <f t="shared" ca="1" si="232"/>
        <v>0</v>
      </c>
      <c r="O1130" s="21">
        <f t="shared" ca="1" si="233"/>
        <v>0</v>
      </c>
      <c r="P1130" s="14">
        <f t="shared" ca="1" si="234"/>
        <v>0</v>
      </c>
      <c r="Q1130" s="14">
        <f t="shared" ca="1" si="235"/>
        <v>0</v>
      </c>
      <c r="R1130" s="8">
        <f t="shared" ca="1" si="237"/>
        <v>1.8432078686033124E-2</v>
      </c>
    </row>
    <row r="1131" spans="3:18" x14ac:dyDescent="0.2">
      <c r="C1131" s="54"/>
      <c r="D1131" s="56">
        <f t="shared" si="225"/>
        <v>0</v>
      </c>
      <c r="E1131" s="56">
        <f t="shared" si="225"/>
        <v>0</v>
      </c>
      <c r="F1131" s="14">
        <f t="shared" si="226"/>
        <v>0</v>
      </c>
      <c r="G1131" s="14">
        <f t="shared" si="226"/>
        <v>0</v>
      </c>
      <c r="H1131" s="14">
        <f t="shared" si="227"/>
        <v>0</v>
      </c>
      <c r="I1131" s="14">
        <f t="shared" si="228"/>
        <v>0</v>
      </c>
      <c r="J1131" s="14">
        <f t="shared" si="229"/>
        <v>0</v>
      </c>
      <c r="K1131" s="14">
        <f t="shared" si="230"/>
        <v>0</v>
      </c>
      <c r="L1131" s="14">
        <f t="shared" si="231"/>
        <v>0</v>
      </c>
      <c r="M1131" s="14">
        <f t="shared" ca="1" si="236"/>
        <v>-1.8432078686033124E-2</v>
      </c>
      <c r="N1131" s="14">
        <f t="shared" ca="1" si="232"/>
        <v>0</v>
      </c>
      <c r="O1131" s="21">
        <f t="shared" ca="1" si="233"/>
        <v>0</v>
      </c>
      <c r="P1131" s="14">
        <f t="shared" ca="1" si="234"/>
        <v>0</v>
      </c>
      <c r="Q1131" s="14">
        <f t="shared" ca="1" si="235"/>
        <v>0</v>
      </c>
      <c r="R1131" s="8">
        <f t="shared" ca="1" si="237"/>
        <v>1.8432078686033124E-2</v>
      </c>
    </row>
    <row r="1132" spans="3:18" x14ac:dyDescent="0.2">
      <c r="C1132" s="54"/>
      <c r="D1132" s="56">
        <f t="shared" si="225"/>
        <v>0</v>
      </c>
      <c r="E1132" s="56">
        <f t="shared" si="225"/>
        <v>0</v>
      </c>
      <c r="F1132" s="14">
        <f t="shared" si="226"/>
        <v>0</v>
      </c>
      <c r="G1132" s="14">
        <f t="shared" si="226"/>
        <v>0</v>
      </c>
      <c r="H1132" s="14">
        <f t="shared" si="227"/>
        <v>0</v>
      </c>
      <c r="I1132" s="14">
        <f t="shared" si="228"/>
        <v>0</v>
      </c>
      <c r="J1132" s="14">
        <f t="shared" si="229"/>
        <v>0</v>
      </c>
      <c r="K1132" s="14">
        <f t="shared" si="230"/>
        <v>0</v>
      </c>
      <c r="L1132" s="14">
        <f t="shared" si="231"/>
        <v>0</v>
      </c>
      <c r="M1132" s="14">
        <f t="shared" ca="1" si="236"/>
        <v>-1.8432078686033124E-2</v>
      </c>
      <c r="N1132" s="14">
        <f t="shared" ca="1" si="232"/>
        <v>0</v>
      </c>
      <c r="O1132" s="21">
        <f t="shared" ca="1" si="233"/>
        <v>0</v>
      </c>
      <c r="P1132" s="14">
        <f t="shared" ca="1" si="234"/>
        <v>0</v>
      </c>
      <c r="Q1132" s="14">
        <f t="shared" ca="1" si="235"/>
        <v>0</v>
      </c>
      <c r="R1132" s="8">
        <f t="shared" ca="1" si="237"/>
        <v>1.8432078686033124E-2</v>
      </c>
    </row>
    <row r="1133" spans="3:18" x14ac:dyDescent="0.2">
      <c r="C1133" s="54"/>
      <c r="D1133" s="56">
        <f t="shared" si="225"/>
        <v>0</v>
      </c>
      <c r="E1133" s="56">
        <f t="shared" si="225"/>
        <v>0</v>
      </c>
      <c r="F1133" s="14">
        <f t="shared" si="226"/>
        <v>0</v>
      </c>
      <c r="G1133" s="14">
        <f t="shared" si="226"/>
        <v>0</v>
      </c>
      <c r="H1133" s="14">
        <f t="shared" si="227"/>
        <v>0</v>
      </c>
      <c r="I1133" s="14">
        <f t="shared" si="228"/>
        <v>0</v>
      </c>
      <c r="J1133" s="14">
        <f t="shared" si="229"/>
        <v>0</v>
      </c>
      <c r="K1133" s="14">
        <f t="shared" si="230"/>
        <v>0</v>
      </c>
      <c r="L1133" s="14">
        <f t="shared" si="231"/>
        <v>0</v>
      </c>
      <c r="M1133" s="14">
        <f t="shared" ca="1" si="236"/>
        <v>-1.8432078686033124E-2</v>
      </c>
      <c r="N1133" s="14">
        <f t="shared" ca="1" si="232"/>
        <v>0</v>
      </c>
      <c r="O1133" s="21">
        <f t="shared" ca="1" si="233"/>
        <v>0</v>
      </c>
      <c r="P1133" s="14">
        <f t="shared" ca="1" si="234"/>
        <v>0</v>
      </c>
      <c r="Q1133" s="14">
        <f t="shared" ca="1" si="235"/>
        <v>0</v>
      </c>
      <c r="R1133" s="8">
        <f t="shared" ca="1" si="237"/>
        <v>1.8432078686033124E-2</v>
      </c>
    </row>
    <row r="1134" spans="3:18" x14ac:dyDescent="0.2">
      <c r="C1134" s="54"/>
      <c r="D1134" s="56">
        <f t="shared" si="225"/>
        <v>0</v>
      </c>
      <c r="E1134" s="56">
        <f t="shared" si="225"/>
        <v>0</v>
      </c>
      <c r="F1134" s="14">
        <f t="shared" si="226"/>
        <v>0</v>
      </c>
      <c r="G1134" s="14">
        <f t="shared" si="226"/>
        <v>0</v>
      </c>
      <c r="H1134" s="14">
        <f t="shared" si="227"/>
        <v>0</v>
      </c>
      <c r="I1134" s="14">
        <f t="shared" si="228"/>
        <v>0</v>
      </c>
      <c r="J1134" s="14">
        <f t="shared" si="229"/>
        <v>0</v>
      </c>
      <c r="K1134" s="14">
        <f t="shared" si="230"/>
        <v>0</v>
      </c>
      <c r="L1134" s="14">
        <f t="shared" si="231"/>
        <v>0</v>
      </c>
      <c r="M1134" s="14">
        <f t="shared" ca="1" si="236"/>
        <v>-1.8432078686033124E-2</v>
      </c>
      <c r="N1134" s="14">
        <f t="shared" ca="1" si="232"/>
        <v>0</v>
      </c>
      <c r="O1134" s="21">
        <f t="shared" ca="1" si="233"/>
        <v>0</v>
      </c>
      <c r="P1134" s="14">
        <f t="shared" ca="1" si="234"/>
        <v>0</v>
      </c>
      <c r="Q1134" s="14">
        <f t="shared" ca="1" si="235"/>
        <v>0</v>
      </c>
      <c r="R1134" s="8">
        <f t="shared" ca="1" si="237"/>
        <v>1.8432078686033124E-2</v>
      </c>
    </row>
    <row r="1135" spans="3:18" x14ac:dyDescent="0.2">
      <c r="C1135" s="54"/>
      <c r="D1135" s="56">
        <f t="shared" si="225"/>
        <v>0</v>
      </c>
      <c r="E1135" s="56">
        <f t="shared" si="225"/>
        <v>0</v>
      </c>
      <c r="F1135" s="14">
        <f t="shared" si="226"/>
        <v>0</v>
      </c>
      <c r="G1135" s="14">
        <f t="shared" si="226"/>
        <v>0</v>
      </c>
      <c r="H1135" s="14">
        <f t="shared" si="227"/>
        <v>0</v>
      </c>
      <c r="I1135" s="14">
        <f t="shared" si="228"/>
        <v>0</v>
      </c>
      <c r="J1135" s="14">
        <f t="shared" si="229"/>
        <v>0</v>
      </c>
      <c r="K1135" s="14">
        <f t="shared" si="230"/>
        <v>0</v>
      </c>
      <c r="L1135" s="14">
        <f t="shared" si="231"/>
        <v>0</v>
      </c>
      <c r="M1135" s="14">
        <f t="shared" ca="1" si="236"/>
        <v>-1.8432078686033124E-2</v>
      </c>
      <c r="N1135" s="14">
        <f t="shared" ca="1" si="232"/>
        <v>0</v>
      </c>
      <c r="O1135" s="21">
        <f t="shared" ca="1" si="233"/>
        <v>0</v>
      </c>
      <c r="P1135" s="14">
        <f t="shared" ca="1" si="234"/>
        <v>0</v>
      </c>
      <c r="Q1135" s="14">
        <f t="shared" ca="1" si="235"/>
        <v>0</v>
      </c>
      <c r="R1135" s="8">
        <f t="shared" ca="1" si="237"/>
        <v>1.8432078686033124E-2</v>
      </c>
    </row>
    <row r="1136" spans="3:18" x14ac:dyDescent="0.2">
      <c r="C1136" s="54"/>
      <c r="D1136" s="56">
        <f t="shared" si="225"/>
        <v>0</v>
      </c>
      <c r="E1136" s="56">
        <f t="shared" si="225"/>
        <v>0</v>
      </c>
      <c r="F1136" s="14">
        <f t="shared" si="226"/>
        <v>0</v>
      </c>
      <c r="G1136" s="14">
        <f t="shared" si="226"/>
        <v>0</v>
      </c>
      <c r="H1136" s="14">
        <f t="shared" si="227"/>
        <v>0</v>
      </c>
      <c r="I1136" s="14">
        <f t="shared" si="228"/>
        <v>0</v>
      </c>
      <c r="J1136" s="14">
        <f t="shared" si="229"/>
        <v>0</v>
      </c>
      <c r="K1136" s="14">
        <f t="shared" si="230"/>
        <v>0</v>
      </c>
      <c r="L1136" s="14">
        <f t="shared" si="231"/>
        <v>0</v>
      </c>
      <c r="M1136" s="14">
        <f t="shared" ca="1" si="236"/>
        <v>-1.8432078686033124E-2</v>
      </c>
      <c r="N1136" s="14">
        <f t="shared" ca="1" si="232"/>
        <v>0</v>
      </c>
      <c r="O1136" s="21">
        <f t="shared" ca="1" si="233"/>
        <v>0</v>
      </c>
      <c r="P1136" s="14">
        <f t="shared" ca="1" si="234"/>
        <v>0</v>
      </c>
      <c r="Q1136" s="14">
        <f t="shared" ca="1" si="235"/>
        <v>0</v>
      </c>
      <c r="R1136" s="8">
        <f t="shared" ca="1" si="237"/>
        <v>1.8432078686033124E-2</v>
      </c>
    </row>
    <row r="1137" spans="3:18" x14ac:dyDescent="0.2">
      <c r="C1137" s="54"/>
      <c r="D1137" s="56">
        <f t="shared" si="225"/>
        <v>0</v>
      </c>
      <c r="E1137" s="56">
        <f t="shared" si="225"/>
        <v>0</v>
      </c>
      <c r="F1137" s="14">
        <f t="shared" si="226"/>
        <v>0</v>
      </c>
      <c r="G1137" s="14">
        <f t="shared" si="226"/>
        <v>0</v>
      </c>
      <c r="H1137" s="14">
        <f t="shared" si="227"/>
        <v>0</v>
      </c>
      <c r="I1137" s="14">
        <f t="shared" si="228"/>
        <v>0</v>
      </c>
      <c r="J1137" s="14">
        <f t="shared" si="229"/>
        <v>0</v>
      </c>
      <c r="K1137" s="14">
        <f t="shared" si="230"/>
        <v>0</v>
      </c>
      <c r="L1137" s="14">
        <f t="shared" si="231"/>
        <v>0</v>
      </c>
      <c r="M1137" s="14">
        <f t="shared" ca="1" si="236"/>
        <v>-1.8432078686033124E-2</v>
      </c>
      <c r="N1137" s="14">
        <f t="shared" ca="1" si="232"/>
        <v>0</v>
      </c>
      <c r="O1137" s="21">
        <f t="shared" ca="1" si="233"/>
        <v>0</v>
      </c>
      <c r="P1137" s="14">
        <f t="shared" ca="1" si="234"/>
        <v>0</v>
      </c>
      <c r="Q1137" s="14">
        <f t="shared" ca="1" si="235"/>
        <v>0</v>
      </c>
      <c r="R1137" s="8">
        <f t="shared" ca="1" si="237"/>
        <v>1.8432078686033124E-2</v>
      </c>
    </row>
    <row r="1138" spans="3:18" x14ac:dyDescent="0.2">
      <c r="C1138" s="54"/>
      <c r="D1138" s="56">
        <f t="shared" si="225"/>
        <v>0</v>
      </c>
      <c r="E1138" s="56">
        <f t="shared" si="225"/>
        <v>0</v>
      </c>
      <c r="F1138" s="14">
        <f t="shared" si="226"/>
        <v>0</v>
      </c>
      <c r="G1138" s="14">
        <f t="shared" si="226"/>
        <v>0</v>
      </c>
      <c r="H1138" s="14">
        <f t="shared" si="227"/>
        <v>0</v>
      </c>
      <c r="I1138" s="14">
        <f t="shared" si="228"/>
        <v>0</v>
      </c>
      <c r="J1138" s="14">
        <f t="shared" si="229"/>
        <v>0</v>
      </c>
      <c r="K1138" s="14">
        <f t="shared" si="230"/>
        <v>0</v>
      </c>
      <c r="L1138" s="14">
        <f t="shared" si="231"/>
        <v>0</v>
      </c>
      <c r="M1138" s="14">
        <f t="shared" ca="1" si="236"/>
        <v>-1.8432078686033124E-2</v>
      </c>
      <c r="N1138" s="14">
        <f t="shared" ca="1" si="232"/>
        <v>0</v>
      </c>
      <c r="O1138" s="21">
        <f t="shared" ca="1" si="233"/>
        <v>0</v>
      </c>
      <c r="P1138" s="14">
        <f t="shared" ca="1" si="234"/>
        <v>0</v>
      </c>
      <c r="Q1138" s="14">
        <f t="shared" ca="1" si="235"/>
        <v>0</v>
      </c>
      <c r="R1138" s="8">
        <f t="shared" ca="1" si="237"/>
        <v>1.8432078686033124E-2</v>
      </c>
    </row>
    <row r="1139" spans="3:18" x14ac:dyDescent="0.2">
      <c r="C1139" s="54"/>
      <c r="D1139" s="56">
        <f t="shared" si="225"/>
        <v>0</v>
      </c>
      <c r="E1139" s="56">
        <f t="shared" si="225"/>
        <v>0</v>
      </c>
      <c r="F1139" s="14">
        <f t="shared" si="226"/>
        <v>0</v>
      </c>
      <c r="G1139" s="14">
        <f t="shared" si="226"/>
        <v>0</v>
      </c>
      <c r="H1139" s="14">
        <f t="shared" si="227"/>
        <v>0</v>
      </c>
      <c r="I1139" s="14">
        <f t="shared" si="228"/>
        <v>0</v>
      </c>
      <c r="J1139" s="14">
        <f t="shared" si="229"/>
        <v>0</v>
      </c>
      <c r="K1139" s="14">
        <f t="shared" si="230"/>
        <v>0</v>
      </c>
      <c r="L1139" s="14">
        <f t="shared" si="231"/>
        <v>0</v>
      </c>
      <c r="M1139" s="14">
        <f t="shared" ca="1" si="236"/>
        <v>-1.8432078686033124E-2</v>
      </c>
      <c r="N1139" s="14">
        <f t="shared" ca="1" si="232"/>
        <v>0</v>
      </c>
      <c r="O1139" s="21">
        <f t="shared" ca="1" si="233"/>
        <v>0</v>
      </c>
      <c r="P1139" s="14">
        <f t="shared" ca="1" si="234"/>
        <v>0</v>
      </c>
      <c r="Q1139" s="14">
        <f t="shared" ca="1" si="235"/>
        <v>0</v>
      </c>
      <c r="R1139" s="8">
        <f t="shared" ca="1" si="237"/>
        <v>1.8432078686033124E-2</v>
      </c>
    </row>
    <row r="1140" spans="3:18" x14ac:dyDescent="0.2">
      <c r="C1140" s="54"/>
      <c r="D1140" s="56">
        <f t="shared" si="225"/>
        <v>0</v>
      </c>
      <c r="E1140" s="56">
        <f t="shared" si="225"/>
        <v>0</v>
      </c>
      <c r="F1140" s="14">
        <f t="shared" si="226"/>
        <v>0</v>
      </c>
      <c r="G1140" s="14">
        <f t="shared" si="226"/>
        <v>0</v>
      </c>
      <c r="H1140" s="14">
        <f t="shared" si="227"/>
        <v>0</v>
      </c>
      <c r="I1140" s="14">
        <f t="shared" si="228"/>
        <v>0</v>
      </c>
      <c r="J1140" s="14">
        <f t="shared" si="229"/>
        <v>0</v>
      </c>
      <c r="K1140" s="14">
        <f t="shared" si="230"/>
        <v>0</v>
      </c>
      <c r="L1140" s="14">
        <f t="shared" si="231"/>
        <v>0</v>
      </c>
      <c r="M1140" s="14">
        <f t="shared" ca="1" si="236"/>
        <v>-1.8432078686033124E-2</v>
      </c>
      <c r="N1140" s="14">
        <f t="shared" ca="1" si="232"/>
        <v>0</v>
      </c>
      <c r="O1140" s="21">
        <f t="shared" ca="1" si="233"/>
        <v>0</v>
      </c>
      <c r="P1140" s="14">
        <f t="shared" ca="1" si="234"/>
        <v>0</v>
      </c>
      <c r="Q1140" s="14">
        <f t="shared" ca="1" si="235"/>
        <v>0</v>
      </c>
      <c r="R1140" s="8">
        <f t="shared" ca="1" si="237"/>
        <v>1.8432078686033124E-2</v>
      </c>
    </row>
    <row r="1141" spans="3:18" x14ac:dyDescent="0.2">
      <c r="C1141" s="54"/>
      <c r="D1141" s="56">
        <f t="shared" si="225"/>
        <v>0</v>
      </c>
      <c r="E1141" s="56">
        <f t="shared" si="225"/>
        <v>0</v>
      </c>
      <c r="F1141" s="14">
        <f t="shared" si="226"/>
        <v>0</v>
      </c>
      <c r="G1141" s="14">
        <f t="shared" si="226"/>
        <v>0</v>
      </c>
      <c r="H1141" s="14">
        <f t="shared" si="227"/>
        <v>0</v>
      </c>
      <c r="I1141" s="14">
        <f t="shared" si="228"/>
        <v>0</v>
      </c>
      <c r="J1141" s="14">
        <f t="shared" si="229"/>
        <v>0</v>
      </c>
      <c r="K1141" s="14">
        <f t="shared" si="230"/>
        <v>0</v>
      </c>
      <c r="L1141" s="14">
        <f t="shared" si="231"/>
        <v>0</v>
      </c>
      <c r="M1141" s="14">
        <f t="shared" ca="1" si="236"/>
        <v>-1.8432078686033124E-2</v>
      </c>
      <c r="N1141" s="14">
        <f t="shared" ca="1" si="232"/>
        <v>0</v>
      </c>
      <c r="O1141" s="21">
        <f t="shared" ca="1" si="233"/>
        <v>0</v>
      </c>
      <c r="P1141" s="14">
        <f t="shared" ca="1" si="234"/>
        <v>0</v>
      </c>
      <c r="Q1141" s="14">
        <f t="shared" ca="1" si="235"/>
        <v>0</v>
      </c>
      <c r="R1141" s="8">
        <f t="shared" ca="1" si="237"/>
        <v>1.8432078686033124E-2</v>
      </c>
    </row>
    <row r="1142" spans="3:18" x14ac:dyDescent="0.2">
      <c r="C1142" s="54"/>
      <c r="D1142" s="56">
        <f t="shared" si="225"/>
        <v>0</v>
      </c>
      <c r="E1142" s="56">
        <f t="shared" si="225"/>
        <v>0</v>
      </c>
      <c r="F1142" s="14">
        <f t="shared" si="226"/>
        <v>0</v>
      </c>
      <c r="G1142" s="14">
        <f t="shared" si="226"/>
        <v>0</v>
      </c>
      <c r="H1142" s="14">
        <f t="shared" si="227"/>
        <v>0</v>
      </c>
      <c r="I1142" s="14">
        <f t="shared" si="228"/>
        <v>0</v>
      </c>
      <c r="J1142" s="14">
        <f t="shared" si="229"/>
        <v>0</v>
      </c>
      <c r="K1142" s="14">
        <f t="shared" si="230"/>
        <v>0</v>
      </c>
      <c r="L1142" s="14">
        <f t="shared" si="231"/>
        <v>0</v>
      </c>
      <c r="M1142" s="14">
        <f t="shared" ca="1" si="236"/>
        <v>-1.8432078686033124E-2</v>
      </c>
      <c r="N1142" s="14">
        <f t="shared" ca="1" si="232"/>
        <v>0</v>
      </c>
      <c r="O1142" s="21">
        <f t="shared" ca="1" si="233"/>
        <v>0</v>
      </c>
      <c r="P1142" s="14">
        <f t="shared" ca="1" si="234"/>
        <v>0</v>
      </c>
      <c r="Q1142" s="14">
        <f t="shared" ca="1" si="235"/>
        <v>0</v>
      </c>
      <c r="R1142" s="8">
        <f t="shared" ca="1" si="237"/>
        <v>1.8432078686033124E-2</v>
      </c>
    </row>
    <row r="1143" spans="3:18" x14ac:dyDescent="0.2">
      <c r="C1143" s="54"/>
      <c r="D1143" s="56">
        <f t="shared" si="225"/>
        <v>0</v>
      </c>
      <c r="E1143" s="56">
        <f t="shared" si="225"/>
        <v>0</v>
      </c>
      <c r="F1143" s="14">
        <f t="shared" si="226"/>
        <v>0</v>
      </c>
      <c r="G1143" s="14">
        <f t="shared" si="226"/>
        <v>0</v>
      </c>
      <c r="H1143" s="14">
        <f t="shared" si="227"/>
        <v>0</v>
      </c>
      <c r="I1143" s="14">
        <f t="shared" si="228"/>
        <v>0</v>
      </c>
      <c r="J1143" s="14">
        <f t="shared" si="229"/>
        <v>0</v>
      </c>
      <c r="K1143" s="14">
        <f t="shared" si="230"/>
        <v>0</v>
      </c>
      <c r="L1143" s="14">
        <f t="shared" si="231"/>
        <v>0</v>
      </c>
      <c r="M1143" s="14">
        <f t="shared" ca="1" si="236"/>
        <v>-1.8432078686033124E-2</v>
      </c>
      <c r="N1143" s="14">
        <f t="shared" ca="1" si="232"/>
        <v>0</v>
      </c>
      <c r="O1143" s="21">
        <f t="shared" ca="1" si="233"/>
        <v>0</v>
      </c>
      <c r="P1143" s="14">
        <f t="shared" ca="1" si="234"/>
        <v>0</v>
      </c>
      <c r="Q1143" s="14">
        <f t="shared" ca="1" si="235"/>
        <v>0</v>
      </c>
      <c r="R1143" s="8">
        <f t="shared" ca="1" si="237"/>
        <v>1.8432078686033124E-2</v>
      </c>
    </row>
    <row r="1144" spans="3:18" x14ac:dyDescent="0.2">
      <c r="C1144" s="54"/>
      <c r="D1144" s="56">
        <f t="shared" si="225"/>
        <v>0</v>
      </c>
      <c r="E1144" s="56">
        <f t="shared" si="225"/>
        <v>0</v>
      </c>
      <c r="F1144" s="14">
        <f t="shared" si="226"/>
        <v>0</v>
      </c>
      <c r="G1144" s="14">
        <f t="shared" si="226"/>
        <v>0</v>
      </c>
      <c r="H1144" s="14">
        <f t="shared" si="227"/>
        <v>0</v>
      </c>
      <c r="I1144" s="14">
        <f t="shared" si="228"/>
        <v>0</v>
      </c>
      <c r="J1144" s="14">
        <f t="shared" si="229"/>
        <v>0</v>
      </c>
      <c r="K1144" s="14">
        <f t="shared" si="230"/>
        <v>0</v>
      </c>
      <c r="L1144" s="14">
        <f t="shared" si="231"/>
        <v>0</v>
      </c>
      <c r="M1144" s="14">
        <f t="shared" ca="1" si="236"/>
        <v>-1.8432078686033124E-2</v>
      </c>
      <c r="N1144" s="14">
        <f t="shared" ca="1" si="232"/>
        <v>0</v>
      </c>
      <c r="O1144" s="21">
        <f t="shared" ca="1" si="233"/>
        <v>0</v>
      </c>
      <c r="P1144" s="14">
        <f t="shared" ca="1" si="234"/>
        <v>0</v>
      </c>
      <c r="Q1144" s="14">
        <f t="shared" ca="1" si="235"/>
        <v>0</v>
      </c>
      <c r="R1144" s="8">
        <f t="shared" ca="1" si="237"/>
        <v>1.8432078686033124E-2</v>
      </c>
    </row>
    <row r="1145" spans="3:18" x14ac:dyDescent="0.2">
      <c r="C1145" s="54"/>
      <c r="D1145" s="56">
        <f t="shared" si="225"/>
        <v>0</v>
      </c>
      <c r="E1145" s="56">
        <f t="shared" si="225"/>
        <v>0</v>
      </c>
      <c r="F1145" s="14">
        <f t="shared" si="226"/>
        <v>0</v>
      </c>
      <c r="G1145" s="14">
        <f t="shared" si="226"/>
        <v>0</v>
      </c>
      <c r="H1145" s="14">
        <f t="shared" si="227"/>
        <v>0</v>
      </c>
      <c r="I1145" s="14">
        <f t="shared" si="228"/>
        <v>0</v>
      </c>
      <c r="J1145" s="14">
        <f t="shared" si="229"/>
        <v>0</v>
      </c>
      <c r="K1145" s="14">
        <f t="shared" si="230"/>
        <v>0</v>
      </c>
      <c r="L1145" s="14">
        <f t="shared" si="231"/>
        <v>0</v>
      </c>
      <c r="M1145" s="14">
        <f t="shared" ca="1" si="236"/>
        <v>-1.8432078686033124E-2</v>
      </c>
      <c r="N1145" s="14">
        <f t="shared" ca="1" si="232"/>
        <v>0</v>
      </c>
      <c r="O1145" s="21">
        <f t="shared" ca="1" si="233"/>
        <v>0</v>
      </c>
      <c r="P1145" s="14">
        <f t="shared" ca="1" si="234"/>
        <v>0</v>
      </c>
      <c r="Q1145" s="14">
        <f t="shared" ca="1" si="235"/>
        <v>0</v>
      </c>
      <c r="R1145" s="8">
        <f t="shared" ca="1" si="237"/>
        <v>1.8432078686033124E-2</v>
      </c>
    </row>
    <row r="1146" spans="3:18" x14ac:dyDescent="0.2">
      <c r="C1146" s="54"/>
      <c r="D1146" s="56">
        <f t="shared" si="225"/>
        <v>0</v>
      </c>
      <c r="E1146" s="56">
        <f t="shared" si="225"/>
        <v>0</v>
      </c>
      <c r="F1146" s="14">
        <f t="shared" si="226"/>
        <v>0</v>
      </c>
      <c r="G1146" s="14">
        <f t="shared" si="226"/>
        <v>0</v>
      </c>
      <c r="H1146" s="14">
        <f t="shared" si="227"/>
        <v>0</v>
      </c>
      <c r="I1146" s="14">
        <f t="shared" si="228"/>
        <v>0</v>
      </c>
      <c r="J1146" s="14">
        <f t="shared" si="229"/>
        <v>0</v>
      </c>
      <c r="K1146" s="14">
        <f t="shared" si="230"/>
        <v>0</v>
      </c>
      <c r="L1146" s="14">
        <f t="shared" si="231"/>
        <v>0</v>
      </c>
      <c r="M1146" s="14">
        <f t="shared" ca="1" si="236"/>
        <v>-1.8432078686033124E-2</v>
      </c>
      <c r="N1146" s="14">
        <f t="shared" ca="1" si="232"/>
        <v>0</v>
      </c>
      <c r="O1146" s="21">
        <f t="shared" ca="1" si="233"/>
        <v>0</v>
      </c>
      <c r="P1146" s="14">
        <f t="shared" ca="1" si="234"/>
        <v>0</v>
      </c>
      <c r="Q1146" s="14">
        <f t="shared" ca="1" si="235"/>
        <v>0</v>
      </c>
      <c r="R1146" s="8">
        <f t="shared" ca="1" si="237"/>
        <v>1.8432078686033124E-2</v>
      </c>
    </row>
    <row r="1147" spans="3:18" x14ac:dyDescent="0.2">
      <c r="C1147" s="54"/>
      <c r="D1147" s="56">
        <f t="shared" si="225"/>
        <v>0</v>
      </c>
      <c r="E1147" s="56">
        <f t="shared" si="225"/>
        <v>0</v>
      </c>
      <c r="F1147" s="14">
        <f t="shared" si="226"/>
        <v>0</v>
      </c>
      <c r="G1147" s="14">
        <f t="shared" si="226"/>
        <v>0</v>
      </c>
      <c r="H1147" s="14">
        <f t="shared" si="227"/>
        <v>0</v>
      </c>
      <c r="I1147" s="14">
        <f t="shared" si="228"/>
        <v>0</v>
      </c>
      <c r="J1147" s="14">
        <f t="shared" si="229"/>
        <v>0</v>
      </c>
      <c r="K1147" s="14">
        <f t="shared" si="230"/>
        <v>0</v>
      </c>
      <c r="L1147" s="14">
        <f t="shared" si="231"/>
        <v>0</v>
      </c>
      <c r="M1147" s="14">
        <f t="shared" ca="1" si="236"/>
        <v>-1.8432078686033124E-2</v>
      </c>
      <c r="N1147" s="14">
        <f t="shared" ca="1" si="232"/>
        <v>0</v>
      </c>
      <c r="O1147" s="21">
        <f t="shared" ca="1" si="233"/>
        <v>0</v>
      </c>
      <c r="P1147" s="14">
        <f t="shared" ca="1" si="234"/>
        <v>0</v>
      </c>
      <c r="Q1147" s="14">
        <f t="shared" ca="1" si="235"/>
        <v>0</v>
      </c>
      <c r="R1147" s="8">
        <f t="shared" ca="1" si="237"/>
        <v>1.8432078686033124E-2</v>
      </c>
    </row>
    <row r="1148" spans="3:18" x14ac:dyDescent="0.2">
      <c r="C1148" s="54"/>
      <c r="D1148" s="56">
        <f t="shared" si="225"/>
        <v>0</v>
      </c>
      <c r="E1148" s="56">
        <f t="shared" si="225"/>
        <v>0</v>
      </c>
      <c r="F1148" s="14">
        <f t="shared" si="226"/>
        <v>0</v>
      </c>
      <c r="G1148" s="14">
        <f t="shared" si="226"/>
        <v>0</v>
      </c>
      <c r="H1148" s="14">
        <f t="shared" si="227"/>
        <v>0</v>
      </c>
      <c r="I1148" s="14">
        <f t="shared" si="228"/>
        <v>0</v>
      </c>
      <c r="J1148" s="14">
        <f t="shared" si="229"/>
        <v>0</v>
      </c>
      <c r="K1148" s="14">
        <f t="shared" si="230"/>
        <v>0</v>
      </c>
      <c r="L1148" s="14">
        <f t="shared" si="231"/>
        <v>0</v>
      </c>
      <c r="M1148" s="14">
        <f t="shared" ca="1" si="236"/>
        <v>-1.8432078686033124E-2</v>
      </c>
      <c r="N1148" s="14">
        <f t="shared" ca="1" si="232"/>
        <v>0</v>
      </c>
      <c r="O1148" s="21">
        <f t="shared" ca="1" si="233"/>
        <v>0</v>
      </c>
      <c r="P1148" s="14">
        <f t="shared" ca="1" si="234"/>
        <v>0</v>
      </c>
      <c r="Q1148" s="14">
        <f t="shared" ca="1" si="235"/>
        <v>0</v>
      </c>
      <c r="R1148" s="8">
        <f t="shared" ca="1" si="237"/>
        <v>1.8432078686033124E-2</v>
      </c>
    </row>
    <row r="1149" spans="3:18" x14ac:dyDescent="0.2">
      <c r="C1149" s="54"/>
      <c r="D1149" s="56">
        <f t="shared" si="225"/>
        <v>0</v>
      </c>
      <c r="E1149" s="56">
        <f t="shared" si="225"/>
        <v>0</v>
      </c>
      <c r="F1149" s="14">
        <f t="shared" si="226"/>
        <v>0</v>
      </c>
      <c r="G1149" s="14">
        <f t="shared" si="226"/>
        <v>0</v>
      </c>
      <c r="H1149" s="14">
        <f t="shared" si="227"/>
        <v>0</v>
      </c>
      <c r="I1149" s="14">
        <f t="shared" si="228"/>
        <v>0</v>
      </c>
      <c r="J1149" s="14">
        <f t="shared" si="229"/>
        <v>0</v>
      </c>
      <c r="K1149" s="14">
        <f t="shared" si="230"/>
        <v>0</v>
      </c>
      <c r="L1149" s="14">
        <f t="shared" si="231"/>
        <v>0</v>
      </c>
      <c r="M1149" s="14">
        <f t="shared" ca="1" si="236"/>
        <v>-1.8432078686033124E-2</v>
      </c>
      <c r="N1149" s="14">
        <f t="shared" ca="1" si="232"/>
        <v>0</v>
      </c>
      <c r="O1149" s="21">
        <f t="shared" ca="1" si="233"/>
        <v>0</v>
      </c>
      <c r="P1149" s="14">
        <f t="shared" ca="1" si="234"/>
        <v>0</v>
      </c>
      <c r="Q1149" s="14">
        <f t="shared" ca="1" si="235"/>
        <v>0</v>
      </c>
      <c r="R1149" s="8">
        <f t="shared" ca="1" si="237"/>
        <v>1.8432078686033124E-2</v>
      </c>
    </row>
    <row r="1150" spans="3:18" x14ac:dyDescent="0.2">
      <c r="C1150" s="54"/>
      <c r="D1150" s="56">
        <f t="shared" si="225"/>
        <v>0</v>
      </c>
      <c r="E1150" s="56">
        <f t="shared" si="225"/>
        <v>0</v>
      </c>
      <c r="F1150" s="14">
        <f t="shared" si="226"/>
        <v>0</v>
      </c>
      <c r="G1150" s="14">
        <f t="shared" si="226"/>
        <v>0</v>
      </c>
      <c r="H1150" s="14">
        <f t="shared" si="227"/>
        <v>0</v>
      </c>
      <c r="I1150" s="14">
        <f t="shared" si="228"/>
        <v>0</v>
      </c>
      <c r="J1150" s="14">
        <f t="shared" si="229"/>
        <v>0</v>
      </c>
      <c r="K1150" s="14">
        <f t="shared" si="230"/>
        <v>0</v>
      </c>
      <c r="L1150" s="14">
        <f t="shared" si="231"/>
        <v>0</v>
      </c>
      <c r="M1150" s="14">
        <f t="shared" ca="1" si="236"/>
        <v>-1.8432078686033124E-2</v>
      </c>
      <c r="N1150" s="14">
        <f t="shared" ca="1" si="232"/>
        <v>0</v>
      </c>
      <c r="O1150" s="21">
        <f t="shared" ca="1" si="233"/>
        <v>0</v>
      </c>
      <c r="P1150" s="14">
        <f t="shared" ca="1" si="234"/>
        <v>0</v>
      </c>
      <c r="Q1150" s="14">
        <f t="shared" ca="1" si="235"/>
        <v>0</v>
      </c>
      <c r="R1150" s="8">
        <f t="shared" ca="1" si="237"/>
        <v>1.8432078686033124E-2</v>
      </c>
    </row>
    <row r="1151" spans="3:18" x14ac:dyDescent="0.2">
      <c r="C1151" s="54"/>
      <c r="D1151" s="56">
        <f t="shared" si="225"/>
        <v>0</v>
      </c>
      <c r="E1151" s="56">
        <f t="shared" si="225"/>
        <v>0</v>
      </c>
      <c r="F1151" s="14">
        <f t="shared" si="226"/>
        <v>0</v>
      </c>
      <c r="G1151" s="14">
        <f t="shared" si="226"/>
        <v>0</v>
      </c>
      <c r="H1151" s="14">
        <f t="shared" si="227"/>
        <v>0</v>
      </c>
      <c r="I1151" s="14">
        <f t="shared" si="228"/>
        <v>0</v>
      </c>
      <c r="J1151" s="14">
        <f t="shared" si="229"/>
        <v>0</v>
      </c>
      <c r="K1151" s="14">
        <f t="shared" si="230"/>
        <v>0</v>
      </c>
      <c r="L1151" s="14">
        <f t="shared" si="231"/>
        <v>0</v>
      </c>
      <c r="M1151" s="14">
        <f t="shared" ca="1" si="236"/>
        <v>-1.8432078686033124E-2</v>
      </c>
      <c r="N1151" s="14">
        <f t="shared" ca="1" si="232"/>
        <v>0</v>
      </c>
      <c r="O1151" s="21">
        <f t="shared" ca="1" si="233"/>
        <v>0</v>
      </c>
      <c r="P1151" s="14">
        <f t="shared" ca="1" si="234"/>
        <v>0</v>
      </c>
      <c r="Q1151" s="14">
        <f t="shared" ca="1" si="235"/>
        <v>0</v>
      </c>
      <c r="R1151" s="8">
        <f t="shared" ca="1" si="237"/>
        <v>1.8432078686033124E-2</v>
      </c>
    </row>
    <row r="1152" spans="3:18" x14ac:dyDescent="0.2">
      <c r="C1152" s="54"/>
      <c r="D1152" s="56">
        <f t="shared" si="225"/>
        <v>0</v>
      </c>
      <c r="E1152" s="56">
        <f t="shared" si="225"/>
        <v>0</v>
      </c>
      <c r="F1152" s="14">
        <f t="shared" si="226"/>
        <v>0</v>
      </c>
      <c r="G1152" s="14">
        <f t="shared" si="226"/>
        <v>0</v>
      </c>
      <c r="H1152" s="14">
        <f t="shared" si="227"/>
        <v>0</v>
      </c>
      <c r="I1152" s="14">
        <f t="shared" si="228"/>
        <v>0</v>
      </c>
      <c r="J1152" s="14">
        <f t="shared" si="229"/>
        <v>0</v>
      </c>
      <c r="K1152" s="14">
        <f t="shared" si="230"/>
        <v>0</v>
      </c>
      <c r="L1152" s="14">
        <f t="shared" si="231"/>
        <v>0</v>
      </c>
      <c r="M1152" s="14">
        <f t="shared" ca="1" si="236"/>
        <v>-1.8432078686033124E-2</v>
      </c>
      <c r="N1152" s="14">
        <f t="shared" ca="1" si="232"/>
        <v>0</v>
      </c>
      <c r="O1152" s="21">
        <f t="shared" ca="1" si="233"/>
        <v>0</v>
      </c>
      <c r="P1152" s="14">
        <f t="shared" ca="1" si="234"/>
        <v>0</v>
      </c>
      <c r="Q1152" s="14">
        <f t="shared" ca="1" si="235"/>
        <v>0</v>
      </c>
      <c r="R1152" s="8">
        <f t="shared" ca="1" si="237"/>
        <v>1.8432078686033124E-2</v>
      </c>
    </row>
    <row r="1153" spans="3:18" x14ac:dyDescent="0.2">
      <c r="C1153" s="54"/>
      <c r="D1153" s="56">
        <f t="shared" si="225"/>
        <v>0</v>
      </c>
      <c r="E1153" s="56">
        <f t="shared" si="225"/>
        <v>0</v>
      </c>
      <c r="F1153" s="14">
        <f t="shared" si="226"/>
        <v>0</v>
      </c>
      <c r="G1153" s="14">
        <f t="shared" si="226"/>
        <v>0</v>
      </c>
      <c r="H1153" s="14">
        <f t="shared" si="227"/>
        <v>0</v>
      </c>
      <c r="I1153" s="14">
        <f t="shared" si="228"/>
        <v>0</v>
      </c>
      <c r="J1153" s="14">
        <f t="shared" si="229"/>
        <v>0</v>
      </c>
      <c r="K1153" s="14">
        <f t="shared" si="230"/>
        <v>0</v>
      </c>
      <c r="L1153" s="14">
        <f t="shared" si="231"/>
        <v>0</v>
      </c>
      <c r="M1153" s="14">
        <f t="shared" ca="1" si="236"/>
        <v>-1.8432078686033124E-2</v>
      </c>
      <c r="N1153" s="14">
        <f t="shared" ca="1" si="232"/>
        <v>0</v>
      </c>
      <c r="O1153" s="21">
        <f t="shared" ca="1" si="233"/>
        <v>0</v>
      </c>
      <c r="P1153" s="14">
        <f t="shared" ca="1" si="234"/>
        <v>0</v>
      </c>
      <c r="Q1153" s="14">
        <f t="shared" ca="1" si="235"/>
        <v>0</v>
      </c>
      <c r="R1153" s="8">
        <f t="shared" ca="1" si="237"/>
        <v>1.8432078686033124E-2</v>
      </c>
    </row>
    <row r="1154" spans="3:18" x14ac:dyDescent="0.2">
      <c r="C1154" s="54"/>
      <c r="D1154" s="56">
        <f t="shared" si="225"/>
        <v>0</v>
      </c>
      <c r="E1154" s="56">
        <f t="shared" si="225"/>
        <v>0</v>
      </c>
      <c r="F1154" s="14">
        <f t="shared" si="226"/>
        <v>0</v>
      </c>
      <c r="G1154" s="14">
        <f t="shared" si="226"/>
        <v>0</v>
      </c>
      <c r="H1154" s="14">
        <f t="shared" si="227"/>
        <v>0</v>
      </c>
      <c r="I1154" s="14">
        <f t="shared" si="228"/>
        <v>0</v>
      </c>
      <c r="J1154" s="14">
        <f t="shared" si="229"/>
        <v>0</v>
      </c>
      <c r="K1154" s="14">
        <f t="shared" si="230"/>
        <v>0</v>
      </c>
      <c r="L1154" s="14">
        <f t="shared" si="231"/>
        <v>0</v>
      </c>
      <c r="M1154" s="14">
        <f t="shared" ca="1" si="236"/>
        <v>-1.8432078686033124E-2</v>
      </c>
      <c r="N1154" s="14">
        <f t="shared" ca="1" si="232"/>
        <v>0</v>
      </c>
      <c r="O1154" s="21">
        <f t="shared" ca="1" si="233"/>
        <v>0</v>
      </c>
      <c r="P1154" s="14">
        <f t="shared" ca="1" si="234"/>
        <v>0</v>
      </c>
      <c r="Q1154" s="14">
        <f t="shared" ca="1" si="235"/>
        <v>0</v>
      </c>
      <c r="R1154" s="8">
        <f t="shared" ca="1" si="237"/>
        <v>1.8432078686033124E-2</v>
      </c>
    </row>
    <row r="1155" spans="3:18" x14ac:dyDescent="0.2">
      <c r="C1155" s="54"/>
      <c r="D1155" s="56">
        <f t="shared" si="225"/>
        <v>0</v>
      </c>
      <c r="E1155" s="56">
        <f t="shared" si="225"/>
        <v>0</v>
      </c>
      <c r="F1155" s="14">
        <f t="shared" si="226"/>
        <v>0</v>
      </c>
      <c r="G1155" s="14">
        <f t="shared" si="226"/>
        <v>0</v>
      </c>
      <c r="H1155" s="14">
        <f t="shared" si="227"/>
        <v>0</v>
      </c>
      <c r="I1155" s="14">
        <f t="shared" si="228"/>
        <v>0</v>
      </c>
      <c r="J1155" s="14">
        <f t="shared" si="229"/>
        <v>0</v>
      </c>
      <c r="K1155" s="14">
        <f t="shared" si="230"/>
        <v>0</v>
      </c>
      <c r="L1155" s="14">
        <f t="shared" si="231"/>
        <v>0</v>
      </c>
      <c r="M1155" s="14">
        <f t="shared" ca="1" si="236"/>
        <v>-1.8432078686033124E-2</v>
      </c>
      <c r="N1155" s="14">
        <f t="shared" ca="1" si="232"/>
        <v>0</v>
      </c>
      <c r="O1155" s="21">
        <f t="shared" ca="1" si="233"/>
        <v>0</v>
      </c>
      <c r="P1155" s="14">
        <f t="shared" ca="1" si="234"/>
        <v>0</v>
      </c>
      <c r="Q1155" s="14">
        <f t="shared" ca="1" si="235"/>
        <v>0</v>
      </c>
      <c r="R1155" s="8">
        <f t="shared" ca="1" si="237"/>
        <v>1.8432078686033124E-2</v>
      </c>
    </row>
    <row r="1156" spans="3:18" x14ac:dyDescent="0.2">
      <c r="C1156" s="54"/>
      <c r="D1156" s="56">
        <f t="shared" si="225"/>
        <v>0</v>
      </c>
      <c r="E1156" s="56">
        <f t="shared" si="225"/>
        <v>0</v>
      </c>
      <c r="F1156" s="14">
        <f t="shared" si="226"/>
        <v>0</v>
      </c>
      <c r="G1156" s="14">
        <f t="shared" si="226"/>
        <v>0</v>
      </c>
      <c r="H1156" s="14">
        <f t="shared" si="227"/>
        <v>0</v>
      </c>
      <c r="I1156" s="14">
        <f t="shared" si="228"/>
        <v>0</v>
      </c>
      <c r="J1156" s="14">
        <f t="shared" si="229"/>
        <v>0</v>
      </c>
      <c r="K1156" s="14">
        <f t="shared" si="230"/>
        <v>0</v>
      </c>
      <c r="L1156" s="14">
        <f t="shared" si="231"/>
        <v>0</v>
      </c>
      <c r="M1156" s="14">
        <f t="shared" ca="1" si="236"/>
        <v>-1.8432078686033124E-2</v>
      </c>
      <c r="N1156" s="14">
        <f t="shared" ca="1" si="232"/>
        <v>0</v>
      </c>
      <c r="O1156" s="21">
        <f t="shared" ca="1" si="233"/>
        <v>0</v>
      </c>
      <c r="P1156" s="14">
        <f t="shared" ca="1" si="234"/>
        <v>0</v>
      </c>
      <c r="Q1156" s="14">
        <f t="shared" ca="1" si="235"/>
        <v>0</v>
      </c>
      <c r="R1156" s="8">
        <f t="shared" ca="1" si="237"/>
        <v>1.8432078686033124E-2</v>
      </c>
    </row>
    <row r="1157" spans="3:18" x14ac:dyDescent="0.2">
      <c r="C1157" s="54"/>
      <c r="D1157" s="56">
        <f t="shared" si="225"/>
        <v>0</v>
      </c>
      <c r="E1157" s="56">
        <f t="shared" si="225"/>
        <v>0</v>
      </c>
      <c r="F1157" s="14">
        <f t="shared" si="226"/>
        <v>0</v>
      </c>
      <c r="G1157" s="14">
        <f t="shared" si="226"/>
        <v>0</v>
      </c>
      <c r="H1157" s="14">
        <f t="shared" si="227"/>
        <v>0</v>
      </c>
      <c r="I1157" s="14">
        <f t="shared" si="228"/>
        <v>0</v>
      </c>
      <c r="J1157" s="14">
        <f t="shared" si="229"/>
        <v>0</v>
      </c>
      <c r="K1157" s="14">
        <f t="shared" si="230"/>
        <v>0</v>
      </c>
      <c r="L1157" s="14">
        <f t="shared" si="231"/>
        <v>0</v>
      </c>
      <c r="M1157" s="14">
        <f t="shared" ca="1" si="236"/>
        <v>-1.8432078686033124E-2</v>
      </c>
      <c r="N1157" s="14">
        <f t="shared" ca="1" si="232"/>
        <v>0</v>
      </c>
      <c r="O1157" s="21">
        <f t="shared" ca="1" si="233"/>
        <v>0</v>
      </c>
      <c r="P1157" s="14">
        <f t="shared" ca="1" si="234"/>
        <v>0</v>
      </c>
      <c r="Q1157" s="14">
        <f t="shared" ca="1" si="235"/>
        <v>0</v>
      </c>
      <c r="R1157" s="8">
        <f t="shared" ca="1" si="237"/>
        <v>1.8432078686033124E-2</v>
      </c>
    </row>
    <row r="1158" spans="3:18" x14ac:dyDescent="0.2">
      <c r="C1158" s="54"/>
      <c r="D1158" s="56">
        <f t="shared" si="225"/>
        <v>0</v>
      </c>
      <c r="E1158" s="56">
        <f t="shared" si="225"/>
        <v>0</v>
      </c>
      <c r="F1158" s="14">
        <f t="shared" si="226"/>
        <v>0</v>
      </c>
      <c r="G1158" s="14">
        <f t="shared" si="226"/>
        <v>0</v>
      </c>
      <c r="H1158" s="14">
        <f t="shared" si="227"/>
        <v>0</v>
      </c>
      <c r="I1158" s="14">
        <f t="shared" si="228"/>
        <v>0</v>
      </c>
      <c r="J1158" s="14">
        <f t="shared" si="229"/>
        <v>0</v>
      </c>
      <c r="K1158" s="14">
        <f t="shared" si="230"/>
        <v>0</v>
      </c>
      <c r="L1158" s="14">
        <f t="shared" si="231"/>
        <v>0</v>
      </c>
      <c r="M1158" s="14">
        <f t="shared" ca="1" si="236"/>
        <v>-1.8432078686033124E-2</v>
      </c>
      <c r="N1158" s="14">
        <f t="shared" ca="1" si="232"/>
        <v>0</v>
      </c>
      <c r="O1158" s="21">
        <f t="shared" ca="1" si="233"/>
        <v>0</v>
      </c>
      <c r="P1158" s="14">
        <f t="shared" ca="1" si="234"/>
        <v>0</v>
      </c>
      <c r="Q1158" s="14">
        <f t="shared" ca="1" si="235"/>
        <v>0</v>
      </c>
      <c r="R1158" s="8">
        <f t="shared" ca="1" si="237"/>
        <v>1.8432078686033124E-2</v>
      </c>
    </row>
    <row r="1159" spans="3:18" x14ac:dyDescent="0.2">
      <c r="C1159" s="54"/>
      <c r="D1159" s="56">
        <f t="shared" si="225"/>
        <v>0</v>
      </c>
      <c r="E1159" s="56">
        <f t="shared" si="225"/>
        <v>0</v>
      </c>
      <c r="F1159" s="14">
        <f t="shared" si="226"/>
        <v>0</v>
      </c>
      <c r="G1159" s="14">
        <f t="shared" si="226"/>
        <v>0</v>
      </c>
      <c r="H1159" s="14">
        <f t="shared" si="227"/>
        <v>0</v>
      </c>
      <c r="I1159" s="14">
        <f t="shared" si="228"/>
        <v>0</v>
      </c>
      <c r="J1159" s="14">
        <f t="shared" si="229"/>
        <v>0</v>
      </c>
      <c r="K1159" s="14">
        <f t="shared" si="230"/>
        <v>0</v>
      </c>
      <c r="L1159" s="14">
        <f t="shared" si="231"/>
        <v>0</v>
      </c>
      <c r="M1159" s="14">
        <f t="shared" ca="1" si="236"/>
        <v>-1.8432078686033124E-2</v>
      </c>
      <c r="N1159" s="14">
        <f t="shared" ca="1" si="232"/>
        <v>0</v>
      </c>
      <c r="O1159" s="21">
        <f t="shared" ca="1" si="233"/>
        <v>0</v>
      </c>
      <c r="P1159" s="14">
        <f t="shared" ca="1" si="234"/>
        <v>0</v>
      </c>
      <c r="Q1159" s="14">
        <f t="shared" ca="1" si="235"/>
        <v>0</v>
      </c>
      <c r="R1159" s="8">
        <f t="shared" ca="1" si="237"/>
        <v>1.8432078686033124E-2</v>
      </c>
    </row>
    <row r="1160" spans="3:18" x14ac:dyDescent="0.2">
      <c r="C1160" s="54"/>
      <c r="D1160" s="56">
        <f t="shared" si="225"/>
        <v>0</v>
      </c>
      <c r="E1160" s="56">
        <f t="shared" si="225"/>
        <v>0</v>
      </c>
      <c r="F1160" s="14">
        <f t="shared" si="226"/>
        <v>0</v>
      </c>
      <c r="G1160" s="14">
        <f t="shared" si="226"/>
        <v>0</v>
      </c>
      <c r="H1160" s="14">
        <f t="shared" si="227"/>
        <v>0</v>
      </c>
      <c r="I1160" s="14">
        <f t="shared" si="228"/>
        <v>0</v>
      </c>
      <c r="J1160" s="14">
        <f t="shared" si="229"/>
        <v>0</v>
      </c>
      <c r="K1160" s="14">
        <f t="shared" si="230"/>
        <v>0</v>
      </c>
      <c r="L1160" s="14">
        <f t="shared" si="231"/>
        <v>0</v>
      </c>
      <c r="M1160" s="14">
        <f t="shared" ca="1" si="236"/>
        <v>-1.8432078686033124E-2</v>
      </c>
      <c r="N1160" s="14">
        <f t="shared" ca="1" si="232"/>
        <v>0</v>
      </c>
      <c r="O1160" s="21">
        <f t="shared" ca="1" si="233"/>
        <v>0</v>
      </c>
      <c r="P1160" s="14">
        <f t="shared" ca="1" si="234"/>
        <v>0</v>
      </c>
      <c r="Q1160" s="14">
        <f t="shared" ca="1" si="235"/>
        <v>0</v>
      </c>
      <c r="R1160" s="8">
        <f t="shared" ca="1" si="237"/>
        <v>1.8432078686033124E-2</v>
      </c>
    </row>
    <row r="1161" spans="3:18" x14ac:dyDescent="0.2">
      <c r="C1161" s="54"/>
      <c r="D1161" s="56">
        <f t="shared" si="225"/>
        <v>0</v>
      </c>
      <c r="E1161" s="56">
        <f t="shared" si="225"/>
        <v>0</v>
      </c>
      <c r="F1161" s="14">
        <f t="shared" si="226"/>
        <v>0</v>
      </c>
      <c r="G1161" s="14">
        <f t="shared" si="226"/>
        <v>0</v>
      </c>
      <c r="H1161" s="14">
        <f t="shared" si="227"/>
        <v>0</v>
      </c>
      <c r="I1161" s="14">
        <f t="shared" si="228"/>
        <v>0</v>
      </c>
      <c r="J1161" s="14">
        <f t="shared" si="229"/>
        <v>0</v>
      </c>
      <c r="K1161" s="14">
        <f t="shared" si="230"/>
        <v>0</v>
      </c>
      <c r="L1161" s="14">
        <f t="shared" si="231"/>
        <v>0</v>
      </c>
      <c r="M1161" s="14">
        <f t="shared" ca="1" si="236"/>
        <v>-1.8432078686033124E-2</v>
      </c>
      <c r="N1161" s="14">
        <f t="shared" ca="1" si="232"/>
        <v>0</v>
      </c>
      <c r="O1161" s="21">
        <f t="shared" ca="1" si="233"/>
        <v>0</v>
      </c>
      <c r="P1161" s="14">
        <f t="shared" ca="1" si="234"/>
        <v>0</v>
      </c>
      <c r="Q1161" s="14">
        <f t="shared" ca="1" si="235"/>
        <v>0</v>
      </c>
      <c r="R1161" s="8">
        <f t="shared" ca="1" si="237"/>
        <v>1.8432078686033124E-2</v>
      </c>
    </row>
    <row r="1162" spans="3:18" x14ac:dyDescent="0.2">
      <c r="C1162" s="54"/>
      <c r="D1162" s="56">
        <f t="shared" si="225"/>
        <v>0</v>
      </c>
      <c r="E1162" s="56">
        <f t="shared" si="225"/>
        <v>0</v>
      </c>
      <c r="F1162" s="14">
        <f t="shared" si="226"/>
        <v>0</v>
      </c>
      <c r="G1162" s="14">
        <f t="shared" si="226"/>
        <v>0</v>
      </c>
      <c r="H1162" s="14">
        <f t="shared" si="227"/>
        <v>0</v>
      </c>
      <c r="I1162" s="14">
        <f t="shared" si="228"/>
        <v>0</v>
      </c>
      <c r="J1162" s="14">
        <f t="shared" si="229"/>
        <v>0</v>
      </c>
      <c r="K1162" s="14">
        <f t="shared" si="230"/>
        <v>0</v>
      </c>
      <c r="L1162" s="14">
        <f t="shared" si="231"/>
        <v>0</v>
      </c>
      <c r="M1162" s="14">
        <f t="shared" ca="1" si="236"/>
        <v>-1.8432078686033124E-2</v>
      </c>
      <c r="N1162" s="14">
        <f t="shared" ca="1" si="232"/>
        <v>0</v>
      </c>
      <c r="O1162" s="21">
        <f t="shared" ca="1" si="233"/>
        <v>0</v>
      </c>
      <c r="P1162" s="14">
        <f t="shared" ca="1" si="234"/>
        <v>0</v>
      </c>
      <c r="Q1162" s="14">
        <f t="shared" ca="1" si="235"/>
        <v>0</v>
      </c>
      <c r="R1162" s="8">
        <f t="shared" ca="1" si="237"/>
        <v>1.8432078686033124E-2</v>
      </c>
    </row>
    <row r="1163" spans="3:18" x14ac:dyDescent="0.2">
      <c r="C1163" s="54"/>
      <c r="D1163" s="56">
        <f t="shared" si="225"/>
        <v>0</v>
      </c>
      <c r="E1163" s="56">
        <f t="shared" si="225"/>
        <v>0</v>
      </c>
      <c r="F1163" s="14">
        <f t="shared" si="226"/>
        <v>0</v>
      </c>
      <c r="G1163" s="14">
        <f t="shared" si="226"/>
        <v>0</v>
      </c>
      <c r="H1163" s="14">
        <f t="shared" si="227"/>
        <v>0</v>
      </c>
      <c r="I1163" s="14">
        <f t="shared" si="228"/>
        <v>0</v>
      </c>
      <c r="J1163" s="14">
        <f t="shared" si="229"/>
        <v>0</v>
      </c>
      <c r="K1163" s="14">
        <f t="shared" si="230"/>
        <v>0</v>
      </c>
      <c r="L1163" s="14">
        <f t="shared" si="231"/>
        <v>0</v>
      </c>
      <c r="M1163" s="14">
        <f t="shared" ca="1" si="236"/>
        <v>-1.8432078686033124E-2</v>
      </c>
      <c r="N1163" s="14">
        <f t="shared" ca="1" si="232"/>
        <v>0</v>
      </c>
      <c r="O1163" s="21">
        <f t="shared" ca="1" si="233"/>
        <v>0</v>
      </c>
      <c r="P1163" s="14">
        <f t="shared" ca="1" si="234"/>
        <v>0</v>
      </c>
      <c r="Q1163" s="14">
        <f t="shared" ca="1" si="235"/>
        <v>0</v>
      </c>
      <c r="R1163" s="8">
        <f t="shared" ca="1" si="237"/>
        <v>1.8432078686033124E-2</v>
      </c>
    </row>
    <row r="1164" spans="3:18" x14ac:dyDescent="0.2">
      <c r="C1164" s="54"/>
      <c r="D1164" s="56">
        <f t="shared" si="225"/>
        <v>0</v>
      </c>
      <c r="E1164" s="56">
        <f t="shared" si="225"/>
        <v>0</v>
      </c>
      <c r="F1164" s="14">
        <f t="shared" si="226"/>
        <v>0</v>
      </c>
      <c r="G1164" s="14">
        <f t="shared" si="226"/>
        <v>0</v>
      </c>
      <c r="H1164" s="14">
        <f t="shared" si="227"/>
        <v>0</v>
      </c>
      <c r="I1164" s="14">
        <f t="shared" si="228"/>
        <v>0</v>
      </c>
      <c r="J1164" s="14">
        <f t="shared" si="229"/>
        <v>0</v>
      </c>
      <c r="K1164" s="14">
        <f t="shared" si="230"/>
        <v>0</v>
      </c>
      <c r="L1164" s="14">
        <f t="shared" si="231"/>
        <v>0</v>
      </c>
      <c r="M1164" s="14">
        <f t="shared" ca="1" si="236"/>
        <v>-1.8432078686033124E-2</v>
      </c>
      <c r="N1164" s="14">
        <f t="shared" ca="1" si="232"/>
        <v>0</v>
      </c>
      <c r="O1164" s="21">
        <f t="shared" ca="1" si="233"/>
        <v>0</v>
      </c>
      <c r="P1164" s="14">
        <f t="shared" ca="1" si="234"/>
        <v>0</v>
      </c>
      <c r="Q1164" s="14">
        <f t="shared" ca="1" si="235"/>
        <v>0</v>
      </c>
      <c r="R1164" s="8">
        <f t="shared" ca="1" si="237"/>
        <v>1.8432078686033124E-2</v>
      </c>
    </row>
    <row r="1165" spans="3:18" x14ac:dyDescent="0.2">
      <c r="C1165" s="54"/>
      <c r="D1165" s="56">
        <f t="shared" si="225"/>
        <v>0</v>
      </c>
      <c r="E1165" s="56">
        <f t="shared" si="225"/>
        <v>0</v>
      </c>
      <c r="F1165" s="14">
        <f t="shared" si="226"/>
        <v>0</v>
      </c>
      <c r="G1165" s="14">
        <f t="shared" si="226"/>
        <v>0</v>
      </c>
      <c r="H1165" s="14">
        <f t="shared" si="227"/>
        <v>0</v>
      </c>
      <c r="I1165" s="14">
        <f t="shared" si="228"/>
        <v>0</v>
      </c>
      <c r="J1165" s="14">
        <f t="shared" si="229"/>
        <v>0</v>
      </c>
      <c r="K1165" s="14">
        <f t="shared" si="230"/>
        <v>0</v>
      </c>
      <c r="L1165" s="14">
        <f t="shared" si="231"/>
        <v>0</v>
      </c>
      <c r="M1165" s="14">
        <f t="shared" ca="1" si="236"/>
        <v>-1.8432078686033124E-2</v>
      </c>
      <c r="N1165" s="14">
        <f t="shared" ca="1" si="232"/>
        <v>0</v>
      </c>
      <c r="O1165" s="21">
        <f t="shared" ca="1" si="233"/>
        <v>0</v>
      </c>
      <c r="P1165" s="14">
        <f t="shared" ca="1" si="234"/>
        <v>0</v>
      </c>
      <c r="Q1165" s="14">
        <f t="shared" ca="1" si="235"/>
        <v>0</v>
      </c>
      <c r="R1165" s="8">
        <f t="shared" ca="1" si="237"/>
        <v>1.8432078686033124E-2</v>
      </c>
    </row>
    <row r="1166" spans="3:18" x14ac:dyDescent="0.2">
      <c r="C1166" s="54"/>
      <c r="D1166" s="56">
        <f t="shared" ref="D1166:E1204" si="238">A1166/A$18</f>
        <v>0</v>
      </c>
      <c r="E1166" s="56">
        <f t="shared" si="238"/>
        <v>0</v>
      </c>
      <c r="F1166" s="14">
        <f t="shared" ref="F1166:G1204" si="239">$C1166*D1166</f>
        <v>0</v>
      </c>
      <c r="G1166" s="14">
        <f t="shared" si="239"/>
        <v>0</v>
      </c>
      <c r="H1166" s="14">
        <f t="shared" si="227"/>
        <v>0</v>
      </c>
      <c r="I1166" s="14">
        <f t="shared" si="228"/>
        <v>0</v>
      </c>
      <c r="J1166" s="14">
        <f t="shared" si="229"/>
        <v>0</v>
      </c>
      <c r="K1166" s="14">
        <f t="shared" si="230"/>
        <v>0</v>
      </c>
      <c r="L1166" s="14">
        <f t="shared" si="231"/>
        <v>0</v>
      </c>
      <c r="M1166" s="14">
        <f t="shared" ca="1" si="236"/>
        <v>-1.8432078686033124E-2</v>
      </c>
      <c r="N1166" s="14">
        <f t="shared" ca="1" si="232"/>
        <v>0</v>
      </c>
      <c r="O1166" s="21">
        <f t="shared" ca="1" si="233"/>
        <v>0</v>
      </c>
      <c r="P1166" s="14">
        <f t="shared" ca="1" si="234"/>
        <v>0</v>
      </c>
      <c r="Q1166" s="14">
        <f t="shared" ca="1" si="235"/>
        <v>0</v>
      </c>
      <c r="R1166" s="8">
        <f t="shared" ca="1" si="237"/>
        <v>1.8432078686033124E-2</v>
      </c>
    </row>
    <row r="1167" spans="3:18" x14ac:dyDescent="0.2">
      <c r="C1167" s="54"/>
      <c r="D1167" s="56">
        <f t="shared" si="238"/>
        <v>0</v>
      </c>
      <c r="E1167" s="56">
        <f t="shared" si="238"/>
        <v>0</v>
      </c>
      <c r="F1167" s="14">
        <f t="shared" si="239"/>
        <v>0</v>
      </c>
      <c r="G1167" s="14">
        <f t="shared" si="239"/>
        <v>0</v>
      </c>
      <c r="H1167" s="14">
        <f t="shared" ref="H1167:H1204" si="240">C1167*D1167*D1167</f>
        <v>0</v>
      </c>
      <c r="I1167" s="14">
        <f t="shared" ref="I1167:I1204" si="241">C1167*D1167*D1167*D1167</f>
        <v>0</v>
      </c>
      <c r="J1167" s="14">
        <f t="shared" ref="J1167:J1204" si="242">C1167*D1167*D1167*D1167*D1167</f>
        <v>0</v>
      </c>
      <c r="K1167" s="14">
        <f t="shared" ref="K1167:K1204" si="243">C1167*E1167*D1167</f>
        <v>0</v>
      </c>
      <c r="L1167" s="14">
        <f t="shared" ref="L1167:L1204" si="244">C1167*E1167*D1167*D1167</f>
        <v>0</v>
      </c>
      <c r="M1167" s="14">
        <f t="shared" ca="1" si="236"/>
        <v>-1.8432078686033124E-2</v>
      </c>
      <c r="N1167" s="14">
        <f t="shared" ref="N1167:N1204" ca="1" si="245">C1167*(M1167-E1167)^2</f>
        <v>0</v>
      </c>
      <c r="O1167" s="21">
        <f t="shared" ref="O1167:O1204" ca="1" si="246">(C1167*O$1-O$2*F1167+O$3*H1167)^2</f>
        <v>0</v>
      </c>
      <c r="P1167" s="14">
        <f t="shared" ref="P1167:P1204" ca="1" si="247">(-C1167*O$2+O$4*F1167-O$5*H1167)^2</f>
        <v>0</v>
      </c>
      <c r="Q1167" s="14">
        <f t="shared" ref="Q1167:Q1204" ca="1" si="248">+(C1167*O$3-F1167*O$5+H1167*O$6)^2</f>
        <v>0</v>
      </c>
      <c r="R1167" s="8">
        <f t="shared" ca="1" si="237"/>
        <v>1.8432078686033124E-2</v>
      </c>
    </row>
    <row r="1168" spans="3:18" x14ac:dyDescent="0.2">
      <c r="C1168" s="54"/>
      <c r="D1168" s="56">
        <f t="shared" si="238"/>
        <v>0</v>
      </c>
      <c r="E1168" s="56">
        <f t="shared" si="238"/>
        <v>0</v>
      </c>
      <c r="F1168" s="14">
        <f t="shared" si="239"/>
        <v>0</v>
      </c>
      <c r="G1168" s="14">
        <f t="shared" si="239"/>
        <v>0</v>
      </c>
      <c r="H1168" s="14">
        <f t="shared" si="240"/>
        <v>0</v>
      </c>
      <c r="I1168" s="14">
        <f t="shared" si="241"/>
        <v>0</v>
      </c>
      <c r="J1168" s="14">
        <f t="shared" si="242"/>
        <v>0</v>
      </c>
      <c r="K1168" s="14">
        <f t="shared" si="243"/>
        <v>0</v>
      </c>
      <c r="L1168" s="14">
        <f t="shared" si="244"/>
        <v>0</v>
      </c>
      <c r="M1168" s="14">
        <f t="shared" ca="1" si="236"/>
        <v>-1.8432078686033124E-2</v>
      </c>
      <c r="N1168" s="14">
        <f t="shared" ca="1" si="245"/>
        <v>0</v>
      </c>
      <c r="O1168" s="21">
        <f t="shared" ca="1" si="246"/>
        <v>0</v>
      </c>
      <c r="P1168" s="14">
        <f t="shared" ca="1" si="247"/>
        <v>0</v>
      </c>
      <c r="Q1168" s="14">
        <f t="shared" ca="1" si="248"/>
        <v>0</v>
      </c>
      <c r="R1168" s="8">
        <f t="shared" ca="1" si="237"/>
        <v>1.8432078686033124E-2</v>
      </c>
    </row>
    <row r="1169" spans="3:18" x14ac:dyDescent="0.2">
      <c r="C1169" s="54"/>
      <c r="D1169" s="56">
        <f t="shared" si="238"/>
        <v>0</v>
      </c>
      <c r="E1169" s="56">
        <f t="shared" si="238"/>
        <v>0</v>
      </c>
      <c r="F1169" s="14">
        <f t="shared" si="239"/>
        <v>0</v>
      </c>
      <c r="G1169" s="14">
        <f t="shared" si="239"/>
        <v>0</v>
      </c>
      <c r="H1169" s="14">
        <f t="shared" si="240"/>
        <v>0</v>
      </c>
      <c r="I1169" s="14">
        <f t="shared" si="241"/>
        <v>0</v>
      </c>
      <c r="J1169" s="14">
        <f t="shared" si="242"/>
        <v>0</v>
      </c>
      <c r="K1169" s="14">
        <f t="shared" si="243"/>
        <v>0</v>
      </c>
      <c r="L1169" s="14">
        <f t="shared" si="244"/>
        <v>0</v>
      </c>
      <c r="M1169" s="14">
        <f t="shared" ca="1" si="236"/>
        <v>-1.8432078686033124E-2</v>
      </c>
      <c r="N1169" s="14">
        <f t="shared" ca="1" si="245"/>
        <v>0</v>
      </c>
      <c r="O1169" s="21">
        <f t="shared" ca="1" si="246"/>
        <v>0</v>
      </c>
      <c r="P1169" s="14">
        <f t="shared" ca="1" si="247"/>
        <v>0</v>
      </c>
      <c r="Q1169" s="14">
        <f t="shared" ca="1" si="248"/>
        <v>0</v>
      </c>
      <c r="R1169" s="8">
        <f t="shared" ca="1" si="237"/>
        <v>1.8432078686033124E-2</v>
      </c>
    </row>
    <row r="1170" spans="3:18" x14ac:dyDescent="0.2">
      <c r="C1170" s="54"/>
      <c r="D1170" s="56">
        <f t="shared" si="238"/>
        <v>0</v>
      </c>
      <c r="E1170" s="56">
        <f t="shared" si="238"/>
        <v>0</v>
      </c>
      <c r="F1170" s="14">
        <f t="shared" si="239"/>
        <v>0</v>
      </c>
      <c r="G1170" s="14">
        <f t="shared" si="239"/>
        <v>0</v>
      </c>
      <c r="H1170" s="14">
        <f t="shared" si="240"/>
        <v>0</v>
      </c>
      <c r="I1170" s="14">
        <f t="shared" si="241"/>
        <v>0</v>
      </c>
      <c r="J1170" s="14">
        <f t="shared" si="242"/>
        <v>0</v>
      </c>
      <c r="K1170" s="14">
        <f t="shared" si="243"/>
        <v>0</v>
      </c>
      <c r="L1170" s="14">
        <f t="shared" si="244"/>
        <v>0</v>
      </c>
      <c r="M1170" s="14">
        <f t="shared" ca="1" si="236"/>
        <v>-1.8432078686033124E-2</v>
      </c>
      <c r="N1170" s="14">
        <f t="shared" ca="1" si="245"/>
        <v>0</v>
      </c>
      <c r="O1170" s="21">
        <f t="shared" ca="1" si="246"/>
        <v>0</v>
      </c>
      <c r="P1170" s="14">
        <f t="shared" ca="1" si="247"/>
        <v>0</v>
      </c>
      <c r="Q1170" s="14">
        <f t="shared" ca="1" si="248"/>
        <v>0</v>
      </c>
      <c r="R1170" s="8">
        <f t="shared" ca="1" si="237"/>
        <v>1.8432078686033124E-2</v>
      </c>
    </row>
    <row r="1171" spans="3:18" x14ac:dyDescent="0.2">
      <c r="C1171" s="54"/>
      <c r="D1171" s="56">
        <f t="shared" si="238"/>
        <v>0</v>
      </c>
      <c r="E1171" s="56">
        <f t="shared" si="238"/>
        <v>0</v>
      </c>
      <c r="F1171" s="14">
        <f t="shared" si="239"/>
        <v>0</v>
      </c>
      <c r="G1171" s="14">
        <f t="shared" si="239"/>
        <v>0</v>
      </c>
      <c r="H1171" s="14">
        <f t="shared" si="240"/>
        <v>0</v>
      </c>
      <c r="I1171" s="14">
        <f t="shared" si="241"/>
        <v>0</v>
      </c>
      <c r="J1171" s="14">
        <f t="shared" si="242"/>
        <v>0</v>
      </c>
      <c r="K1171" s="14">
        <f t="shared" si="243"/>
        <v>0</v>
      </c>
      <c r="L1171" s="14">
        <f t="shared" si="244"/>
        <v>0</v>
      </c>
      <c r="M1171" s="14">
        <f t="shared" ca="1" si="236"/>
        <v>-1.8432078686033124E-2</v>
      </c>
      <c r="N1171" s="14">
        <f t="shared" ca="1" si="245"/>
        <v>0</v>
      </c>
      <c r="O1171" s="21">
        <f t="shared" ca="1" si="246"/>
        <v>0</v>
      </c>
      <c r="P1171" s="14">
        <f t="shared" ca="1" si="247"/>
        <v>0</v>
      </c>
      <c r="Q1171" s="14">
        <f t="shared" ca="1" si="248"/>
        <v>0</v>
      </c>
      <c r="R1171" s="8">
        <f t="shared" ca="1" si="237"/>
        <v>1.8432078686033124E-2</v>
      </c>
    </row>
    <row r="1172" spans="3:18" x14ac:dyDescent="0.2">
      <c r="C1172" s="54"/>
      <c r="D1172" s="56">
        <f t="shared" si="238"/>
        <v>0</v>
      </c>
      <c r="E1172" s="56">
        <f t="shared" si="238"/>
        <v>0</v>
      </c>
      <c r="F1172" s="14">
        <f t="shared" si="239"/>
        <v>0</v>
      </c>
      <c r="G1172" s="14">
        <f t="shared" si="239"/>
        <v>0</v>
      </c>
      <c r="H1172" s="14">
        <f t="shared" si="240"/>
        <v>0</v>
      </c>
      <c r="I1172" s="14">
        <f t="shared" si="241"/>
        <v>0</v>
      </c>
      <c r="J1172" s="14">
        <f t="shared" si="242"/>
        <v>0</v>
      </c>
      <c r="K1172" s="14">
        <f t="shared" si="243"/>
        <v>0</v>
      </c>
      <c r="L1172" s="14">
        <f t="shared" si="244"/>
        <v>0</v>
      </c>
      <c r="M1172" s="14">
        <f t="shared" ref="M1172:M1204" ca="1" si="249">+E$4+E$5*D1172+E$6*D1172^2</f>
        <v>-1.8432078686033124E-2</v>
      </c>
      <c r="N1172" s="14">
        <f t="shared" ca="1" si="245"/>
        <v>0</v>
      </c>
      <c r="O1172" s="21">
        <f t="shared" ca="1" si="246"/>
        <v>0</v>
      </c>
      <c r="P1172" s="14">
        <f t="shared" ca="1" si="247"/>
        <v>0</v>
      </c>
      <c r="Q1172" s="14">
        <f t="shared" ca="1" si="248"/>
        <v>0</v>
      </c>
      <c r="R1172" s="8">
        <f t="shared" ref="R1172:R1204" ca="1" si="250">+E1172-M1172</f>
        <v>1.8432078686033124E-2</v>
      </c>
    </row>
    <row r="1173" spans="3:18" x14ac:dyDescent="0.2">
      <c r="C1173" s="54"/>
      <c r="D1173" s="56">
        <f t="shared" si="238"/>
        <v>0</v>
      </c>
      <c r="E1173" s="56">
        <f t="shared" si="238"/>
        <v>0</v>
      </c>
      <c r="F1173" s="14">
        <f t="shared" si="239"/>
        <v>0</v>
      </c>
      <c r="G1173" s="14">
        <f t="shared" si="239"/>
        <v>0</v>
      </c>
      <c r="H1173" s="14">
        <f t="shared" si="240"/>
        <v>0</v>
      </c>
      <c r="I1173" s="14">
        <f t="shared" si="241"/>
        <v>0</v>
      </c>
      <c r="J1173" s="14">
        <f t="shared" si="242"/>
        <v>0</v>
      </c>
      <c r="K1173" s="14">
        <f t="shared" si="243"/>
        <v>0</v>
      </c>
      <c r="L1173" s="14">
        <f t="shared" si="244"/>
        <v>0</v>
      </c>
      <c r="M1173" s="14">
        <f t="shared" ca="1" si="249"/>
        <v>-1.8432078686033124E-2</v>
      </c>
      <c r="N1173" s="14">
        <f t="shared" ca="1" si="245"/>
        <v>0</v>
      </c>
      <c r="O1173" s="21">
        <f t="shared" ca="1" si="246"/>
        <v>0</v>
      </c>
      <c r="P1173" s="14">
        <f t="shared" ca="1" si="247"/>
        <v>0</v>
      </c>
      <c r="Q1173" s="14">
        <f t="shared" ca="1" si="248"/>
        <v>0</v>
      </c>
      <c r="R1173" s="8">
        <f t="shared" ca="1" si="250"/>
        <v>1.8432078686033124E-2</v>
      </c>
    </row>
    <row r="1174" spans="3:18" x14ac:dyDescent="0.2">
      <c r="C1174" s="54"/>
      <c r="D1174" s="56">
        <f t="shared" si="238"/>
        <v>0</v>
      </c>
      <c r="E1174" s="56">
        <f t="shared" si="238"/>
        <v>0</v>
      </c>
      <c r="F1174" s="14">
        <f t="shared" si="239"/>
        <v>0</v>
      </c>
      <c r="G1174" s="14">
        <f t="shared" si="239"/>
        <v>0</v>
      </c>
      <c r="H1174" s="14">
        <f t="shared" si="240"/>
        <v>0</v>
      </c>
      <c r="I1174" s="14">
        <f t="shared" si="241"/>
        <v>0</v>
      </c>
      <c r="J1174" s="14">
        <f t="shared" si="242"/>
        <v>0</v>
      </c>
      <c r="K1174" s="14">
        <f t="shared" si="243"/>
        <v>0</v>
      </c>
      <c r="L1174" s="14">
        <f t="shared" si="244"/>
        <v>0</v>
      </c>
      <c r="M1174" s="14">
        <f t="shared" ca="1" si="249"/>
        <v>-1.8432078686033124E-2</v>
      </c>
      <c r="N1174" s="14">
        <f t="shared" ca="1" si="245"/>
        <v>0</v>
      </c>
      <c r="O1174" s="21">
        <f t="shared" ca="1" si="246"/>
        <v>0</v>
      </c>
      <c r="P1174" s="14">
        <f t="shared" ca="1" si="247"/>
        <v>0</v>
      </c>
      <c r="Q1174" s="14">
        <f t="shared" ca="1" si="248"/>
        <v>0</v>
      </c>
      <c r="R1174" s="8">
        <f t="shared" ca="1" si="250"/>
        <v>1.8432078686033124E-2</v>
      </c>
    </row>
    <row r="1175" spans="3:18" x14ac:dyDescent="0.2">
      <c r="C1175" s="54"/>
      <c r="D1175" s="56">
        <f t="shared" si="238"/>
        <v>0</v>
      </c>
      <c r="E1175" s="56">
        <f t="shared" si="238"/>
        <v>0</v>
      </c>
      <c r="F1175" s="14">
        <f t="shared" si="239"/>
        <v>0</v>
      </c>
      <c r="G1175" s="14">
        <f t="shared" si="239"/>
        <v>0</v>
      </c>
      <c r="H1175" s="14">
        <f t="shared" si="240"/>
        <v>0</v>
      </c>
      <c r="I1175" s="14">
        <f t="shared" si="241"/>
        <v>0</v>
      </c>
      <c r="J1175" s="14">
        <f t="shared" si="242"/>
        <v>0</v>
      </c>
      <c r="K1175" s="14">
        <f t="shared" si="243"/>
        <v>0</v>
      </c>
      <c r="L1175" s="14">
        <f t="shared" si="244"/>
        <v>0</v>
      </c>
      <c r="M1175" s="14">
        <f t="shared" ca="1" si="249"/>
        <v>-1.8432078686033124E-2</v>
      </c>
      <c r="N1175" s="14">
        <f t="shared" ca="1" si="245"/>
        <v>0</v>
      </c>
      <c r="O1175" s="21">
        <f t="shared" ca="1" si="246"/>
        <v>0</v>
      </c>
      <c r="P1175" s="14">
        <f t="shared" ca="1" si="247"/>
        <v>0</v>
      </c>
      <c r="Q1175" s="14">
        <f t="shared" ca="1" si="248"/>
        <v>0</v>
      </c>
      <c r="R1175" s="8">
        <f t="shared" ca="1" si="250"/>
        <v>1.8432078686033124E-2</v>
      </c>
    </row>
    <row r="1176" spans="3:18" x14ac:dyDescent="0.2">
      <c r="C1176" s="54"/>
      <c r="D1176" s="56">
        <f t="shared" si="238"/>
        <v>0</v>
      </c>
      <c r="E1176" s="56">
        <f t="shared" si="238"/>
        <v>0</v>
      </c>
      <c r="F1176" s="14">
        <f t="shared" si="239"/>
        <v>0</v>
      </c>
      <c r="G1176" s="14">
        <f t="shared" si="239"/>
        <v>0</v>
      </c>
      <c r="H1176" s="14">
        <f t="shared" si="240"/>
        <v>0</v>
      </c>
      <c r="I1176" s="14">
        <f t="shared" si="241"/>
        <v>0</v>
      </c>
      <c r="J1176" s="14">
        <f t="shared" si="242"/>
        <v>0</v>
      </c>
      <c r="K1176" s="14">
        <f t="shared" si="243"/>
        <v>0</v>
      </c>
      <c r="L1176" s="14">
        <f t="shared" si="244"/>
        <v>0</v>
      </c>
      <c r="M1176" s="14">
        <f t="shared" ca="1" si="249"/>
        <v>-1.8432078686033124E-2</v>
      </c>
      <c r="N1176" s="14">
        <f t="shared" ca="1" si="245"/>
        <v>0</v>
      </c>
      <c r="O1176" s="21">
        <f t="shared" ca="1" si="246"/>
        <v>0</v>
      </c>
      <c r="P1176" s="14">
        <f t="shared" ca="1" si="247"/>
        <v>0</v>
      </c>
      <c r="Q1176" s="14">
        <f t="shared" ca="1" si="248"/>
        <v>0</v>
      </c>
      <c r="R1176" s="8">
        <f t="shared" ca="1" si="250"/>
        <v>1.8432078686033124E-2</v>
      </c>
    </row>
    <row r="1177" spans="3:18" x14ac:dyDescent="0.2">
      <c r="C1177" s="54"/>
      <c r="D1177" s="56">
        <f t="shared" si="238"/>
        <v>0</v>
      </c>
      <c r="E1177" s="56">
        <f t="shared" si="238"/>
        <v>0</v>
      </c>
      <c r="F1177" s="14">
        <f t="shared" si="239"/>
        <v>0</v>
      </c>
      <c r="G1177" s="14">
        <f t="shared" si="239"/>
        <v>0</v>
      </c>
      <c r="H1177" s="14">
        <f t="shared" si="240"/>
        <v>0</v>
      </c>
      <c r="I1177" s="14">
        <f t="shared" si="241"/>
        <v>0</v>
      </c>
      <c r="J1177" s="14">
        <f t="shared" si="242"/>
        <v>0</v>
      </c>
      <c r="K1177" s="14">
        <f t="shared" si="243"/>
        <v>0</v>
      </c>
      <c r="L1177" s="14">
        <f t="shared" si="244"/>
        <v>0</v>
      </c>
      <c r="M1177" s="14">
        <f t="shared" ca="1" si="249"/>
        <v>-1.8432078686033124E-2</v>
      </c>
      <c r="N1177" s="14">
        <f t="shared" ca="1" si="245"/>
        <v>0</v>
      </c>
      <c r="O1177" s="21">
        <f t="shared" ca="1" si="246"/>
        <v>0</v>
      </c>
      <c r="P1177" s="14">
        <f t="shared" ca="1" si="247"/>
        <v>0</v>
      </c>
      <c r="Q1177" s="14">
        <f t="shared" ca="1" si="248"/>
        <v>0</v>
      </c>
      <c r="R1177" s="8">
        <f t="shared" ca="1" si="250"/>
        <v>1.8432078686033124E-2</v>
      </c>
    </row>
    <row r="1178" spans="3:18" x14ac:dyDescent="0.2">
      <c r="C1178" s="54"/>
      <c r="D1178" s="56">
        <f t="shared" si="238"/>
        <v>0</v>
      </c>
      <c r="E1178" s="56">
        <f t="shared" si="238"/>
        <v>0</v>
      </c>
      <c r="F1178" s="14">
        <f t="shared" si="239"/>
        <v>0</v>
      </c>
      <c r="G1178" s="14">
        <f t="shared" si="239"/>
        <v>0</v>
      </c>
      <c r="H1178" s="14">
        <f t="shared" si="240"/>
        <v>0</v>
      </c>
      <c r="I1178" s="14">
        <f t="shared" si="241"/>
        <v>0</v>
      </c>
      <c r="J1178" s="14">
        <f t="shared" si="242"/>
        <v>0</v>
      </c>
      <c r="K1178" s="14">
        <f t="shared" si="243"/>
        <v>0</v>
      </c>
      <c r="L1178" s="14">
        <f t="shared" si="244"/>
        <v>0</v>
      </c>
      <c r="M1178" s="14">
        <f t="shared" ca="1" si="249"/>
        <v>-1.8432078686033124E-2</v>
      </c>
      <c r="N1178" s="14">
        <f t="shared" ca="1" si="245"/>
        <v>0</v>
      </c>
      <c r="O1178" s="21">
        <f t="shared" ca="1" si="246"/>
        <v>0</v>
      </c>
      <c r="P1178" s="14">
        <f t="shared" ca="1" si="247"/>
        <v>0</v>
      </c>
      <c r="Q1178" s="14">
        <f t="shared" ca="1" si="248"/>
        <v>0</v>
      </c>
      <c r="R1178" s="8">
        <f t="shared" ca="1" si="250"/>
        <v>1.8432078686033124E-2</v>
      </c>
    </row>
    <row r="1179" spans="3:18" x14ac:dyDescent="0.2">
      <c r="C1179" s="54"/>
      <c r="D1179" s="56">
        <f t="shared" si="238"/>
        <v>0</v>
      </c>
      <c r="E1179" s="56">
        <f t="shared" si="238"/>
        <v>0</v>
      </c>
      <c r="F1179" s="14">
        <f t="shared" si="239"/>
        <v>0</v>
      </c>
      <c r="G1179" s="14">
        <f t="shared" si="239"/>
        <v>0</v>
      </c>
      <c r="H1179" s="14">
        <f t="shared" si="240"/>
        <v>0</v>
      </c>
      <c r="I1179" s="14">
        <f t="shared" si="241"/>
        <v>0</v>
      </c>
      <c r="J1179" s="14">
        <f t="shared" si="242"/>
        <v>0</v>
      </c>
      <c r="K1179" s="14">
        <f t="shared" si="243"/>
        <v>0</v>
      </c>
      <c r="L1179" s="14">
        <f t="shared" si="244"/>
        <v>0</v>
      </c>
      <c r="M1179" s="14">
        <f t="shared" ca="1" si="249"/>
        <v>-1.8432078686033124E-2</v>
      </c>
      <c r="N1179" s="14">
        <f t="shared" ca="1" si="245"/>
        <v>0</v>
      </c>
      <c r="O1179" s="21">
        <f t="shared" ca="1" si="246"/>
        <v>0</v>
      </c>
      <c r="P1179" s="14">
        <f t="shared" ca="1" si="247"/>
        <v>0</v>
      </c>
      <c r="Q1179" s="14">
        <f t="shared" ca="1" si="248"/>
        <v>0</v>
      </c>
      <c r="R1179" s="8">
        <f t="shared" ca="1" si="250"/>
        <v>1.8432078686033124E-2</v>
      </c>
    </row>
    <row r="1180" spans="3:18" x14ac:dyDescent="0.2">
      <c r="C1180" s="54"/>
      <c r="D1180" s="56">
        <f t="shared" si="238"/>
        <v>0</v>
      </c>
      <c r="E1180" s="56">
        <f t="shared" si="238"/>
        <v>0</v>
      </c>
      <c r="F1180" s="14">
        <f t="shared" si="239"/>
        <v>0</v>
      </c>
      <c r="G1180" s="14">
        <f t="shared" si="239"/>
        <v>0</v>
      </c>
      <c r="H1180" s="14">
        <f t="shared" si="240"/>
        <v>0</v>
      </c>
      <c r="I1180" s="14">
        <f t="shared" si="241"/>
        <v>0</v>
      </c>
      <c r="J1180" s="14">
        <f t="shared" si="242"/>
        <v>0</v>
      </c>
      <c r="K1180" s="14">
        <f t="shared" si="243"/>
        <v>0</v>
      </c>
      <c r="L1180" s="14">
        <f t="shared" si="244"/>
        <v>0</v>
      </c>
      <c r="M1180" s="14">
        <f t="shared" ca="1" si="249"/>
        <v>-1.8432078686033124E-2</v>
      </c>
      <c r="N1180" s="14">
        <f t="shared" ca="1" si="245"/>
        <v>0</v>
      </c>
      <c r="O1180" s="21">
        <f t="shared" ca="1" si="246"/>
        <v>0</v>
      </c>
      <c r="P1180" s="14">
        <f t="shared" ca="1" si="247"/>
        <v>0</v>
      </c>
      <c r="Q1180" s="14">
        <f t="shared" ca="1" si="248"/>
        <v>0</v>
      </c>
      <c r="R1180" s="8">
        <f t="shared" ca="1" si="250"/>
        <v>1.8432078686033124E-2</v>
      </c>
    </row>
    <row r="1181" spans="3:18" x14ac:dyDescent="0.2">
      <c r="C1181" s="54"/>
      <c r="D1181" s="56">
        <f t="shared" si="238"/>
        <v>0</v>
      </c>
      <c r="E1181" s="56">
        <f t="shared" si="238"/>
        <v>0</v>
      </c>
      <c r="F1181" s="14">
        <f t="shared" si="239"/>
        <v>0</v>
      </c>
      <c r="G1181" s="14">
        <f t="shared" si="239"/>
        <v>0</v>
      </c>
      <c r="H1181" s="14">
        <f t="shared" si="240"/>
        <v>0</v>
      </c>
      <c r="I1181" s="14">
        <f t="shared" si="241"/>
        <v>0</v>
      </c>
      <c r="J1181" s="14">
        <f t="shared" si="242"/>
        <v>0</v>
      </c>
      <c r="K1181" s="14">
        <f t="shared" si="243"/>
        <v>0</v>
      </c>
      <c r="L1181" s="14">
        <f t="shared" si="244"/>
        <v>0</v>
      </c>
      <c r="M1181" s="14">
        <f t="shared" ca="1" si="249"/>
        <v>-1.8432078686033124E-2</v>
      </c>
      <c r="N1181" s="14">
        <f t="shared" ca="1" si="245"/>
        <v>0</v>
      </c>
      <c r="O1181" s="21">
        <f t="shared" ca="1" si="246"/>
        <v>0</v>
      </c>
      <c r="P1181" s="14">
        <f t="shared" ca="1" si="247"/>
        <v>0</v>
      </c>
      <c r="Q1181" s="14">
        <f t="shared" ca="1" si="248"/>
        <v>0</v>
      </c>
      <c r="R1181" s="8">
        <f t="shared" ca="1" si="250"/>
        <v>1.8432078686033124E-2</v>
      </c>
    </row>
    <row r="1182" spans="3:18" x14ac:dyDescent="0.2">
      <c r="C1182" s="54"/>
      <c r="D1182" s="56">
        <f t="shared" si="238"/>
        <v>0</v>
      </c>
      <c r="E1182" s="56">
        <f t="shared" si="238"/>
        <v>0</v>
      </c>
      <c r="F1182" s="14">
        <f t="shared" si="239"/>
        <v>0</v>
      </c>
      <c r="G1182" s="14">
        <f t="shared" si="239"/>
        <v>0</v>
      </c>
      <c r="H1182" s="14">
        <f t="shared" si="240"/>
        <v>0</v>
      </c>
      <c r="I1182" s="14">
        <f t="shared" si="241"/>
        <v>0</v>
      </c>
      <c r="J1182" s="14">
        <f t="shared" si="242"/>
        <v>0</v>
      </c>
      <c r="K1182" s="14">
        <f t="shared" si="243"/>
        <v>0</v>
      </c>
      <c r="L1182" s="14">
        <f t="shared" si="244"/>
        <v>0</v>
      </c>
      <c r="M1182" s="14">
        <f t="shared" ca="1" si="249"/>
        <v>-1.8432078686033124E-2</v>
      </c>
      <c r="N1182" s="14">
        <f t="shared" ca="1" si="245"/>
        <v>0</v>
      </c>
      <c r="O1182" s="21">
        <f t="shared" ca="1" si="246"/>
        <v>0</v>
      </c>
      <c r="P1182" s="14">
        <f t="shared" ca="1" si="247"/>
        <v>0</v>
      </c>
      <c r="Q1182" s="14">
        <f t="shared" ca="1" si="248"/>
        <v>0</v>
      </c>
      <c r="R1182" s="8">
        <f t="shared" ca="1" si="250"/>
        <v>1.8432078686033124E-2</v>
      </c>
    </row>
    <row r="1183" spans="3:18" x14ac:dyDescent="0.2">
      <c r="C1183" s="54"/>
      <c r="D1183" s="56">
        <f t="shared" si="238"/>
        <v>0</v>
      </c>
      <c r="E1183" s="56">
        <f t="shared" si="238"/>
        <v>0</v>
      </c>
      <c r="F1183" s="14">
        <f t="shared" si="239"/>
        <v>0</v>
      </c>
      <c r="G1183" s="14">
        <f t="shared" si="239"/>
        <v>0</v>
      </c>
      <c r="H1183" s="14">
        <f t="shared" si="240"/>
        <v>0</v>
      </c>
      <c r="I1183" s="14">
        <f t="shared" si="241"/>
        <v>0</v>
      </c>
      <c r="J1183" s="14">
        <f t="shared" si="242"/>
        <v>0</v>
      </c>
      <c r="K1183" s="14">
        <f t="shared" si="243"/>
        <v>0</v>
      </c>
      <c r="L1183" s="14">
        <f t="shared" si="244"/>
        <v>0</v>
      </c>
      <c r="M1183" s="14">
        <f t="shared" ca="1" si="249"/>
        <v>-1.8432078686033124E-2</v>
      </c>
      <c r="N1183" s="14">
        <f t="shared" ca="1" si="245"/>
        <v>0</v>
      </c>
      <c r="O1183" s="21">
        <f t="shared" ca="1" si="246"/>
        <v>0</v>
      </c>
      <c r="P1183" s="14">
        <f t="shared" ca="1" si="247"/>
        <v>0</v>
      </c>
      <c r="Q1183" s="14">
        <f t="shared" ca="1" si="248"/>
        <v>0</v>
      </c>
      <c r="R1183" s="8">
        <f t="shared" ca="1" si="250"/>
        <v>1.8432078686033124E-2</v>
      </c>
    </row>
    <row r="1184" spans="3:18" x14ac:dyDescent="0.2">
      <c r="C1184" s="54"/>
      <c r="D1184" s="56">
        <f t="shared" si="238"/>
        <v>0</v>
      </c>
      <c r="E1184" s="56">
        <f t="shared" si="238"/>
        <v>0</v>
      </c>
      <c r="F1184" s="14">
        <f t="shared" si="239"/>
        <v>0</v>
      </c>
      <c r="G1184" s="14">
        <f t="shared" si="239"/>
        <v>0</v>
      </c>
      <c r="H1184" s="14">
        <f t="shared" si="240"/>
        <v>0</v>
      </c>
      <c r="I1184" s="14">
        <f t="shared" si="241"/>
        <v>0</v>
      </c>
      <c r="J1184" s="14">
        <f t="shared" si="242"/>
        <v>0</v>
      </c>
      <c r="K1184" s="14">
        <f t="shared" si="243"/>
        <v>0</v>
      </c>
      <c r="L1184" s="14">
        <f t="shared" si="244"/>
        <v>0</v>
      </c>
      <c r="M1184" s="14">
        <f t="shared" ca="1" si="249"/>
        <v>-1.8432078686033124E-2</v>
      </c>
      <c r="N1184" s="14">
        <f t="shared" ca="1" si="245"/>
        <v>0</v>
      </c>
      <c r="O1184" s="21">
        <f t="shared" ca="1" si="246"/>
        <v>0</v>
      </c>
      <c r="P1184" s="14">
        <f t="shared" ca="1" si="247"/>
        <v>0</v>
      </c>
      <c r="Q1184" s="14">
        <f t="shared" ca="1" si="248"/>
        <v>0</v>
      </c>
      <c r="R1184" s="8">
        <f t="shared" ca="1" si="250"/>
        <v>1.8432078686033124E-2</v>
      </c>
    </row>
    <row r="1185" spans="3:18" x14ac:dyDescent="0.2">
      <c r="C1185" s="54"/>
      <c r="D1185" s="56">
        <f t="shared" si="238"/>
        <v>0</v>
      </c>
      <c r="E1185" s="56">
        <f t="shared" si="238"/>
        <v>0</v>
      </c>
      <c r="F1185" s="14">
        <f t="shared" si="239"/>
        <v>0</v>
      </c>
      <c r="G1185" s="14">
        <f t="shared" si="239"/>
        <v>0</v>
      </c>
      <c r="H1185" s="14">
        <f t="shared" si="240"/>
        <v>0</v>
      </c>
      <c r="I1185" s="14">
        <f t="shared" si="241"/>
        <v>0</v>
      </c>
      <c r="J1185" s="14">
        <f t="shared" si="242"/>
        <v>0</v>
      </c>
      <c r="K1185" s="14">
        <f t="shared" si="243"/>
        <v>0</v>
      </c>
      <c r="L1185" s="14">
        <f t="shared" si="244"/>
        <v>0</v>
      </c>
      <c r="M1185" s="14">
        <f t="shared" ca="1" si="249"/>
        <v>-1.8432078686033124E-2</v>
      </c>
      <c r="N1185" s="14">
        <f t="shared" ca="1" si="245"/>
        <v>0</v>
      </c>
      <c r="O1185" s="21">
        <f t="shared" ca="1" si="246"/>
        <v>0</v>
      </c>
      <c r="P1185" s="14">
        <f t="shared" ca="1" si="247"/>
        <v>0</v>
      </c>
      <c r="Q1185" s="14">
        <f t="shared" ca="1" si="248"/>
        <v>0</v>
      </c>
      <c r="R1185" s="8">
        <f t="shared" ca="1" si="250"/>
        <v>1.8432078686033124E-2</v>
      </c>
    </row>
    <row r="1186" spans="3:18" x14ac:dyDescent="0.2">
      <c r="C1186" s="54"/>
      <c r="D1186" s="56">
        <f t="shared" si="238"/>
        <v>0</v>
      </c>
      <c r="E1186" s="56">
        <f t="shared" si="238"/>
        <v>0</v>
      </c>
      <c r="F1186" s="14">
        <f t="shared" si="239"/>
        <v>0</v>
      </c>
      <c r="G1186" s="14">
        <f t="shared" si="239"/>
        <v>0</v>
      </c>
      <c r="H1186" s="14">
        <f t="shared" si="240"/>
        <v>0</v>
      </c>
      <c r="I1186" s="14">
        <f t="shared" si="241"/>
        <v>0</v>
      </c>
      <c r="J1186" s="14">
        <f t="shared" si="242"/>
        <v>0</v>
      </c>
      <c r="K1186" s="14">
        <f t="shared" si="243"/>
        <v>0</v>
      </c>
      <c r="L1186" s="14">
        <f t="shared" si="244"/>
        <v>0</v>
      </c>
      <c r="M1186" s="14">
        <f t="shared" ca="1" si="249"/>
        <v>-1.8432078686033124E-2</v>
      </c>
      <c r="N1186" s="14">
        <f t="shared" ca="1" si="245"/>
        <v>0</v>
      </c>
      <c r="O1186" s="21">
        <f t="shared" ca="1" si="246"/>
        <v>0</v>
      </c>
      <c r="P1186" s="14">
        <f t="shared" ca="1" si="247"/>
        <v>0</v>
      </c>
      <c r="Q1186" s="14">
        <f t="shared" ca="1" si="248"/>
        <v>0</v>
      </c>
      <c r="R1186" s="8">
        <f t="shared" ca="1" si="250"/>
        <v>1.8432078686033124E-2</v>
      </c>
    </row>
    <row r="1187" spans="3:18" x14ac:dyDescent="0.2">
      <c r="C1187" s="54"/>
      <c r="D1187" s="56">
        <f t="shared" si="238"/>
        <v>0</v>
      </c>
      <c r="E1187" s="56">
        <f t="shared" si="238"/>
        <v>0</v>
      </c>
      <c r="F1187" s="14">
        <f t="shared" si="239"/>
        <v>0</v>
      </c>
      <c r="G1187" s="14">
        <f t="shared" si="239"/>
        <v>0</v>
      </c>
      <c r="H1187" s="14">
        <f t="shared" si="240"/>
        <v>0</v>
      </c>
      <c r="I1187" s="14">
        <f t="shared" si="241"/>
        <v>0</v>
      </c>
      <c r="J1187" s="14">
        <f t="shared" si="242"/>
        <v>0</v>
      </c>
      <c r="K1187" s="14">
        <f t="shared" si="243"/>
        <v>0</v>
      </c>
      <c r="L1187" s="14">
        <f t="shared" si="244"/>
        <v>0</v>
      </c>
      <c r="M1187" s="14">
        <f t="shared" ca="1" si="249"/>
        <v>-1.8432078686033124E-2</v>
      </c>
      <c r="N1187" s="14">
        <f t="shared" ca="1" si="245"/>
        <v>0</v>
      </c>
      <c r="O1187" s="21">
        <f t="shared" ca="1" si="246"/>
        <v>0</v>
      </c>
      <c r="P1187" s="14">
        <f t="shared" ca="1" si="247"/>
        <v>0</v>
      </c>
      <c r="Q1187" s="14">
        <f t="shared" ca="1" si="248"/>
        <v>0</v>
      </c>
      <c r="R1187" s="8">
        <f t="shared" ca="1" si="250"/>
        <v>1.8432078686033124E-2</v>
      </c>
    </row>
    <row r="1188" spans="3:18" x14ac:dyDescent="0.2">
      <c r="C1188" s="54"/>
      <c r="D1188" s="56">
        <f t="shared" si="238"/>
        <v>0</v>
      </c>
      <c r="E1188" s="56">
        <f t="shared" si="238"/>
        <v>0</v>
      </c>
      <c r="F1188" s="14">
        <f t="shared" si="239"/>
        <v>0</v>
      </c>
      <c r="G1188" s="14">
        <f t="shared" si="239"/>
        <v>0</v>
      </c>
      <c r="H1188" s="14">
        <f t="shared" si="240"/>
        <v>0</v>
      </c>
      <c r="I1188" s="14">
        <f t="shared" si="241"/>
        <v>0</v>
      </c>
      <c r="J1188" s="14">
        <f t="shared" si="242"/>
        <v>0</v>
      </c>
      <c r="K1188" s="14">
        <f t="shared" si="243"/>
        <v>0</v>
      </c>
      <c r="L1188" s="14">
        <f t="shared" si="244"/>
        <v>0</v>
      </c>
      <c r="M1188" s="14">
        <f t="shared" ca="1" si="249"/>
        <v>-1.8432078686033124E-2</v>
      </c>
      <c r="N1188" s="14">
        <f t="shared" ca="1" si="245"/>
        <v>0</v>
      </c>
      <c r="O1188" s="21">
        <f t="shared" ca="1" si="246"/>
        <v>0</v>
      </c>
      <c r="P1188" s="14">
        <f t="shared" ca="1" si="247"/>
        <v>0</v>
      </c>
      <c r="Q1188" s="14">
        <f t="shared" ca="1" si="248"/>
        <v>0</v>
      </c>
      <c r="R1188" s="8">
        <f t="shared" ca="1" si="250"/>
        <v>1.8432078686033124E-2</v>
      </c>
    </row>
    <row r="1189" spans="3:18" x14ac:dyDescent="0.2">
      <c r="C1189" s="54"/>
      <c r="D1189" s="56">
        <f t="shared" si="238"/>
        <v>0</v>
      </c>
      <c r="E1189" s="56">
        <f t="shared" si="238"/>
        <v>0</v>
      </c>
      <c r="F1189" s="14">
        <f t="shared" si="239"/>
        <v>0</v>
      </c>
      <c r="G1189" s="14">
        <f t="shared" si="239"/>
        <v>0</v>
      </c>
      <c r="H1189" s="14">
        <f t="shared" si="240"/>
        <v>0</v>
      </c>
      <c r="I1189" s="14">
        <f t="shared" si="241"/>
        <v>0</v>
      </c>
      <c r="J1189" s="14">
        <f t="shared" si="242"/>
        <v>0</v>
      </c>
      <c r="K1189" s="14">
        <f t="shared" si="243"/>
        <v>0</v>
      </c>
      <c r="L1189" s="14">
        <f t="shared" si="244"/>
        <v>0</v>
      </c>
      <c r="M1189" s="14">
        <f t="shared" ca="1" si="249"/>
        <v>-1.8432078686033124E-2</v>
      </c>
      <c r="N1189" s="14">
        <f t="shared" ca="1" si="245"/>
        <v>0</v>
      </c>
      <c r="O1189" s="21">
        <f t="shared" ca="1" si="246"/>
        <v>0</v>
      </c>
      <c r="P1189" s="14">
        <f t="shared" ca="1" si="247"/>
        <v>0</v>
      </c>
      <c r="Q1189" s="14">
        <f t="shared" ca="1" si="248"/>
        <v>0</v>
      </c>
      <c r="R1189" s="8">
        <f t="shared" ca="1" si="250"/>
        <v>1.8432078686033124E-2</v>
      </c>
    </row>
    <row r="1190" spans="3:18" x14ac:dyDescent="0.2">
      <c r="C1190" s="54"/>
      <c r="D1190" s="56">
        <f t="shared" si="238"/>
        <v>0</v>
      </c>
      <c r="E1190" s="56">
        <f t="shared" si="238"/>
        <v>0</v>
      </c>
      <c r="F1190" s="14">
        <f t="shared" si="239"/>
        <v>0</v>
      </c>
      <c r="G1190" s="14">
        <f t="shared" si="239"/>
        <v>0</v>
      </c>
      <c r="H1190" s="14">
        <f t="shared" si="240"/>
        <v>0</v>
      </c>
      <c r="I1190" s="14">
        <f t="shared" si="241"/>
        <v>0</v>
      </c>
      <c r="J1190" s="14">
        <f t="shared" si="242"/>
        <v>0</v>
      </c>
      <c r="K1190" s="14">
        <f t="shared" si="243"/>
        <v>0</v>
      </c>
      <c r="L1190" s="14">
        <f t="shared" si="244"/>
        <v>0</v>
      </c>
      <c r="M1190" s="14">
        <f t="shared" ca="1" si="249"/>
        <v>-1.8432078686033124E-2</v>
      </c>
      <c r="N1190" s="14">
        <f t="shared" ca="1" si="245"/>
        <v>0</v>
      </c>
      <c r="O1190" s="21">
        <f t="shared" ca="1" si="246"/>
        <v>0</v>
      </c>
      <c r="P1190" s="14">
        <f t="shared" ca="1" si="247"/>
        <v>0</v>
      </c>
      <c r="Q1190" s="14">
        <f t="shared" ca="1" si="248"/>
        <v>0</v>
      </c>
      <c r="R1190" s="8">
        <f t="shared" ca="1" si="250"/>
        <v>1.8432078686033124E-2</v>
      </c>
    </row>
    <row r="1191" spans="3:18" x14ac:dyDescent="0.2">
      <c r="C1191" s="54"/>
      <c r="D1191" s="56">
        <f t="shared" si="238"/>
        <v>0</v>
      </c>
      <c r="E1191" s="56">
        <f t="shared" si="238"/>
        <v>0</v>
      </c>
      <c r="F1191" s="14">
        <f t="shared" si="239"/>
        <v>0</v>
      </c>
      <c r="G1191" s="14">
        <f t="shared" si="239"/>
        <v>0</v>
      </c>
      <c r="H1191" s="14">
        <f t="shared" si="240"/>
        <v>0</v>
      </c>
      <c r="I1191" s="14">
        <f t="shared" si="241"/>
        <v>0</v>
      </c>
      <c r="J1191" s="14">
        <f t="shared" si="242"/>
        <v>0</v>
      </c>
      <c r="K1191" s="14">
        <f t="shared" si="243"/>
        <v>0</v>
      </c>
      <c r="L1191" s="14">
        <f t="shared" si="244"/>
        <v>0</v>
      </c>
      <c r="M1191" s="14">
        <f t="shared" ca="1" si="249"/>
        <v>-1.8432078686033124E-2</v>
      </c>
      <c r="N1191" s="14">
        <f t="shared" ca="1" si="245"/>
        <v>0</v>
      </c>
      <c r="O1191" s="21">
        <f t="shared" ca="1" si="246"/>
        <v>0</v>
      </c>
      <c r="P1191" s="14">
        <f t="shared" ca="1" si="247"/>
        <v>0</v>
      </c>
      <c r="Q1191" s="14">
        <f t="shared" ca="1" si="248"/>
        <v>0</v>
      </c>
      <c r="R1191" s="8">
        <f t="shared" ca="1" si="250"/>
        <v>1.8432078686033124E-2</v>
      </c>
    </row>
    <row r="1192" spans="3:18" x14ac:dyDescent="0.2">
      <c r="C1192" s="54"/>
      <c r="D1192" s="56">
        <f t="shared" si="238"/>
        <v>0</v>
      </c>
      <c r="E1192" s="56">
        <f t="shared" si="238"/>
        <v>0</v>
      </c>
      <c r="F1192" s="14">
        <f t="shared" si="239"/>
        <v>0</v>
      </c>
      <c r="G1192" s="14">
        <f t="shared" si="239"/>
        <v>0</v>
      </c>
      <c r="H1192" s="14">
        <f t="shared" si="240"/>
        <v>0</v>
      </c>
      <c r="I1192" s="14">
        <f t="shared" si="241"/>
        <v>0</v>
      </c>
      <c r="J1192" s="14">
        <f t="shared" si="242"/>
        <v>0</v>
      </c>
      <c r="K1192" s="14">
        <f t="shared" si="243"/>
        <v>0</v>
      </c>
      <c r="L1192" s="14">
        <f t="shared" si="244"/>
        <v>0</v>
      </c>
      <c r="M1192" s="14">
        <f t="shared" ca="1" si="249"/>
        <v>-1.8432078686033124E-2</v>
      </c>
      <c r="N1192" s="14">
        <f t="shared" ca="1" si="245"/>
        <v>0</v>
      </c>
      <c r="O1192" s="21">
        <f t="shared" ca="1" si="246"/>
        <v>0</v>
      </c>
      <c r="P1192" s="14">
        <f t="shared" ca="1" si="247"/>
        <v>0</v>
      </c>
      <c r="Q1192" s="14">
        <f t="shared" ca="1" si="248"/>
        <v>0</v>
      </c>
      <c r="R1192" s="8">
        <f t="shared" ca="1" si="250"/>
        <v>1.8432078686033124E-2</v>
      </c>
    </row>
    <row r="1193" spans="3:18" x14ac:dyDescent="0.2">
      <c r="C1193" s="54"/>
      <c r="D1193" s="56">
        <f t="shared" si="238"/>
        <v>0</v>
      </c>
      <c r="E1193" s="56">
        <f t="shared" si="238"/>
        <v>0</v>
      </c>
      <c r="F1193" s="14">
        <f t="shared" si="239"/>
        <v>0</v>
      </c>
      <c r="G1193" s="14">
        <f t="shared" si="239"/>
        <v>0</v>
      </c>
      <c r="H1193" s="14">
        <f t="shared" si="240"/>
        <v>0</v>
      </c>
      <c r="I1193" s="14">
        <f t="shared" si="241"/>
        <v>0</v>
      </c>
      <c r="J1193" s="14">
        <f t="shared" si="242"/>
        <v>0</v>
      </c>
      <c r="K1193" s="14">
        <f t="shared" si="243"/>
        <v>0</v>
      </c>
      <c r="L1193" s="14">
        <f t="shared" si="244"/>
        <v>0</v>
      </c>
      <c r="M1193" s="14">
        <f t="shared" ca="1" si="249"/>
        <v>-1.8432078686033124E-2</v>
      </c>
      <c r="N1193" s="14">
        <f t="shared" ca="1" si="245"/>
        <v>0</v>
      </c>
      <c r="O1193" s="21">
        <f t="shared" ca="1" si="246"/>
        <v>0</v>
      </c>
      <c r="P1193" s="14">
        <f t="shared" ca="1" si="247"/>
        <v>0</v>
      </c>
      <c r="Q1193" s="14">
        <f t="shared" ca="1" si="248"/>
        <v>0</v>
      </c>
      <c r="R1193" s="8">
        <f t="shared" ca="1" si="250"/>
        <v>1.8432078686033124E-2</v>
      </c>
    </row>
    <row r="1194" spans="3:18" x14ac:dyDescent="0.2">
      <c r="C1194" s="54"/>
      <c r="D1194" s="56">
        <f t="shared" si="238"/>
        <v>0</v>
      </c>
      <c r="E1194" s="56">
        <f t="shared" si="238"/>
        <v>0</v>
      </c>
      <c r="F1194" s="14">
        <f t="shared" si="239"/>
        <v>0</v>
      </c>
      <c r="G1194" s="14">
        <f t="shared" si="239"/>
        <v>0</v>
      </c>
      <c r="H1194" s="14">
        <f t="shared" si="240"/>
        <v>0</v>
      </c>
      <c r="I1194" s="14">
        <f t="shared" si="241"/>
        <v>0</v>
      </c>
      <c r="J1194" s="14">
        <f t="shared" si="242"/>
        <v>0</v>
      </c>
      <c r="K1194" s="14">
        <f t="shared" si="243"/>
        <v>0</v>
      </c>
      <c r="L1194" s="14">
        <f t="shared" si="244"/>
        <v>0</v>
      </c>
      <c r="M1194" s="14">
        <f t="shared" ca="1" si="249"/>
        <v>-1.8432078686033124E-2</v>
      </c>
      <c r="N1194" s="14">
        <f t="shared" ca="1" si="245"/>
        <v>0</v>
      </c>
      <c r="O1194" s="21">
        <f t="shared" ca="1" si="246"/>
        <v>0</v>
      </c>
      <c r="P1194" s="14">
        <f t="shared" ca="1" si="247"/>
        <v>0</v>
      </c>
      <c r="Q1194" s="14">
        <f t="shared" ca="1" si="248"/>
        <v>0</v>
      </c>
      <c r="R1194" s="8">
        <f t="shared" ca="1" si="250"/>
        <v>1.8432078686033124E-2</v>
      </c>
    </row>
    <row r="1195" spans="3:18" x14ac:dyDescent="0.2">
      <c r="C1195" s="54"/>
      <c r="D1195" s="56">
        <f t="shared" si="238"/>
        <v>0</v>
      </c>
      <c r="E1195" s="56">
        <f t="shared" si="238"/>
        <v>0</v>
      </c>
      <c r="F1195" s="14">
        <f t="shared" si="239"/>
        <v>0</v>
      </c>
      <c r="G1195" s="14">
        <f t="shared" si="239"/>
        <v>0</v>
      </c>
      <c r="H1195" s="14">
        <f t="shared" si="240"/>
        <v>0</v>
      </c>
      <c r="I1195" s="14">
        <f t="shared" si="241"/>
        <v>0</v>
      </c>
      <c r="J1195" s="14">
        <f t="shared" si="242"/>
        <v>0</v>
      </c>
      <c r="K1195" s="14">
        <f t="shared" si="243"/>
        <v>0</v>
      </c>
      <c r="L1195" s="14">
        <f t="shared" si="244"/>
        <v>0</v>
      </c>
      <c r="M1195" s="14">
        <f t="shared" ca="1" si="249"/>
        <v>-1.8432078686033124E-2</v>
      </c>
      <c r="N1195" s="14">
        <f t="shared" ca="1" si="245"/>
        <v>0</v>
      </c>
      <c r="O1195" s="21">
        <f t="shared" ca="1" si="246"/>
        <v>0</v>
      </c>
      <c r="P1195" s="14">
        <f t="shared" ca="1" si="247"/>
        <v>0</v>
      </c>
      <c r="Q1195" s="14">
        <f t="shared" ca="1" si="248"/>
        <v>0</v>
      </c>
      <c r="R1195" s="8">
        <f t="shared" ca="1" si="250"/>
        <v>1.8432078686033124E-2</v>
      </c>
    </row>
    <row r="1196" spans="3:18" x14ac:dyDescent="0.2">
      <c r="C1196" s="54"/>
      <c r="D1196" s="56">
        <f t="shared" si="238"/>
        <v>0</v>
      </c>
      <c r="E1196" s="56">
        <f t="shared" si="238"/>
        <v>0</v>
      </c>
      <c r="F1196" s="14">
        <f t="shared" si="239"/>
        <v>0</v>
      </c>
      <c r="G1196" s="14">
        <f t="shared" si="239"/>
        <v>0</v>
      </c>
      <c r="H1196" s="14">
        <f t="shared" si="240"/>
        <v>0</v>
      </c>
      <c r="I1196" s="14">
        <f t="shared" si="241"/>
        <v>0</v>
      </c>
      <c r="J1196" s="14">
        <f t="shared" si="242"/>
        <v>0</v>
      </c>
      <c r="K1196" s="14">
        <f t="shared" si="243"/>
        <v>0</v>
      </c>
      <c r="L1196" s="14">
        <f t="shared" si="244"/>
        <v>0</v>
      </c>
      <c r="M1196" s="14">
        <f t="shared" ca="1" si="249"/>
        <v>-1.8432078686033124E-2</v>
      </c>
      <c r="N1196" s="14">
        <f t="shared" ca="1" si="245"/>
        <v>0</v>
      </c>
      <c r="O1196" s="21">
        <f t="shared" ca="1" si="246"/>
        <v>0</v>
      </c>
      <c r="P1196" s="14">
        <f t="shared" ca="1" si="247"/>
        <v>0</v>
      </c>
      <c r="Q1196" s="14">
        <f t="shared" ca="1" si="248"/>
        <v>0</v>
      </c>
      <c r="R1196" s="8">
        <f t="shared" ca="1" si="250"/>
        <v>1.8432078686033124E-2</v>
      </c>
    </row>
    <row r="1197" spans="3:18" x14ac:dyDescent="0.2">
      <c r="C1197" s="54"/>
      <c r="D1197" s="56">
        <f t="shared" si="238"/>
        <v>0</v>
      </c>
      <c r="E1197" s="56">
        <f t="shared" si="238"/>
        <v>0</v>
      </c>
      <c r="F1197" s="14">
        <f t="shared" si="239"/>
        <v>0</v>
      </c>
      <c r="G1197" s="14">
        <f t="shared" si="239"/>
        <v>0</v>
      </c>
      <c r="H1197" s="14">
        <f t="shared" si="240"/>
        <v>0</v>
      </c>
      <c r="I1197" s="14">
        <f t="shared" si="241"/>
        <v>0</v>
      </c>
      <c r="J1197" s="14">
        <f t="shared" si="242"/>
        <v>0</v>
      </c>
      <c r="K1197" s="14">
        <f t="shared" si="243"/>
        <v>0</v>
      </c>
      <c r="L1197" s="14">
        <f t="shared" si="244"/>
        <v>0</v>
      </c>
      <c r="M1197" s="14">
        <f t="shared" ca="1" si="249"/>
        <v>-1.8432078686033124E-2</v>
      </c>
      <c r="N1197" s="14">
        <f t="shared" ca="1" si="245"/>
        <v>0</v>
      </c>
      <c r="O1197" s="21">
        <f t="shared" ca="1" si="246"/>
        <v>0</v>
      </c>
      <c r="P1197" s="14">
        <f t="shared" ca="1" si="247"/>
        <v>0</v>
      </c>
      <c r="Q1197" s="14">
        <f t="shared" ca="1" si="248"/>
        <v>0</v>
      </c>
      <c r="R1197" s="8">
        <f t="shared" ca="1" si="250"/>
        <v>1.8432078686033124E-2</v>
      </c>
    </row>
    <row r="1198" spans="3:18" x14ac:dyDescent="0.2">
      <c r="C1198" s="54"/>
      <c r="D1198" s="56">
        <f t="shared" si="238"/>
        <v>0</v>
      </c>
      <c r="E1198" s="56">
        <f t="shared" si="238"/>
        <v>0</v>
      </c>
      <c r="F1198" s="14">
        <f t="shared" si="239"/>
        <v>0</v>
      </c>
      <c r="G1198" s="14">
        <f t="shared" si="239"/>
        <v>0</v>
      </c>
      <c r="H1198" s="14">
        <f t="shared" si="240"/>
        <v>0</v>
      </c>
      <c r="I1198" s="14">
        <f t="shared" si="241"/>
        <v>0</v>
      </c>
      <c r="J1198" s="14">
        <f t="shared" si="242"/>
        <v>0</v>
      </c>
      <c r="K1198" s="14">
        <f t="shared" si="243"/>
        <v>0</v>
      </c>
      <c r="L1198" s="14">
        <f t="shared" si="244"/>
        <v>0</v>
      </c>
      <c r="M1198" s="14">
        <f t="shared" ca="1" si="249"/>
        <v>-1.8432078686033124E-2</v>
      </c>
      <c r="N1198" s="14">
        <f t="shared" ca="1" si="245"/>
        <v>0</v>
      </c>
      <c r="O1198" s="21">
        <f t="shared" ca="1" si="246"/>
        <v>0</v>
      </c>
      <c r="P1198" s="14">
        <f t="shared" ca="1" si="247"/>
        <v>0</v>
      </c>
      <c r="Q1198" s="14">
        <f t="shared" ca="1" si="248"/>
        <v>0</v>
      </c>
      <c r="R1198" s="8">
        <f t="shared" ca="1" si="250"/>
        <v>1.8432078686033124E-2</v>
      </c>
    </row>
    <row r="1199" spans="3:18" x14ac:dyDescent="0.2">
      <c r="C1199" s="54"/>
      <c r="D1199" s="56">
        <f t="shared" si="238"/>
        <v>0</v>
      </c>
      <c r="E1199" s="56">
        <f t="shared" si="238"/>
        <v>0</v>
      </c>
      <c r="F1199" s="14">
        <f t="shared" si="239"/>
        <v>0</v>
      </c>
      <c r="G1199" s="14">
        <f t="shared" si="239"/>
        <v>0</v>
      </c>
      <c r="H1199" s="14">
        <f t="shared" si="240"/>
        <v>0</v>
      </c>
      <c r="I1199" s="14">
        <f t="shared" si="241"/>
        <v>0</v>
      </c>
      <c r="J1199" s="14">
        <f t="shared" si="242"/>
        <v>0</v>
      </c>
      <c r="K1199" s="14">
        <f t="shared" si="243"/>
        <v>0</v>
      </c>
      <c r="L1199" s="14">
        <f t="shared" si="244"/>
        <v>0</v>
      </c>
      <c r="M1199" s="14">
        <f t="shared" ca="1" si="249"/>
        <v>-1.8432078686033124E-2</v>
      </c>
      <c r="N1199" s="14">
        <f t="shared" ca="1" si="245"/>
        <v>0</v>
      </c>
      <c r="O1199" s="21">
        <f t="shared" ca="1" si="246"/>
        <v>0</v>
      </c>
      <c r="P1199" s="14">
        <f t="shared" ca="1" si="247"/>
        <v>0</v>
      </c>
      <c r="Q1199" s="14">
        <f t="shared" ca="1" si="248"/>
        <v>0</v>
      </c>
      <c r="R1199" s="8">
        <f t="shared" ca="1" si="250"/>
        <v>1.8432078686033124E-2</v>
      </c>
    </row>
    <row r="1200" spans="3:18" x14ac:dyDescent="0.2">
      <c r="C1200" s="54"/>
      <c r="D1200" s="56">
        <f t="shared" si="238"/>
        <v>0</v>
      </c>
      <c r="E1200" s="56">
        <f t="shared" si="238"/>
        <v>0</v>
      </c>
      <c r="F1200" s="14">
        <f t="shared" si="239"/>
        <v>0</v>
      </c>
      <c r="G1200" s="14">
        <f t="shared" si="239"/>
        <v>0</v>
      </c>
      <c r="H1200" s="14">
        <f t="shared" si="240"/>
        <v>0</v>
      </c>
      <c r="I1200" s="14">
        <f t="shared" si="241"/>
        <v>0</v>
      </c>
      <c r="J1200" s="14">
        <f t="shared" si="242"/>
        <v>0</v>
      </c>
      <c r="K1200" s="14">
        <f t="shared" si="243"/>
        <v>0</v>
      </c>
      <c r="L1200" s="14">
        <f t="shared" si="244"/>
        <v>0</v>
      </c>
      <c r="M1200" s="14">
        <f t="shared" ca="1" si="249"/>
        <v>-1.8432078686033124E-2</v>
      </c>
      <c r="N1200" s="14">
        <f t="shared" ca="1" si="245"/>
        <v>0</v>
      </c>
      <c r="O1200" s="21">
        <f t="shared" ca="1" si="246"/>
        <v>0</v>
      </c>
      <c r="P1200" s="14">
        <f t="shared" ca="1" si="247"/>
        <v>0</v>
      </c>
      <c r="Q1200" s="14">
        <f t="shared" ca="1" si="248"/>
        <v>0</v>
      </c>
      <c r="R1200" s="8">
        <f t="shared" ca="1" si="250"/>
        <v>1.8432078686033124E-2</v>
      </c>
    </row>
    <row r="1201" spans="3:18" x14ac:dyDescent="0.2">
      <c r="C1201" s="54"/>
      <c r="D1201" s="56">
        <f t="shared" si="238"/>
        <v>0</v>
      </c>
      <c r="E1201" s="56">
        <f t="shared" si="238"/>
        <v>0</v>
      </c>
      <c r="F1201" s="14">
        <f t="shared" si="239"/>
        <v>0</v>
      </c>
      <c r="G1201" s="14">
        <f t="shared" si="239"/>
        <v>0</v>
      </c>
      <c r="H1201" s="14">
        <f t="shared" si="240"/>
        <v>0</v>
      </c>
      <c r="I1201" s="14">
        <f t="shared" si="241"/>
        <v>0</v>
      </c>
      <c r="J1201" s="14">
        <f t="shared" si="242"/>
        <v>0</v>
      </c>
      <c r="K1201" s="14">
        <f t="shared" si="243"/>
        <v>0</v>
      </c>
      <c r="L1201" s="14">
        <f t="shared" si="244"/>
        <v>0</v>
      </c>
      <c r="M1201" s="14">
        <f t="shared" ca="1" si="249"/>
        <v>-1.8432078686033124E-2</v>
      </c>
      <c r="N1201" s="14">
        <f t="shared" ca="1" si="245"/>
        <v>0</v>
      </c>
      <c r="O1201" s="21">
        <f t="shared" ca="1" si="246"/>
        <v>0</v>
      </c>
      <c r="P1201" s="14">
        <f t="shared" ca="1" si="247"/>
        <v>0</v>
      </c>
      <c r="Q1201" s="14">
        <f t="shared" ca="1" si="248"/>
        <v>0</v>
      </c>
      <c r="R1201" s="8">
        <f t="shared" ca="1" si="250"/>
        <v>1.8432078686033124E-2</v>
      </c>
    </row>
    <row r="1202" spans="3:18" x14ac:dyDescent="0.2">
      <c r="C1202" s="54"/>
      <c r="D1202" s="56">
        <f t="shared" si="238"/>
        <v>0</v>
      </c>
      <c r="E1202" s="56">
        <f t="shared" si="238"/>
        <v>0</v>
      </c>
      <c r="F1202" s="14">
        <f t="shared" si="239"/>
        <v>0</v>
      </c>
      <c r="G1202" s="14">
        <f t="shared" si="239"/>
        <v>0</v>
      </c>
      <c r="H1202" s="14">
        <f t="shared" si="240"/>
        <v>0</v>
      </c>
      <c r="I1202" s="14">
        <f t="shared" si="241"/>
        <v>0</v>
      </c>
      <c r="J1202" s="14">
        <f t="shared" si="242"/>
        <v>0</v>
      </c>
      <c r="K1202" s="14">
        <f t="shared" si="243"/>
        <v>0</v>
      </c>
      <c r="L1202" s="14">
        <f t="shared" si="244"/>
        <v>0</v>
      </c>
      <c r="M1202" s="14">
        <f t="shared" ca="1" si="249"/>
        <v>-1.8432078686033124E-2</v>
      </c>
      <c r="N1202" s="14">
        <f t="shared" ca="1" si="245"/>
        <v>0</v>
      </c>
      <c r="O1202" s="21">
        <f t="shared" ca="1" si="246"/>
        <v>0</v>
      </c>
      <c r="P1202" s="14">
        <f t="shared" ca="1" si="247"/>
        <v>0</v>
      </c>
      <c r="Q1202" s="14">
        <f t="shared" ca="1" si="248"/>
        <v>0</v>
      </c>
      <c r="R1202" s="8">
        <f t="shared" ca="1" si="250"/>
        <v>1.8432078686033124E-2</v>
      </c>
    </row>
    <row r="1203" spans="3:18" x14ac:dyDescent="0.2">
      <c r="C1203" s="54"/>
      <c r="D1203" s="56">
        <f t="shared" si="238"/>
        <v>0</v>
      </c>
      <c r="E1203" s="56">
        <f t="shared" si="238"/>
        <v>0</v>
      </c>
      <c r="F1203" s="14">
        <f t="shared" si="239"/>
        <v>0</v>
      </c>
      <c r="G1203" s="14">
        <f t="shared" si="239"/>
        <v>0</v>
      </c>
      <c r="H1203" s="14">
        <f t="shared" si="240"/>
        <v>0</v>
      </c>
      <c r="I1203" s="14">
        <f t="shared" si="241"/>
        <v>0</v>
      </c>
      <c r="J1203" s="14">
        <f t="shared" si="242"/>
        <v>0</v>
      </c>
      <c r="K1203" s="14">
        <f t="shared" si="243"/>
        <v>0</v>
      </c>
      <c r="L1203" s="14">
        <f t="shared" si="244"/>
        <v>0</v>
      </c>
      <c r="M1203" s="14">
        <f t="shared" ca="1" si="249"/>
        <v>-1.8432078686033124E-2</v>
      </c>
      <c r="N1203" s="14">
        <f t="shared" ca="1" si="245"/>
        <v>0</v>
      </c>
      <c r="O1203" s="21">
        <f t="shared" ca="1" si="246"/>
        <v>0</v>
      </c>
      <c r="P1203" s="14">
        <f t="shared" ca="1" si="247"/>
        <v>0</v>
      </c>
      <c r="Q1203" s="14">
        <f t="shared" ca="1" si="248"/>
        <v>0</v>
      </c>
      <c r="R1203" s="8">
        <f t="shared" ca="1" si="250"/>
        <v>1.8432078686033124E-2</v>
      </c>
    </row>
    <row r="1204" spans="3:18" x14ac:dyDescent="0.2">
      <c r="C1204" s="54"/>
      <c r="D1204" s="56">
        <f t="shared" si="238"/>
        <v>0</v>
      </c>
      <c r="E1204" s="56">
        <f t="shared" si="238"/>
        <v>0</v>
      </c>
      <c r="F1204" s="14">
        <f t="shared" si="239"/>
        <v>0</v>
      </c>
      <c r="G1204" s="14">
        <f t="shared" si="239"/>
        <v>0</v>
      </c>
      <c r="H1204" s="14">
        <f t="shared" si="240"/>
        <v>0</v>
      </c>
      <c r="I1204" s="14">
        <f t="shared" si="241"/>
        <v>0</v>
      </c>
      <c r="J1204" s="14">
        <f t="shared" si="242"/>
        <v>0</v>
      </c>
      <c r="K1204" s="14">
        <f t="shared" si="243"/>
        <v>0</v>
      </c>
      <c r="L1204" s="14">
        <f t="shared" si="244"/>
        <v>0</v>
      </c>
      <c r="M1204" s="14">
        <f t="shared" ca="1" si="249"/>
        <v>-1.8432078686033124E-2</v>
      </c>
      <c r="N1204" s="14">
        <f t="shared" ca="1" si="245"/>
        <v>0</v>
      </c>
      <c r="O1204" s="21">
        <f t="shared" ca="1" si="246"/>
        <v>0</v>
      </c>
      <c r="P1204" s="14">
        <f t="shared" ca="1" si="247"/>
        <v>0</v>
      </c>
      <c r="Q1204" s="14">
        <f t="shared" ca="1" si="248"/>
        <v>0</v>
      </c>
      <c r="R1204" s="8">
        <f t="shared" ca="1" si="250"/>
        <v>1.8432078686033124E-2</v>
      </c>
    </row>
  </sheetData>
  <sheetProtection sheet="1"/>
  <phoneticPr fontId="1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8"/>
  <sheetViews>
    <sheetView workbookViewId="0"/>
  </sheetViews>
  <sheetFormatPr defaultRowHeight="12.75" x14ac:dyDescent="0.2"/>
  <cols>
    <col min="1" max="1" width="18" customWidth="1"/>
    <col min="3" max="3" width="11.85546875" customWidth="1"/>
  </cols>
  <sheetData>
    <row r="1" spans="1:11" ht="15.75" x14ac:dyDescent="0.25">
      <c r="A1" s="17" t="s">
        <v>229</v>
      </c>
    </row>
    <row r="3" spans="1:11" x14ac:dyDescent="0.2">
      <c r="A3" s="18" t="s">
        <v>230</v>
      </c>
    </row>
    <row r="5" spans="1:11" x14ac:dyDescent="0.2">
      <c r="A5" t="s">
        <v>695</v>
      </c>
    </row>
    <row r="11" spans="1:11" x14ac:dyDescent="0.2">
      <c r="A11" t="s">
        <v>216</v>
      </c>
      <c r="B11" t="s">
        <v>138</v>
      </c>
      <c r="C11">
        <v>29691.435000000001</v>
      </c>
      <c r="D11" t="s">
        <v>174</v>
      </c>
      <c r="F11">
        <v>-64242</v>
      </c>
      <c r="G11">
        <v>-3.6900000000000002E-2</v>
      </c>
      <c r="H11">
        <v>9.3699999999999999E-3</v>
      </c>
      <c r="K11">
        <v>-12812</v>
      </c>
    </row>
    <row r="12" spans="1:11" x14ac:dyDescent="0.2">
      <c r="A12" t="s">
        <v>216</v>
      </c>
      <c r="B12" t="s">
        <v>137</v>
      </c>
      <c r="C12">
        <v>29696.395</v>
      </c>
      <c r="D12" t="s">
        <v>174</v>
      </c>
      <c r="F12">
        <v>-64229.5</v>
      </c>
      <c r="G12">
        <v>-3.1189999999999999E-2</v>
      </c>
      <c r="H12">
        <v>1.503E-2</v>
      </c>
      <c r="K12" t="e">
        <v>#N/A</v>
      </c>
    </row>
    <row r="13" spans="1:11" x14ac:dyDescent="0.2">
      <c r="A13" t="s">
        <v>216</v>
      </c>
      <c r="B13" t="s">
        <v>137</v>
      </c>
      <c r="C13">
        <v>30021.404999999999</v>
      </c>
      <c r="D13" t="s">
        <v>174</v>
      </c>
      <c r="F13">
        <v>-63409.5</v>
      </c>
      <c r="G13">
        <v>-2.2929999999999999E-2</v>
      </c>
      <c r="H13">
        <v>2.0279999999999999E-2</v>
      </c>
      <c r="K13" t="e">
        <v>#N/A</v>
      </c>
    </row>
    <row r="14" spans="1:11" x14ac:dyDescent="0.2">
      <c r="A14" t="s">
        <v>216</v>
      </c>
      <c r="B14" t="s">
        <v>138</v>
      </c>
      <c r="C14">
        <v>30024.36</v>
      </c>
      <c r="D14" t="s">
        <v>174</v>
      </c>
      <c r="F14">
        <v>-63402</v>
      </c>
      <c r="G14">
        <v>-4.0509999999999997E-2</v>
      </c>
      <c r="H14">
        <v>2.6800000000000001E-3</v>
      </c>
      <c r="K14" t="e">
        <v>#N/A</v>
      </c>
    </row>
    <row r="15" spans="1:11" x14ac:dyDescent="0.2">
      <c r="A15" t="s">
        <v>216</v>
      </c>
      <c r="B15" t="s">
        <v>137</v>
      </c>
      <c r="C15">
        <v>30025.360000000001</v>
      </c>
      <c r="D15" t="s">
        <v>174</v>
      </c>
      <c r="F15">
        <v>-63399.5</v>
      </c>
      <c r="G15">
        <v>-3.1370000000000002E-2</v>
      </c>
      <c r="H15">
        <v>1.1809999999999999E-2</v>
      </c>
      <c r="K15" t="e">
        <v>#N/A</v>
      </c>
    </row>
    <row r="16" spans="1:11" x14ac:dyDescent="0.2">
      <c r="A16" t="s">
        <v>216</v>
      </c>
      <c r="B16" t="s">
        <v>138</v>
      </c>
      <c r="C16">
        <v>30026.35</v>
      </c>
      <c r="D16" t="s">
        <v>174</v>
      </c>
      <c r="F16">
        <v>-63397</v>
      </c>
      <c r="G16">
        <v>-3.2230000000000002E-2</v>
      </c>
      <c r="H16">
        <v>1.094E-2</v>
      </c>
      <c r="K16" t="e">
        <v>#N/A</v>
      </c>
    </row>
    <row r="17" spans="1:11" x14ac:dyDescent="0.2">
      <c r="A17" t="s">
        <v>216</v>
      </c>
      <c r="B17" t="s">
        <v>137</v>
      </c>
      <c r="C17">
        <v>30069.375</v>
      </c>
      <c r="D17" t="s">
        <v>174</v>
      </c>
      <c r="F17">
        <v>-63288.5</v>
      </c>
      <c r="G17">
        <v>-1.051E-2</v>
      </c>
      <c r="H17">
        <v>3.227E-2</v>
      </c>
      <c r="K17" t="e">
        <v>#N/A</v>
      </c>
    </row>
    <row r="18" spans="1:11" x14ac:dyDescent="0.2">
      <c r="A18" t="s">
        <v>216</v>
      </c>
      <c r="B18" t="s">
        <v>138</v>
      </c>
      <c r="C18">
        <v>30072.334999999999</v>
      </c>
      <c r="D18" t="s">
        <v>174</v>
      </c>
      <c r="F18">
        <v>-63281</v>
      </c>
      <c r="G18">
        <v>-2.308E-2</v>
      </c>
      <c r="H18">
        <v>1.966E-2</v>
      </c>
      <c r="K18" t="e">
        <v>#N/A</v>
      </c>
    </row>
    <row r="19" spans="1:11" x14ac:dyDescent="0.2">
      <c r="A19" t="s">
        <v>216</v>
      </c>
      <c r="B19" t="s">
        <v>137</v>
      </c>
      <c r="C19">
        <v>30373.34</v>
      </c>
      <c r="D19" t="s">
        <v>174</v>
      </c>
      <c r="F19">
        <v>-62521.5</v>
      </c>
      <c r="G19">
        <v>-4.104E-2</v>
      </c>
      <c r="H19">
        <v>-1E-3</v>
      </c>
      <c r="K19" t="e">
        <v>#N/A</v>
      </c>
    </row>
    <row r="20" spans="1:11" x14ac:dyDescent="0.2">
      <c r="A20" t="s">
        <v>216</v>
      </c>
      <c r="B20" t="s">
        <v>138</v>
      </c>
      <c r="C20">
        <v>31142.445</v>
      </c>
      <c r="D20" t="s">
        <v>174</v>
      </c>
      <c r="F20">
        <v>-60581</v>
      </c>
      <c r="G20">
        <v>-4.0770000000000001E-2</v>
      </c>
      <c r="H20">
        <v>-7.43E-3</v>
      </c>
      <c r="K20" t="e">
        <v>#N/A</v>
      </c>
    </row>
    <row r="21" spans="1:11" x14ac:dyDescent="0.2">
      <c r="A21" t="s">
        <v>216</v>
      </c>
      <c r="B21" t="s">
        <v>138</v>
      </c>
      <c r="C21">
        <v>31144.495999999999</v>
      </c>
      <c r="D21" t="s">
        <v>174</v>
      </c>
      <c r="F21">
        <v>-60576</v>
      </c>
      <c r="G21">
        <v>2.852E-2</v>
      </c>
      <c r="H21">
        <v>6.1830000000000003E-2</v>
      </c>
      <c r="K21" t="e">
        <v>#N/A</v>
      </c>
    </row>
    <row r="22" spans="1:11" x14ac:dyDescent="0.2">
      <c r="A22" t="s">
        <v>216</v>
      </c>
      <c r="B22" t="s">
        <v>138</v>
      </c>
      <c r="C22">
        <v>31803.575000000001</v>
      </c>
      <c r="D22" t="s">
        <v>174</v>
      </c>
      <c r="F22">
        <v>-58913</v>
      </c>
      <c r="G22">
        <v>-1.187E-2</v>
      </c>
      <c r="H22">
        <v>1.5980000000000001E-2</v>
      </c>
      <c r="K22" t="e">
        <v>#N/A</v>
      </c>
    </row>
    <row r="23" spans="1:11" x14ac:dyDescent="0.2">
      <c r="A23" t="s">
        <v>216</v>
      </c>
      <c r="B23" t="s">
        <v>137</v>
      </c>
      <c r="C23">
        <v>31845.415000000001</v>
      </c>
      <c r="D23" t="s">
        <v>174</v>
      </c>
      <c r="F23">
        <v>-58807.5</v>
      </c>
      <c r="G23">
        <v>1.388E-2</v>
      </c>
      <c r="H23">
        <v>4.1390000000000003E-2</v>
      </c>
      <c r="K23" t="e">
        <v>#N/A</v>
      </c>
    </row>
    <row r="24" spans="1:11" x14ac:dyDescent="0.2">
      <c r="A24" t="s">
        <v>216</v>
      </c>
      <c r="B24" t="s">
        <v>137</v>
      </c>
      <c r="C24">
        <v>32233.41</v>
      </c>
      <c r="D24" t="s">
        <v>174</v>
      </c>
      <c r="F24">
        <v>-57828.5</v>
      </c>
      <c r="G24">
        <v>-1.149E-2</v>
      </c>
      <c r="H24">
        <v>1.2930000000000001E-2</v>
      </c>
      <c r="K24" t="e">
        <v>#N/A</v>
      </c>
    </row>
    <row r="25" spans="1:11" x14ac:dyDescent="0.2">
      <c r="A25" t="s">
        <v>216</v>
      </c>
      <c r="B25" t="s">
        <v>138</v>
      </c>
      <c r="C25">
        <v>33220.514999999999</v>
      </c>
      <c r="D25" t="s">
        <v>174</v>
      </c>
      <c r="F25">
        <v>-55338</v>
      </c>
      <c r="G25">
        <v>-1.9000000000000001E-4</v>
      </c>
      <c r="H25">
        <v>1.678E-2</v>
      </c>
      <c r="K25" t="e">
        <v>#N/A</v>
      </c>
    </row>
    <row r="26" spans="1:11" x14ac:dyDescent="0.2">
      <c r="A26" t="s">
        <v>216</v>
      </c>
      <c r="B26" t="s">
        <v>137</v>
      </c>
      <c r="C26">
        <v>33294.425000000003</v>
      </c>
      <c r="D26" t="s">
        <v>174</v>
      </c>
      <c r="F26">
        <v>-55151.5</v>
      </c>
      <c r="G26">
        <v>-8.2699999999999996E-3</v>
      </c>
      <c r="H26">
        <v>8.1700000000000002E-3</v>
      </c>
      <c r="K26" t="e">
        <v>#N/A</v>
      </c>
    </row>
    <row r="27" spans="1:11" x14ac:dyDescent="0.2">
      <c r="A27" t="s">
        <v>216</v>
      </c>
      <c r="B27" t="s">
        <v>138</v>
      </c>
      <c r="C27">
        <v>33685.43</v>
      </c>
      <c r="D27" t="s">
        <v>174</v>
      </c>
      <c r="F27">
        <v>-54165</v>
      </c>
      <c r="G27">
        <v>3.79E-3</v>
      </c>
      <c r="H27">
        <v>1.745E-2</v>
      </c>
      <c r="K27" t="e">
        <v>#N/A</v>
      </c>
    </row>
    <row r="28" spans="1:11" x14ac:dyDescent="0.2">
      <c r="A28" t="s">
        <v>216</v>
      </c>
      <c r="B28" t="s">
        <v>137</v>
      </c>
      <c r="C28">
        <v>33709.385000000002</v>
      </c>
      <c r="D28" t="s">
        <v>174</v>
      </c>
      <c r="F28">
        <v>-54104.5</v>
      </c>
      <c r="G28">
        <v>-0.02</v>
      </c>
      <c r="H28">
        <v>-6.4999999999999997E-3</v>
      </c>
      <c r="K28" t="e">
        <v>#N/A</v>
      </c>
    </row>
    <row r="29" spans="1:11" x14ac:dyDescent="0.2">
      <c r="A29" t="s">
        <v>216</v>
      </c>
      <c r="B29" t="s">
        <v>138</v>
      </c>
      <c r="C29">
        <v>34085.324999999997</v>
      </c>
      <c r="D29" t="s">
        <v>174</v>
      </c>
      <c r="F29">
        <v>-53156</v>
      </c>
      <c r="G29">
        <v>-1.189E-2</v>
      </c>
      <c r="H29">
        <v>-9.7000000000000005E-4</v>
      </c>
      <c r="K29" t="e">
        <v>#N/A</v>
      </c>
    </row>
    <row r="30" spans="1:11" x14ac:dyDescent="0.2">
      <c r="A30" t="s">
        <v>216</v>
      </c>
      <c r="B30" t="s">
        <v>138</v>
      </c>
      <c r="C30">
        <v>34087.305</v>
      </c>
      <c r="D30" t="s">
        <v>174</v>
      </c>
      <c r="F30">
        <v>-53151</v>
      </c>
      <c r="G30">
        <v>-1.3610000000000001E-2</v>
      </c>
      <c r="H30">
        <v>-2.7000000000000001E-3</v>
      </c>
      <c r="K30" t="e">
        <v>#N/A</v>
      </c>
    </row>
    <row r="31" spans="1:11" x14ac:dyDescent="0.2">
      <c r="A31" t="s">
        <v>216</v>
      </c>
      <c r="B31" t="s">
        <v>138</v>
      </c>
      <c r="C31">
        <v>34748.400000000001</v>
      </c>
      <c r="D31" t="s">
        <v>174</v>
      </c>
      <c r="F31">
        <v>-51483</v>
      </c>
      <c r="G31">
        <v>-1.9709999999999998E-2</v>
      </c>
      <c r="H31">
        <v>-1.3129999999999999E-2</v>
      </c>
      <c r="K31" t="e">
        <v>#N/A</v>
      </c>
    </row>
    <row r="32" spans="1:11" x14ac:dyDescent="0.2">
      <c r="A32" t="s">
        <v>216</v>
      </c>
      <c r="B32" t="s">
        <v>138</v>
      </c>
      <c r="C32">
        <v>34769.4</v>
      </c>
      <c r="D32" t="s">
        <v>174</v>
      </c>
      <c r="F32">
        <v>-51430</v>
      </c>
      <c r="G32">
        <v>-2.5919999999999999E-2</v>
      </c>
      <c r="H32">
        <v>-1.9470000000000001E-2</v>
      </c>
      <c r="K32" t="e">
        <v>#N/A</v>
      </c>
    </row>
    <row r="33" spans="1:11" x14ac:dyDescent="0.2">
      <c r="A33" t="s">
        <v>217</v>
      </c>
      <c r="B33" t="s">
        <v>138</v>
      </c>
      <c r="C33">
        <v>34769.417000000001</v>
      </c>
      <c r="D33" t="s">
        <v>174</v>
      </c>
      <c r="F33">
        <v>-51430</v>
      </c>
      <c r="G33">
        <v>-8.4200000000000004E-3</v>
      </c>
      <c r="H33">
        <v>-1.97E-3</v>
      </c>
      <c r="K33" t="e">
        <v>#N/A</v>
      </c>
    </row>
    <row r="34" spans="1:11" x14ac:dyDescent="0.2">
      <c r="A34" t="s">
        <v>216</v>
      </c>
      <c r="B34" t="s">
        <v>138</v>
      </c>
      <c r="C34">
        <v>34771.4</v>
      </c>
      <c r="D34" t="s">
        <v>174</v>
      </c>
      <c r="F34">
        <v>-51425</v>
      </c>
      <c r="G34">
        <v>-7.6400000000000001E-3</v>
      </c>
      <c r="H34">
        <v>-1.1999999999999999E-3</v>
      </c>
      <c r="K34">
        <v>5</v>
      </c>
    </row>
    <row r="35" spans="1:11" x14ac:dyDescent="0.2">
      <c r="A35" t="s">
        <v>216</v>
      </c>
      <c r="B35" t="s">
        <v>138</v>
      </c>
      <c r="C35">
        <v>34773.375</v>
      </c>
      <c r="D35" t="s">
        <v>174</v>
      </c>
      <c r="F35">
        <v>-51420</v>
      </c>
      <c r="G35">
        <v>-1.436E-2</v>
      </c>
      <c r="H35">
        <v>-7.9299999999999995E-3</v>
      </c>
      <c r="K35">
        <v>10</v>
      </c>
    </row>
    <row r="36" spans="1:11" x14ac:dyDescent="0.2">
      <c r="A36" t="s">
        <v>216</v>
      </c>
      <c r="B36" t="s">
        <v>138</v>
      </c>
      <c r="C36">
        <v>34775.360000000001</v>
      </c>
      <c r="D36" t="s">
        <v>174</v>
      </c>
      <c r="F36">
        <v>-51415</v>
      </c>
      <c r="G36">
        <v>-1.108E-2</v>
      </c>
      <c r="H36">
        <v>-4.6600000000000001E-3</v>
      </c>
      <c r="K36">
        <v>15</v>
      </c>
    </row>
    <row r="37" spans="1:11" x14ac:dyDescent="0.2">
      <c r="A37" t="s">
        <v>216</v>
      </c>
      <c r="B37" t="s">
        <v>137</v>
      </c>
      <c r="C37">
        <v>34776.345000000001</v>
      </c>
      <c r="D37" t="s">
        <v>174</v>
      </c>
      <c r="F37">
        <v>-51412.5</v>
      </c>
      <c r="G37">
        <v>-1.6930000000000001E-2</v>
      </c>
      <c r="H37">
        <v>-1.0529999999999999E-2</v>
      </c>
      <c r="K37">
        <v>17.5</v>
      </c>
    </row>
    <row r="38" spans="1:11" x14ac:dyDescent="0.2">
      <c r="A38" t="s">
        <v>216</v>
      </c>
      <c r="B38" t="s">
        <v>137</v>
      </c>
      <c r="C38">
        <v>34780.315000000002</v>
      </c>
      <c r="D38" t="s">
        <v>174</v>
      </c>
      <c r="F38">
        <v>-51402.5</v>
      </c>
      <c r="G38">
        <v>-1.0370000000000001E-2</v>
      </c>
      <c r="H38">
        <v>-3.9899999999999996E-3</v>
      </c>
      <c r="K38">
        <v>27.5</v>
      </c>
    </row>
    <row r="39" spans="1:11" x14ac:dyDescent="0.2">
      <c r="A39" t="s">
        <v>216</v>
      </c>
      <c r="B39" t="s">
        <v>137</v>
      </c>
      <c r="C39">
        <v>35129.495000000003</v>
      </c>
      <c r="D39" t="s">
        <v>174</v>
      </c>
      <c r="F39">
        <v>-50521.5</v>
      </c>
      <c r="G39">
        <v>-9.0699999999999999E-3</v>
      </c>
      <c r="H39">
        <v>-4.8599999999999997E-3</v>
      </c>
      <c r="K39">
        <v>908.5</v>
      </c>
    </row>
    <row r="40" spans="1:11" x14ac:dyDescent="0.2">
      <c r="A40" t="s">
        <v>216</v>
      </c>
      <c r="B40" t="s">
        <v>137</v>
      </c>
      <c r="C40">
        <v>35131.480000000003</v>
      </c>
      <c r="D40" t="s">
        <v>174</v>
      </c>
      <c r="F40">
        <v>-50516.5</v>
      </c>
      <c r="G40">
        <v>-5.79E-3</v>
      </c>
      <c r="H40">
        <v>-1.5900000000000001E-3</v>
      </c>
      <c r="K40">
        <v>913.5</v>
      </c>
    </row>
    <row r="41" spans="1:11" x14ac:dyDescent="0.2">
      <c r="A41" t="s">
        <v>216</v>
      </c>
      <c r="B41" t="s">
        <v>137</v>
      </c>
      <c r="C41">
        <v>35160.415000000001</v>
      </c>
      <c r="D41" t="s">
        <v>174</v>
      </c>
      <c r="F41">
        <v>-50443.5</v>
      </c>
      <c r="G41">
        <v>-3.8700000000000002E-3</v>
      </c>
      <c r="H41">
        <v>1.3999999999999999E-4</v>
      </c>
      <c r="K41">
        <v>986.5</v>
      </c>
    </row>
    <row r="42" spans="1:11" x14ac:dyDescent="0.2">
      <c r="A42" t="s">
        <v>216</v>
      </c>
      <c r="B42" t="s">
        <v>138</v>
      </c>
      <c r="C42">
        <v>35161.404999999999</v>
      </c>
      <c r="D42" t="s">
        <v>174</v>
      </c>
      <c r="F42">
        <v>-50441</v>
      </c>
      <c r="G42">
        <v>-4.7299999999999998E-3</v>
      </c>
      <c r="H42">
        <v>-7.2000000000000005E-4</v>
      </c>
      <c r="K42">
        <v>989</v>
      </c>
    </row>
    <row r="43" spans="1:11" x14ac:dyDescent="0.2">
      <c r="A43" t="s">
        <v>216</v>
      </c>
      <c r="B43" t="s">
        <v>138</v>
      </c>
      <c r="C43">
        <v>35163.385000000002</v>
      </c>
      <c r="D43" t="s">
        <v>174</v>
      </c>
      <c r="F43">
        <v>-50436</v>
      </c>
      <c r="G43">
        <v>-6.45E-3</v>
      </c>
      <c r="H43">
        <v>-2.4499999999999999E-3</v>
      </c>
      <c r="K43">
        <v>994</v>
      </c>
    </row>
    <row r="44" spans="1:11" x14ac:dyDescent="0.2">
      <c r="A44" t="s">
        <v>216</v>
      </c>
      <c r="B44" t="s">
        <v>137</v>
      </c>
      <c r="C44">
        <v>35164.39</v>
      </c>
      <c r="D44" t="s">
        <v>174</v>
      </c>
      <c r="F44">
        <v>-50433.5</v>
      </c>
      <c r="G44">
        <v>7.6899999999999998E-3</v>
      </c>
      <c r="H44">
        <v>1.1679999999999999E-2</v>
      </c>
      <c r="K44">
        <v>996.5</v>
      </c>
    </row>
    <row r="45" spans="1:11" x14ac:dyDescent="0.2">
      <c r="A45" t="s">
        <v>216</v>
      </c>
      <c r="B45" t="s">
        <v>138</v>
      </c>
      <c r="C45">
        <v>35165.364999999998</v>
      </c>
      <c r="D45" t="s">
        <v>174</v>
      </c>
      <c r="F45">
        <v>-50431</v>
      </c>
      <c r="G45">
        <v>-8.1600000000000006E-3</v>
      </c>
      <c r="H45">
        <v>-4.1799999999999997E-3</v>
      </c>
      <c r="K45">
        <v>999</v>
      </c>
    </row>
    <row r="46" spans="1:11" x14ac:dyDescent="0.2">
      <c r="A46" t="s">
        <v>216</v>
      </c>
      <c r="B46" t="s">
        <v>138</v>
      </c>
      <c r="C46">
        <v>35184.39</v>
      </c>
      <c r="D46" t="s">
        <v>174</v>
      </c>
      <c r="F46">
        <v>-50383</v>
      </c>
      <c r="G46">
        <v>-7.6600000000000001E-3</v>
      </c>
      <c r="H46">
        <v>-3.79E-3</v>
      </c>
      <c r="K46">
        <v>1047</v>
      </c>
    </row>
    <row r="47" spans="1:11" x14ac:dyDescent="0.2">
      <c r="A47" t="s">
        <v>216</v>
      </c>
      <c r="B47" t="s">
        <v>137</v>
      </c>
      <c r="C47">
        <v>35185.375</v>
      </c>
      <c r="D47" t="s">
        <v>174</v>
      </c>
      <c r="F47">
        <v>-50380.5</v>
      </c>
      <c r="G47">
        <v>-1.3520000000000001E-2</v>
      </c>
      <c r="H47">
        <v>-9.6500000000000006E-3</v>
      </c>
      <c r="K47">
        <v>1049.5</v>
      </c>
    </row>
    <row r="48" spans="1:11" x14ac:dyDescent="0.2">
      <c r="A48" t="s">
        <v>216</v>
      </c>
      <c r="B48" t="s">
        <v>138</v>
      </c>
      <c r="C48">
        <v>35186.370000000003</v>
      </c>
      <c r="D48" t="s">
        <v>174</v>
      </c>
      <c r="F48">
        <v>-50378</v>
      </c>
      <c r="G48">
        <v>-9.3699999999999999E-3</v>
      </c>
      <c r="H48">
        <v>-5.5199999999999997E-3</v>
      </c>
      <c r="K48">
        <v>1052</v>
      </c>
    </row>
    <row r="49" spans="1:11" x14ac:dyDescent="0.2">
      <c r="A49" t="s">
        <v>216</v>
      </c>
      <c r="B49" t="s">
        <v>138</v>
      </c>
      <c r="C49">
        <v>35399.595000000001</v>
      </c>
      <c r="D49" t="s">
        <v>174</v>
      </c>
      <c r="F49">
        <v>-49840</v>
      </c>
      <c r="G49">
        <v>-1.7219999999999999E-2</v>
      </c>
      <c r="H49">
        <v>-1.465E-2</v>
      </c>
      <c r="K49">
        <v>1590</v>
      </c>
    </row>
    <row r="50" spans="1:11" x14ac:dyDescent="0.2">
      <c r="A50" t="s">
        <v>216</v>
      </c>
      <c r="B50" t="s">
        <v>138</v>
      </c>
      <c r="C50">
        <v>35459.46</v>
      </c>
      <c r="D50" t="s">
        <v>174</v>
      </c>
      <c r="F50">
        <v>-49689</v>
      </c>
      <c r="G50">
        <v>-1.1E-4</v>
      </c>
      <c r="H50">
        <v>2.0999999999999999E-3</v>
      </c>
      <c r="K50">
        <v>1741</v>
      </c>
    </row>
    <row r="51" spans="1:11" x14ac:dyDescent="0.2">
      <c r="A51" t="s">
        <v>216</v>
      </c>
      <c r="B51" t="s">
        <v>138</v>
      </c>
      <c r="C51">
        <v>36214.474999999999</v>
      </c>
      <c r="D51" t="s">
        <v>174</v>
      </c>
      <c r="F51">
        <v>-47784</v>
      </c>
      <c r="G51">
        <v>-1.9640000000000001E-2</v>
      </c>
      <c r="H51">
        <v>-2.1729999999999999E-2</v>
      </c>
      <c r="K51">
        <v>3646</v>
      </c>
    </row>
    <row r="52" spans="1:11" x14ac:dyDescent="0.2">
      <c r="A52" t="s">
        <v>216</v>
      </c>
      <c r="B52" t="s">
        <v>138</v>
      </c>
      <c r="C52">
        <v>36983.415000000001</v>
      </c>
      <c r="D52" t="s">
        <v>174</v>
      </c>
      <c r="F52">
        <v>-45844</v>
      </c>
      <c r="G52">
        <v>1.3809999999999999E-2</v>
      </c>
      <c r="H52">
        <v>7.6600000000000001E-3</v>
      </c>
      <c r="K52">
        <v>5586</v>
      </c>
    </row>
    <row r="53" spans="1:11" x14ac:dyDescent="0.2">
      <c r="A53" t="s">
        <v>216</v>
      </c>
      <c r="B53" t="s">
        <v>137</v>
      </c>
      <c r="C53">
        <v>37693.455000000002</v>
      </c>
      <c r="D53" t="s">
        <v>174</v>
      </c>
      <c r="F53">
        <v>-44052.5</v>
      </c>
      <c r="G53">
        <v>4.2700000000000004E-3</v>
      </c>
      <c r="H53">
        <v>-5.28E-3</v>
      </c>
      <c r="K53">
        <v>7377.5</v>
      </c>
    </row>
    <row r="54" spans="1:11" x14ac:dyDescent="0.2">
      <c r="A54" t="s">
        <v>216</v>
      </c>
      <c r="B54" t="s">
        <v>138</v>
      </c>
      <c r="C54">
        <v>37694.44</v>
      </c>
      <c r="D54" t="s">
        <v>174</v>
      </c>
      <c r="F54">
        <v>-44050</v>
      </c>
      <c r="G54">
        <v>-1.5900000000000001E-3</v>
      </c>
      <c r="H54">
        <v>-1.1140000000000001E-2</v>
      </c>
      <c r="K54">
        <v>7380</v>
      </c>
    </row>
    <row r="55" spans="1:11" x14ac:dyDescent="0.2">
      <c r="A55" t="s">
        <v>216</v>
      </c>
      <c r="B55" t="s">
        <v>137</v>
      </c>
      <c r="C55">
        <v>37695.434999999998</v>
      </c>
      <c r="D55" t="s">
        <v>174</v>
      </c>
      <c r="F55">
        <v>-44047.5</v>
      </c>
      <c r="G55">
        <v>2.5500000000000002E-3</v>
      </c>
      <c r="H55">
        <v>-7.0099999999999997E-3</v>
      </c>
      <c r="K55">
        <v>7382.5</v>
      </c>
    </row>
    <row r="56" spans="1:11" x14ac:dyDescent="0.2">
      <c r="A56" t="s">
        <v>209</v>
      </c>
      <c r="B56" t="s">
        <v>138</v>
      </c>
      <c r="C56">
        <v>45022.476000000002</v>
      </c>
      <c r="D56" t="s">
        <v>174</v>
      </c>
      <c r="F56">
        <v>-25561</v>
      </c>
      <c r="G56">
        <v>3.7850000000000002E-2</v>
      </c>
      <c r="H56">
        <v>1.044E-2</v>
      </c>
      <c r="K56">
        <v>25869</v>
      </c>
    </row>
    <row r="57" spans="1:11" x14ac:dyDescent="0.2">
      <c r="A57" t="s">
        <v>218</v>
      </c>
      <c r="B57" t="s">
        <v>138</v>
      </c>
      <c r="C57">
        <v>46004.631999999998</v>
      </c>
      <c r="D57" t="s">
        <v>175</v>
      </c>
      <c r="F57">
        <v>-23083</v>
      </c>
      <c r="G57">
        <v>5.4440000000000002E-2</v>
      </c>
      <c r="H57">
        <v>2.7050000000000001E-2</v>
      </c>
      <c r="K57">
        <v>28347</v>
      </c>
    </row>
    <row r="58" spans="1:11" x14ac:dyDescent="0.2">
      <c r="A58" t="s">
        <v>219</v>
      </c>
      <c r="B58" t="s">
        <v>138</v>
      </c>
      <c r="C58">
        <v>46039.502999999997</v>
      </c>
      <c r="D58" t="s">
        <v>175</v>
      </c>
      <c r="F58">
        <v>-22995</v>
      </c>
      <c r="G58">
        <v>4.7210000000000002E-2</v>
      </c>
      <c r="H58">
        <v>1.983E-2</v>
      </c>
      <c r="K58">
        <v>28435</v>
      </c>
    </row>
    <row r="59" spans="1:11" x14ac:dyDescent="0.2">
      <c r="A59" t="s">
        <v>220</v>
      </c>
      <c r="B59" t="s">
        <v>138</v>
      </c>
      <c r="C59">
        <v>46350.642999999996</v>
      </c>
      <c r="D59" t="s">
        <v>175</v>
      </c>
      <c r="F59">
        <v>-22210</v>
      </c>
      <c r="G59">
        <v>5.7489999999999999E-2</v>
      </c>
      <c r="H59">
        <v>3.0249999999999999E-2</v>
      </c>
      <c r="K59">
        <v>29220</v>
      </c>
    </row>
    <row r="60" spans="1:11" x14ac:dyDescent="0.2">
      <c r="A60" t="s">
        <v>221</v>
      </c>
      <c r="B60" t="s">
        <v>138</v>
      </c>
      <c r="C60">
        <v>46406.512000000002</v>
      </c>
      <c r="D60" t="s">
        <v>175</v>
      </c>
      <c r="F60">
        <v>-22069</v>
      </c>
      <c r="G60">
        <v>4.2049999999999997E-2</v>
      </c>
      <c r="H60">
        <v>1.4829999999999999E-2</v>
      </c>
      <c r="K60" t="e">
        <v>#N/A</v>
      </c>
    </row>
    <row r="61" spans="1:11" x14ac:dyDescent="0.2">
      <c r="A61" t="s">
        <v>222</v>
      </c>
      <c r="B61" t="s">
        <v>138</v>
      </c>
      <c r="C61">
        <v>46412.451000000001</v>
      </c>
      <c r="D61" t="s">
        <v>175</v>
      </c>
      <c r="F61">
        <v>-22054</v>
      </c>
      <c r="G61">
        <v>3.5889999999999998E-2</v>
      </c>
      <c r="H61">
        <v>8.6800000000000002E-3</v>
      </c>
      <c r="K61">
        <v>29376</v>
      </c>
    </row>
    <row r="62" spans="1:11" x14ac:dyDescent="0.2">
      <c r="A62" t="s">
        <v>223</v>
      </c>
      <c r="B62" t="s">
        <v>138</v>
      </c>
      <c r="C62">
        <v>46744.593999999997</v>
      </c>
      <c r="D62" t="s">
        <v>175</v>
      </c>
      <c r="F62">
        <v>-21216</v>
      </c>
      <c r="G62">
        <v>4.2970000000000001E-2</v>
      </c>
      <c r="H62">
        <v>1.5980000000000001E-2</v>
      </c>
      <c r="K62">
        <v>30214</v>
      </c>
    </row>
    <row r="63" spans="1:11" x14ac:dyDescent="0.2">
      <c r="A63" t="s">
        <v>224</v>
      </c>
      <c r="B63" t="s">
        <v>138</v>
      </c>
      <c r="C63">
        <v>46877.37</v>
      </c>
      <c r="D63" t="s">
        <v>175</v>
      </c>
      <c r="F63">
        <v>-20881</v>
      </c>
      <c r="G63">
        <v>4.3869999999999999E-2</v>
      </c>
      <c r="H63">
        <v>1.6979999999999999E-2</v>
      </c>
      <c r="K63">
        <v>30549</v>
      </c>
    </row>
    <row r="64" spans="1:11" x14ac:dyDescent="0.2">
      <c r="A64" t="s">
        <v>225</v>
      </c>
      <c r="B64" t="s">
        <v>137</v>
      </c>
      <c r="C64">
        <v>47068.603999999999</v>
      </c>
      <c r="D64" t="s">
        <v>175</v>
      </c>
      <c r="F64">
        <v>-20398.5</v>
      </c>
      <c r="G64">
        <v>4.2090000000000002E-2</v>
      </c>
      <c r="H64">
        <v>1.537E-2</v>
      </c>
      <c r="K64">
        <v>31031.5</v>
      </c>
    </row>
    <row r="65" spans="1:11" x14ac:dyDescent="0.2">
      <c r="A65" t="s">
        <v>210</v>
      </c>
      <c r="B65" t="s">
        <v>137</v>
      </c>
      <c r="C65">
        <v>47170.464999999997</v>
      </c>
      <c r="D65" t="s">
        <v>175</v>
      </c>
      <c r="F65">
        <v>-20141.5</v>
      </c>
      <c r="G65">
        <v>4.2790000000000002E-2</v>
      </c>
      <c r="H65">
        <v>1.617E-2</v>
      </c>
      <c r="K65">
        <v>31288.5</v>
      </c>
    </row>
    <row r="66" spans="1:11" x14ac:dyDescent="0.2">
      <c r="A66" t="s">
        <v>211</v>
      </c>
      <c r="B66" t="s">
        <v>138</v>
      </c>
      <c r="C66">
        <v>47531.334999999999</v>
      </c>
      <c r="D66" t="s">
        <v>175</v>
      </c>
      <c r="F66">
        <v>-19231</v>
      </c>
      <c r="G66">
        <v>4.1950000000000001E-2</v>
      </c>
      <c r="H66">
        <v>1.5730000000000001E-2</v>
      </c>
      <c r="K66">
        <v>32199</v>
      </c>
    </row>
    <row r="67" spans="1:11" x14ac:dyDescent="0.2">
      <c r="A67" t="s">
        <v>212</v>
      </c>
      <c r="B67" t="s">
        <v>137</v>
      </c>
      <c r="C67">
        <v>47562.42</v>
      </c>
      <c r="D67" t="s">
        <v>175</v>
      </c>
      <c r="F67">
        <v>-19152.5</v>
      </c>
      <c r="G67">
        <v>1.3979999999999999E-2</v>
      </c>
      <c r="H67">
        <v>-1.2189999999999999E-2</v>
      </c>
      <c r="K67">
        <v>32277.5</v>
      </c>
    </row>
    <row r="68" spans="1:11" x14ac:dyDescent="0.2">
      <c r="A68" t="s">
        <v>213</v>
      </c>
      <c r="B68" t="s">
        <v>138</v>
      </c>
      <c r="C68">
        <v>47565.411999999997</v>
      </c>
      <c r="D68" t="s">
        <v>175</v>
      </c>
      <c r="F68">
        <v>-19145</v>
      </c>
      <c r="G68">
        <v>3.3399999999999999E-2</v>
      </c>
      <c r="H68">
        <v>7.2300000000000003E-3</v>
      </c>
      <c r="K68" t="e">
        <v>#N/A</v>
      </c>
    </row>
    <row r="69" spans="1:11" x14ac:dyDescent="0.2">
      <c r="A69" t="s">
        <v>213</v>
      </c>
      <c r="B69" t="s">
        <v>138</v>
      </c>
      <c r="C69">
        <v>47565.413999999997</v>
      </c>
      <c r="D69" t="s">
        <v>175</v>
      </c>
      <c r="F69">
        <v>-19145</v>
      </c>
      <c r="G69">
        <v>3.5400000000000001E-2</v>
      </c>
      <c r="H69">
        <v>9.2300000000000004E-3</v>
      </c>
      <c r="K69" t="e">
        <v>#N/A</v>
      </c>
    </row>
    <row r="70" spans="1:11" x14ac:dyDescent="0.2">
      <c r="A70" t="s">
        <v>214</v>
      </c>
      <c r="B70" t="s">
        <v>138</v>
      </c>
      <c r="C70">
        <v>47801.635000000002</v>
      </c>
      <c r="D70" t="s">
        <v>175</v>
      </c>
      <c r="F70">
        <v>-18549</v>
      </c>
      <c r="G70">
        <v>3.5630000000000002E-2</v>
      </c>
      <c r="H70">
        <v>9.7599999999999996E-3</v>
      </c>
      <c r="K70">
        <v>32881</v>
      </c>
    </row>
    <row r="71" spans="1:11" x14ac:dyDescent="0.2">
      <c r="A71" t="s">
        <v>215</v>
      </c>
      <c r="B71" t="s">
        <v>137</v>
      </c>
      <c r="C71">
        <v>47838.701000000001</v>
      </c>
      <c r="D71" t="s">
        <v>175</v>
      </c>
      <c r="F71">
        <v>-18455.5</v>
      </c>
      <c r="G71">
        <v>4.3499999999999997E-2</v>
      </c>
      <c r="H71">
        <v>1.7690000000000001E-2</v>
      </c>
      <c r="K71">
        <v>32974.5</v>
      </c>
    </row>
    <row r="72" spans="1:11" x14ac:dyDescent="0.2">
      <c r="A72" t="s">
        <v>215</v>
      </c>
      <c r="B72" t="s">
        <v>137</v>
      </c>
      <c r="C72">
        <v>47840.667000000001</v>
      </c>
      <c r="D72" t="s">
        <v>175</v>
      </c>
      <c r="F72">
        <v>-18450.5</v>
      </c>
      <c r="G72">
        <v>2.7779999999999999E-2</v>
      </c>
      <c r="H72">
        <v>1.97E-3</v>
      </c>
      <c r="K72">
        <v>32979.5</v>
      </c>
    </row>
    <row r="73" spans="1:11" x14ac:dyDescent="0.2">
      <c r="A73" t="s">
        <v>215</v>
      </c>
      <c r="B73" t="s">
        <v>137</v>
      </c>
      <c r="C73">
        <v>47842.661</v>
      </c>
      <c r="D73" t="s">
        <v>175</v>
      </c>
      <c r="F73">
        <v>-18445.5</v>
      </c>
      <c r="G73">
        <v>4.0059999999999998E-2</v>
      </c>
      <c r="H73">
        <v>1.426E-2</v>
      </c>
      <c r="K73">
        <v>32984.5</v>
      </c>
    </row>
    <row r="74" spans="1:11" x14ac:dyDescent="0.2">
      <c r="A74" t="s">
        <v>215</v>
      </c>
      <c r="B74" t="s">
        <v>138</v>
      </c>
      <c r="C74">
        <v>47859.502999999997</v>
      </c>
      <c r="D74" t="s">
        <v>175</v>
      </c>
      <c r="F74">
        <v>-18403</v>
      </c>
      <c r="G74">
        <v>3.746E-2</v>
      </c>
      <c r="H74">
        <v>1.1679999999999999E-2</v>
      </c>
      <c r="K74">
        <v>33027</v>
      </c>
    </row>
    <row r="75" spans="1:11" x14ac:dyDescent="0.2">
      <c r="A75" t="s">
        <v>215</v>
      </c>
      <c r="B75" t="s">
        <v>138</v>
      </c>
      <c r="C75">
        <v>47880.504999999997</v>
      </c>
      <c r="D75" t="s">
        <v>175</v>
      </c>
      <c r="F75">
        <v>-18350</v>
      </c>
      <c r="G75">
        <v>3.3250000000000002E-2</v>
      </c>
      <c r="H75">
        <v>7.4999999999999997E-3</v>
      </c>
      <c r="K75">
        <v>33080</v>
      </c>
    </row>
    <row r="76" spans="1:11" x14ac:dyDescent="0.2">
      <c r="A76" t="s">
        <v>215</v>
      </c>
      <c r="B76" t="s">
        <v>137</v>
      </c>
      <c r="C76">
        <v>47885.464</v>
      </c>
      <c r="D76" t="s">
        <v>175</v>
      </c>
      <c r="F76">
        <v>-18337.5</v>
      </c>
      <c r="G76">
        <v>3.7960000000000001E-2</v>
      </c>
      <c r="H76">
        <v>1.221E-2</v>
      </c>
      <c r="K76">
        <v>33092.5</v>
      </c>
    </row>
    <row r="77" spans="1:11" x14ac:dyDescent="0.2">
      <c r="A77" t="s">
        <v>176</v>
      </c>
      <c r="B77" t="s">
        <v>138</v>
      </c>
      <c r="C77">
        <v>47946.298000000003</v>
      </c>
      <c r="D77" t="s">
        <v>175</v>
      </c>
      <c r="F77">
        <v>-18184</v>
      </c>
      <c r="G77">
        <v>3.322E-2</v>
      </c>
      <c r="H77">
        <v>7.5599999999999999E-3</v>
      </c>
      <c r="K77" t="e">
        <v>#N/A</v>
      </c>
    </row>
    <row r="78" spans="1:11" x14ac:dyDescent="0.2">
      <c r="A78" t="s">
        <v>176</v>
      </c>
      <c r="B78" t="s">
        <v>137</v>
      </c>
      <c r="C78">
        <v>47947.288</v>
      </c>
      <c r="D78" t="s">
        <v>175</v>
      </c>
      <c r="F78">
        <v>-18181.5</v>
      </c>
      <c r="G78">
        <v>3.236E-2</v>
      </c>
      <c r="H78">
        <v>6.7000000000000002E-3</v>
      </c>
      <c r="K78" t="e">
        <v>#N/A</v>
      </c>
    </row>
    <row r="79" spans="1:11" x14ac:dyDescent="0.2">
      <c r="A79" t="s">
        <v>177</v>
      </c>
      <c r="B79" t="s">
        <v>137</v>
      </c>
      <c r="C79">
        <v>47947.294999999998</v>
      </c>
      <c r="D79" t="s">
        <v>175</v>
      </c>
      <c r="F79">
        <v>-18181.5</v>
      </c>
      <c r="G79">
        <v>3.9359999999999999E-2</v>
      </c>
      <c r="H79">
        <v>1.37E-2</v>
      </c>
      <c r="K79">
        <v>33248.5</v>
      </c>
    </row>
    <row r="80" spans="1:11" x14ac:dyDescent="0.2">
      <c r="A80" t="s">
        <v>176</v>
      </c>
      <c r="B80" t="s">
        <v>138</v>
      </c>
      <c r="C80">
        <v>47947.483999999997</v>
      </c>
      <c r="D80" t="s">
        <v>175</v>
      </c>
      <c r="F80">
        <v>-18181</v>
      </c>
      <c r="G80">
        <v>3.0190000000000002E-2</v>
      </c>
      <c r="H80">
        <v>4.5300000000000002E-3</v>
      </c>
      <c r="K80" t="e">
        <v>#N/A</v>
      </c>
    </row>
    <row r="81" spans="1:11" x14ac:dyDescent="0.2">
      <c r="A81" t="s">
        <v>178</v>
      </c>
      <c r="B81" t="s">
        <v>138</v>
      </c>
      <c r="C81">
        <v>48153.587</v>
      </c>
      <c r="D81" t="s">
        <v>175</v>
      </c>
      <c r="F81">
        <v>-17661</v>
      </c>
      <c r="G81">
        <v>3.4520000000000002E-2</v>
      </c>
      <c r="H81">
        <v>9.1800000000000007E-3</v>
      </c>
      <c r="K81">
        <v>33769</v>
      </c>
    </row>
    <row r="82" spans="1:11" x14ac:dyDescent="0.2">
      <c r="A82" t="s">
        <v>179</v>
      </c>
      <c r="B82" t="s">
        <v>138</v>
      </c>
      <c r="C82">
        <v>48265.366000000002</v>
      </c>
      <c r="D82" t="s">
        <v>175</v>
      </c>
      <c r="F82">
        <v>-17379</v>
      </c>
      <c r="G82">
        <v>4.4630000000000003E-2</v>
      </c>
      <c r="H82">
        <v>1.9470000000000001E-2</v>
      </c>
      <c r="K82">
        <v>34051</v>
      </c>
    </row>
    <row r="83" spans="1:11" x14ac:dyDescent="0.2">
      <c r="A83" t="s">
        <v>180</v>
      </c>
      <c r="B83" t="s">
        <v>137</v>
      </c>
      <c r="C83">
        <v>48934.593000000001</v>
      </c>
      <c r="D83" t="s">
        <v>175</v>
      </c>
      <c r="F83">
        <v>-15690.5</v>
      </c>
      <c r="G83">
        <v>4.548E-2</v>
      </c>
      <c r="H83">
        <v>2.1559999999999999E-2</v>
      </c>
      <c r="K83">
        <v>35739.5</v>
      </c>
    </row>
    <row r="84" spans="1:11" x14ac:dyDescent="0.2">
      <c r="A84" t="s">
        <v>181</v>
      </c>
      <c r="B84" t="s">
        <v>137</v>
      </c>
      <c r="C84">
        <v>49009.491999999998</v>
      </c>
      <c r="D84" t="s">
        <v>175</v>
      </c>
      <c r="F84">
        <v>-15501.5</v>
      </c>
      <c r="G84">
        <v>3.5549999999999998E-2</v>
      </c>
      <c r="H84">
        <v>1.1780000000000001E-2</v>
      </c>
      <c r="K84" t="e">
        <v>#N/A</v>
      </c>
    </row>
    <row r="85" spans="1:11" x14ac:dyDescent="0.2">
      <c r="A85" t="s">
        <v>183</v>
      </c>
      <c r="B85" t="s">
        <v>137</v>
      </c>
      <c r="C85">
        <v>50832.257299999997</v>
      </c>
      <c r="D85" t="s">
        <v>182</v>
      </c>
      <c r="F85">
        <v>-10902.5</v>
      </c>
      <c r="G85">
        <v>1.669E-2</v>
      </c>
      <c r="H85">
        <v>-2.2599999999999999E-3</v>
      </c>
      <c r="K85">
        <v>40527.5</v>
      </c>
    </row>
    <row r="86" spans="1:11" x14ac:dyDescent="0.2">
      <c r="A86" t="s">
        <v>183</v>
      </c>
      <c r="B86" t="s">
        <v>137</v>
      </c>
      <c r="C86">
        <v>50841.373599999999</v>
      </c>
      <c r="D86" t="s">
        <v>182</v>
      </c>
      <c r="F86">
        <v>-10879.5</v>
      </c>
      <c r="G86">
        <v>1.7090000000000001E-2</v>
      </c>
      <c r="H86">
        <v>-1.83E-3</v>
      </c>
      <c r="K86">
        <v>40550.5</v>
      </c>
    </row>
    <row r="87" spans="1:11" x14ac:dyDescent="0.2">
      <c r="A87" t="s">
        <v>184</v>
      </c>
      <c r="B87" t="s">
        <v>138</v>
      </c>
      <c r="C87">
        <v>50852.660199999998</v>
      </c>
      <c r="D87" t="s">
        <v>182</v>
      </c>
      <c r="F87">
        <v>-10851</v>
      </c>
      <c r="G87">
        <v>7.9000000000000008E-3</v>
      </c>
      <c r="H87">
        <v>-1.099E-2</v>
      </c>
      <c r="K87">
        <v>40579</v>
      </c>
    </row>
    <row r="88" spans="1:11" x14ac:dyDescent="0.2">
      <c r="A88" t="s">
        <v>185</v>
      </c>
      <c r="B88" t="s">
        <v>137</v>
      </c>
      <c r="C88">
        <v>50872.296699999999</v>
      </c>
      <c r="D88" t="s">
        <v>175</v>
      </c>
      <c r="F88">
        <v>-10801.5</v>
      </c>
      <c r="G88">
        <v>2.5389999999999999E-2</v>
      </c>
      <c r="H88">
        <v>6.5599999999999999E-3</v>
      </c>
      <c r="K88" t="e">
        <v>#N/A</v>
      </c>
    </row>
    <row r="89" spans="1:11" x14ac:dyDescent="0.2">
      <c r="A89" t="s">
        <v>185</v>
      </c>
      <c r="B89" t="s">
        <v>137</v>
      </c>
      <c r="C89">
        <v>51129.511700000003</v>
      </c>
      <c r="D89" t="s">
        <v>182</v>
      </c>
      <c r="F89">
        <v>-10152.5</v>
      </c>
      <c r="G89">
        <v>1.341E-2</v>
      </c>
      <c r="H89">
        <v>-4.5799999999999999E-3</v>
      </c>
      <c r="K89">
        <v>41277.5</v>
      </c>
    </row>
    <row r="90" spans="1:11" x14ac:dyDescent="0.2">
      <c r="A90" t="s">
        <v>187</v>
      </c>
      <c r="B90" t="s">
        <v>138</v>
      </c>
      <c r="C90">
        <v>51199.071199999998</v>
      </c>
      <c r="D90" t="s">
        <v>186</v>
      </c>
      <c r="F90">
        <v>-9977</v>
      </c>
      <c r="G90">
        <v>1.461E-2</v>
      </c>
      <c r="H90">
        <v>-3.14E-3</v>
      </c>
      <c r="K90">
        <v>41453</v>
      </c>
    </row>
    <row r="91" spans="1:11" x14ac:dyDescent="0.2">
      <c r="A91" t="s">
        <v>187</v>
      </c>
      <c r="B91" t="s">
        <v>137</v>
      </c>
      <c r="C91">
        <v>51199.268900000003</v>
      </c>
      <c r="D91" t="s">
        <v>186</v>
      </c>
      <c r="F91">
        <v>-9976.5</v>
      </c>
      <c r="G91">
        <v>1.413E-2</v>
      </c>
      <c r="H91">
        <v>-3.6099999999999999E-3</v>
      </c>
      <c r="K91">
        <v>41453.5</v>
      </c>
    </row>
    <row r="92" spans="1:11" x14ac:dyDescent="0.2">
      <c r="A92" t="s">
        <v>187</v>
      </c>
      <c r="B92" t="s">
        <v>137</v>
      </c>
      <c r="C92">
        <v>51200.061800000003</v>
      </c>
      <c r="D92" t="s">
        <v>186</v>
      </c>
      <c r="F92">
        <v>-9974.5</v>
      </c>
      <c r="G92">
        <v>1.435E-2</v>
      </c>
      <c r="H92">
        <v>-3.3999999999999998E-3</v>
      </c>
      <c r="K92">
        <v>41455.5</v>
      </c>
    </row>
    <row r="93" spans="1:11" x14ac:dyDescent="0.2">
      <c r="A93" t="s">
        <v>187</v>
      </c>
      <c r="B93" t="s">
        <v>138</v>
      </c>
      <c r="C93">
        <v>51200.259599999998</v>
      </c>
      <c r="D93" t="s">
        <v>186</v>
      </c>
      <c r="F93">
        <v>-9974</v>
      </c>
      <c r="G93">
        <v>1.3979999999999999E-2</v>
      </c>
      <c r="H93">
        <v>-3.7699999999999999E-3</v>
      </c>
      <c r="K93">
        <v>41456</v>
      </c>
    </row>
    <row r="94" spans="1:11" x14ac:dyDescent="0.2">
      <c r="A94" t="s">
        <v>187</v>
      </c>
      <c r="B94" t="s">
        <v>137</v>
      </c>
      <c r="C94">
        <v>51201.250699999997</v>
      </c>
      <c r="D94" t="s">
        <v>186</v>
      </c>
      <c r="F94">
        <v>-9971.5</v>
      </c>
      <c r="G94">
        <v>1.422E-2</v>
      </c>
      <c r="H94">
        <v>-3.5200000000000001E-3</v>
      </c>
      <c r="K94">
        <v>41458.5</v>
      </c>
    </row>
    <row r="95" spans="1:11" x14ac:dyDescent="0.2">
      <c r="A95" t="s">
        <v>188</v>
      </c>
      <c r="B95" t="s">
        <v>138</v>
      </c>
      <c r="C95">
        <v>51455.892</v>
      </c>
      <c r="D95" t="s">
        <v>182</v>
      </c>
      <c r="F95">
        <v>-9329</v>
      </c>
      <c r="G95">
        <v>4.7600000000000003E-3</v>
      </c>
      <c r="H95">
        <v>-1.209E-2</v>
      </c>
      <c r="K95" t="e">
        <v>#N/A</v>
      </c>
    </row>
    <row r="96" spans="1:11" x14ac:dyDescent="0.2">
      <c r="A96" t="s">
        <v>189</v>
      </c>
      <c r="B96" t="s">
        <v>138</v>
      </c>
      <c r="C96">
        <v>51841.535400000001</v>
      </c>
      <c r="D96" t="s">
        <v>182</v>
      </c>
      <c r="F96">
        <v>-8356</v>
      </c>
      <c r="G96">
        <v>5.8500000000000002E-3</v>
      </c>
      <c r="H96">
        <v>-9.5899999999999996E-3</v>
      </c>
      <c r="K96">
        <v>43074</v>
      </c>
    </row>
    <row r="97" spans="1:11" x14ac:dyDescent="0.2">
      <c r="A97" t="s">
        <v>190</v>
      </c>
      <c r="B97" t="s">
        <v>137</v>
      </c>
      <c r="C97">
        <v>51876.616900000001</v>
      </c>
      <c r="D97" t="s">
        <v>182</v>
      </c>
      <c r="F97">
        <v>-8267.5</v>
      </c>
      <c r="G97">
        <v>1.095E-2</v>
      </c>
      <c r="H97">
        <v>-4.3699999999999998E-3</v>
      </c>
      <c r="K97">
        <v>43162.5</v>
      </c>
    </row>
    <row r="98" spans="1:11" x14ac:dyDescent="0.2">
      <c r="A98" t="s">
        <v>191</v>
      </c>
      <c r="B98" t="s">
        <v>138</v>
      </c>
      <c r="C98">
        <v>51952.510699999999</v>
      </c>
      <c r="D98" t="s">
        <v>182</v>
      </c>
      <c r="F98">
        <v>-8076</v>
      </c>
      <c r="G98">
        <v>4.9500000000000004E-3</v>
      </c>
      <c r="H98">
        <v>-1.0070000000000001E-2</v>
      </c>
      <c r="K98">
        <v>43354</v>
      </c>
    </row>
    <row r="99" spans="1:11" x14ac:dyDescent="0.2">
      <c r="A99" t="s">
        <v>192</v>
      </c>
      <c r="B99" t="s">
        <v>137</v>
      </c>
      <c r="C99">
        <v>52209.537499999999</v>
      </c>
      <c r="D99" t="s">
        <v>182</v>
      </c>
      <c r="F99">
        <v>-7427.5</v>
      </c>
      <c r="G99">
        <v>2.9299999999999999E-3</v>
      </c>
      <c r="H99">
        <v>-1.108E-2</v>
      </c>
      <c r="K99">
        <v>44002.5</v>
      </c>
    </row>
    <row r="100" spans="1:11" x14ac:dyDescent="0.2">
      <c r="A100" t="s">
        <v>192</v>
      </c>
      <c r="B100" t="s">
        <v>137</v>
      </c>
      <c r="C100">
        <v>52321.305899999999</v>
      </c>
      <c r="D100" t="s">
        <v>182</v>
      </c>
      <c r="F100">
        <v>-7145.5</v>
      </c>
      <c r="G100">
        <v>2.4399999999999999E-3</v>
      </c>
      <c r="H100">
        <v>-1.112E-2</v>
      </c>
      <c r="K100" t="e">
        <v>#N/A</v>
      </c>
    </row>
    <row r="101" spans="1:11" x14ac:dyDescent="0.2">
      <c r="A101" t="s">
        <v>193</v>
      </c>
      <c r="B101" t="s">
        <v>137</v>
      </c>
      <c r="C101">
        <v>52338.347900000001</v>
      </c>
      <c r="D101" t="s">
        <v>182</v>
      </c>
      <c r="F101">
        <v>-7102.5</v>
      </c>
      <c r="G101">
        <v>1.67E-3</v>
      </c>
      <c r="H101">
        <v>-1.183E-2</v>
      </c>
      <c r="K101">
        <v>44327.5</v>
      </c>
    </row>
    <row r="102" spans="1:11" x14ac:dyDescent="0.2">
      <c r="A102" t="s">
        <v>194</v>
      </c>
      <c r="B102" t="s">
        <v>138</v>
      </c>
      <c r="C102">
        <v>52602.905599999998</v>
      </c>
      <c r="D102" t="s">
        <v>182</v>
      </c>
      <c r="F102">
        <v>-6435</v>
      </c>
      <c r="G102">
        <v>2.0000000000000002E-5</v>
      </c>
      <c r="H102">
        <v>-1.2370000000000001E-2</v>
      </c>
      <c r="K102">
        <v>44995</v>
      </c>
    </row>
    <row r="103" spans="1:11" x14ac:dyDescent="0.2">
      <c r="A103" t="s">
        <v>195</v>
      </c>
      <c r="B103" t="s">
        <v>138</v>
      </c>
      <c r="C103">
        <v>52689.3079</v>
      </c>
      <c r="D103" t="s">
        <v>182</v>
      </c>
      <c r="F103">
        <v>-6217</v>
      </c>
      <c r="G103">
        <v>-5.8E-4</v>
      </c>
      <c r="H103">
        <v>-1.261E-2</v>
      </c>
      <c r="K103">
        <v>45213</v>
      </c>
    </row>
    <row r="104" spans="1:11" x14ac:dyDescent="0.2">
      <c r="A104" t="s">
        <v>196</v>
      </c>
      <c r="B104" t="s">
        <v>138</v>
      </c>
      <c r="C104">
        <v>52705.158100000001</v>
      </c>
      <c r="D104" t="s">
        <v>182</v>
      </c>
      <c r="F104">
        <v>-6177</v>
      </c>
      <c r="G104">
        <v>-4.1200000000000004E-3</v>
      </c>
      <c r="H104">
        <v>-1.6080000000000001E-2</v>
      </c>
      <c r="K104" t="e">
        <v>#N/A</v>
      </c>
    </row>
    <row r="105" spans="1:11" x14ac:dyDescent="0.2">
      <c r="A105" t="s">
        <v>196</v>
      </c>
      <c r="B105" t="s">
        <v>137</v>
      </c>
      <c r="C105">
        <v>52944.351300000002</v>
      </c>
      <c r="D105" t="s">
        <v>182</v>
      </c>
      <c r="F105">
        <v>-5573.5</v>
      </c>
      <c r="G105">
        <v>-4.28E-3</v>
      </c>
      <c r="H105">
        <v>-1.52E-2</v>
      </c>
      <c r="K105" t="e">
        <v>#N/A</v>
      </c>
    </row>
    <row r="106" spans="1:11" x14ac:dyDescent="0.2">
      <c r="A106" t="s">
        <v>196</v>
      </c>
      <c r="B106" t="s">
        <v>138</v>
      </c>
      <c r="C106">
        <v>52945.340199999999</v>
      </c>
      <c r="D106" t="s">
        <v>182</v>
      </c>
      <c r="F106">
        <v>-5571</v>
      </c>
      <c r="G106">
        <v>-6.2300000000000003E-3</v>
      </c>
      <c r="H106">
        <v>-1.7149999999999999E-2</v>
      </c>
      <c r="K106" t="e">
        <v>#N/A</v>
      </c>
    </row>
    <row r="107" spans="1:11" x14ac:dyDescent="0.2">
      <c r="A107" t="s">
        <v>197</v>
      </c>
      <c r="B107" t="s">
        <v>138</v>
      </c>
      <c r="C107">
        <v>52973.878299999997</v>
      </c>
      <c r="D107" t="s">
        <v>182</v>
      </c>
      <c r="F107">
        <v>-5499</v>
      </c>
      <c r="G107">
        <v>-4.8700000000000002E-3</v>
      </c>
      <c r="H107">
        <v>-1.566E-2</v>
      </c>
      <c r="K107">
        <v>45931</v>
      </c>
    </row>
    <row r="108" spans="1:11" x14ac:dyDescent="0.2">
      <c r="A108" t="s">
        <v>198</v>
      </c>
      <c r="B108" t="s">
        <v>138</v>
      </c>
      <c r="C108">
        <v>52981.409</v>
      </c>
      <c r="D108" t="s">
        <v>186</v>
      </c>
      <c r="F108">
        <v>-5480</v>
      </c>
      <c r="G108">
        <v>-4.7000000000000002E-3</v>
      </c>
      <c r="H108">
        <v>-1.546E-2</v>
      </c>
      <c r="K108">
        <v>45950</v>
      </c>
    </row>
    <row r="109" spans="1:11" x14ac:dyDescent="0.2">
      <c r="A109" t="s">
        <v>199</v>
      </c>
      <c r="B109" t="s">
        <v>138</v>
      </c>
      <c r="C109">
        <v>53051.561099999999</v>
      </c>
      <c r="D109" t="s">
        <v>186</v>
      </c>
      <c r="F109">
        <v>-5303</v>
      </c>
      <c r="G109">
        <v>-5.4200000000000003E-3</v>
      </c>
      <c r="H109">
        <v>-1.5859999999999999E-2</v>
      </c>
      <c r="K109">
        <v>46127</v>
      </c>
    </row>
    <row r="110" spans="1:11" x14ac:dyDescent="0.2">
      <c r="A110" t="s">
        <v>200</v>
      </c>
      <c r="B110" t="s">
        <v>138</v>
      </c>
      <c r="C110">
        <v>53055.128199999999</v>
      </c>
      <c r="D110" t="s">
        <v>182</v>
      </c>
      <c r="F110">
        <v>-5294</v>
      </c>
      <c r="G110">
        <v>-5.4099999999999999E-3</v>
      </c>
      <c r="H110">
        <v>-1.584E-2</v>
      </c>
      <c r="K110">
        <v>46136</v>
      </c>
    </row>
    <row r="111" spans="1:11" x14ac:dyDescent="0.2">
      <c r="A111" t="s">
        <v>190</v>
      </c>
      <c r="B111" t="s">
        <v>137</v>
      </c>
      <c r="C111">
        <v>53082.2785</v>
      </c>
      <c r="D111" t="s">
        <v>186</v>
      </c>
      <c r="F111">
        <v>-5225.5</v>
      </c>
      <c r="G111">
        <v>-4.64E-3</v>
      </c>
      <c r="H111">
        <v>-1.495E-2</v>
      </c>
      <c r="K111">
        <v>46204.5</v>
      </c>
    </row>
    <row r="112" spans="1:11" x14ac:dyDescent="0.2">
      <c r="A112" t="s">
        <v>201</v>
      </c>
      <c r="B112" t="s">
        <v>137</v>
      </c>
      <c r="C112">
        <v>53375.567999999999</v>
      </c>
      <c r="D112" t="s">
        <v>175</v>
      </c>
      <c r="F112">
        <v>-4485.5</v>
      </c>
      <c r="G112">
        <v>-9.4000000000000004E-3</v>
      </c>
      <c r="H112">
        <v>-1.8350000000000002E-2</v>
      </c>
      <c r="K112">
        <v>46944.5</v>
      </c>
    </row>
    <row r="113" spans="1:11" x14ac:dyDescent="0.2">
      <c r="A113" t="s">
        <v>202</v>
      </c>
      <c r="B113" t="s">
        <v>138</v>
      </c>
      <c r="C113">
        <v>53407.475899999998</v>
      </c>
      <c r="D113" t="s">
        <v>182</v>
      </c>
      <c r="F113">
        <v>-4405</v>
      </c>
      <c r="G113">
        <v>-7.1599999999999997E-3</v>
      </c>
      <c r="H113">
        <v>-1.5959999999999998E-2</v>
      </c>
      <c r="K113" t="e">
        <v>#N/A</v>
      </c>
    </row>
    <row r="114" spans="1:11" x14ac:dyDescent="0.2">
      <c r="A114" t="s">
        <v>202</v>
      </c>
      <c r="B114" t="s">
        <v>138</v>
      </c>
      <c r="C114">
        <v>53409.457600000002</v>
      </c>
      <c r="D114" t="s">
        <v>182</v>
      </c>
      <c r="F114">
        <v>-4400</v>
      </c>
      <c r="G114">
        <v>-7.1700000000000002E-3</v>
      </c>
      <c r="H114">
        <v>-1.5970000000000002E-2</v>
      </c>
      <c r="K114" t="e">
        <v>#N/A</v>
      </c>
    </row>
    <row r="115" spans="1:11" x14ac:dyDescent="0.2">
      <c r="A115" t="s">
        <v>192</v>
      </c>
      <c r="B115" t="s">
        <v>138</v>
      </c>
      <c r="C115">
        <v>53632.595800000003</v>
      </c>
      <c r="D115" t="s">
        <v>182</v>
      </c>
      <c r="F115">
        <v>-3837</v>
      </c>
      <c r="G115">
        <v>-1.0410000000000001E-2</v>
      </c>
      <c r="H115">
        <v>-1.8149999999999999E-2</v>
      </c>
      <c r="K115" t="e">
        <v>#N/A</v>
      </c>
    </row>
    <row r="116" spans="1:11" x14ac:dyDescent="0.2">
      <c r="A116" t="s">
        <v>203</v>
      </c>
      <c r="B116" t="s">
        <v>138</v>
      </c>
      <c r="C116">
        <v>53672.626600000003</v>
      </c>
      <c r="D116" t="s">
        <v>182</v>
      </c>
      <c r="F116">
        <v>-3736</v>
      </c>
      <c r="G116">
        <v>-1.031E-2</v>
      </c>
      <c r="H116">
        <v>-1.7850000000000001E-2</v>
      </c>
      <c r="K116">
        <v>47694</v>
      </c>
    </row>
    <row r="117" spans="1:11" x14ac:dyDescent="0.2">
      <c r="A117" t="s">
        <v>204</v>
      </c>
      <c r="B117" t="s">
        <v>137</v>
      </c>
      <c r="C117">
        <v>54154.383000000002</v>
      </c>
      <c r="D117" t="s">
        <v>182</v>
      </c>
      <c r="F117">
        <v>-2520.5</v>
      </c>
      <c r="G117">
        <v>-9.5399999999999999E-3</v>
      </c>
      <c r="H117">
        <v>-1.4670000000000001E-2</v>
      </c>
      <c r="K117" t="e">
        <v>#N/A</v>
      </c>
    </row>
    <row r="118" spans="1:11" x14ac:dyDescent="0.2">
      <c r="A118" t="s">
        <v>205</v>
      </c>
      <c r="B118" t="s">
        <v>138</v>
      </c>
      <c r="C118">
        <v>54494.640500000001</v>
      </c>
      <c r="D118" t="s">
        <v>186</v>
      </c>
      <c r="F118">
        <v>-1662</v>
      </c>
      <c r="G118">
        <v>-1.3010000000000001E-2</v>
      </c>
      <c r="H118">
        <v>-1.636E-2</v>
      </c>
      <c r="K118">
        <v>49768</v>
      </c>
    </row>
    <row r="119" spans="1:11" x14ac:dyDescent="0.2">
      <c r="A119" t="s">
        <v>206</v>
      </c>
      <c r="B119" t="s">
        <v>138</v>
      </c>
      <c r="C119">
        <v>54505.342199999999</v>
      </c>
      <c r="D119" t="s">
        <v>182</v>
      </c>
      <c r="F119">
        <v>-1635</v>
      </c>
      <c r="G119">
        <v>-1.259E-2</v>
      </c>
      <c r="H119">
        <v>-1.5879999999999998E-2</v>
      </c>
      <c r="K119">
        <v>49795</v>
      </c>
    </row>
    <row r="120" spans="1:11" x14ac:dyDescent="0.2">
      <c r="A120" t="s">
        <v>207</v>
      </c>
      <c r="B120" t="s">
        <v>137</v>
      </c>
      <c r="C120">
        <v>54512.6751</v>
      </c>
      <c r="D120" t="s">
        <v>182</v>
      </c>
      <c r="F120">
        <v>-1616.5</v>
      </c>
      <c r="G120">
        <v>-1.205E-2</v>
      </c>
      <c r="H120">
        <v>-1.5299999999999999E-2</v>
      </c>
      <c r="K120">
        <v>49813.5</v>
      </c>
    </row>
    <row r="121" spans="1:11" x14ac:dyDescent="0.2">
      <c r="A121" t="s">
        <v>206</v>
      </c>
      <c r="B121" t="s">
        <v>137</v>
      </c>
      <c r="C121">
        <v>54840.450900000003</v>
      </c>
      <c r="D121" t="s">
        <v>182</v>
      </c>
      <c r="F121">
        <v>-789.5</v>
      </c>
      <c r="G121">
        <v>-1.239E-2</v>
      </c>
      <c r="H121">
        <v>-1.3849999999999999E-2</v>
      </c>
      <c r="K121">
        <v>50640.5</v>
      </c>
    </row>
    <row r="122" spans="1:11" x14ac:dyDescent="0.2">
      <c r="A122" t="s">
        <v>206</v>
      </c>
      <c r="B122" t="s">
        <v>138</v>
      </c>
      <c r="C122">
        <v>54841.440900000001</v>
      </c>
      <c r="D122" t="s">
        <v>186</v>
      </c>
      <c r="F122">
        <v>-787</v>
      </c>
      <c r="G122">
        <v>-1.325E-2</v>
      </c>
      <c r="H122">
        <v>-1.4710000000000001E-2</v>
      </c>
      <c r="K122">
        <v>50643</v>
      </c>
    </row>
    <row r="123" spans="1:11" x14ac:dyDescent="0.2">
      <c r="A123" t="s">
        <v>208</v>
      </c>
      <c r="B123" t="s">
        <v>138</v>
      </c>
      <c r="C123">
        <v>54874.733699999997</v>
      </c>
      <c r="D123" t="s">
        <v>186</v>
      </c>
      <c r="F123">
        <v>-703</v>
      </c>
      <c r="G123">
        <v>-1.3310000000000001E-2</v>
      </c>
      <c r="H123">
        <v>-1.4579999999999999E-2</v>
      </c>
      <c r="K123">
        <v>50727</v>
      </c>
    </row>
    <row r="124" spans="1:11" x14ac:dyDescent="0.2">
      <c r="A124" t="s">
        <v>196</v>
      </c>
      <c r="B124" t="s">
        <v>138</v>
      </c>
      <c r="C124">
        <v>54917.143380000001</v>
      </c>
      <c r="D124" t="s">
        <v>182</v>
      </c>
      <c r="F124">
        <v>-596</v>
      </c>
      <c r="G124">
        <v>-1.239E-2</v>
      </c>
      <c r="H124">
        <v>-1.3429999999999999E-2</v>
      </c>
      <c r="K124" t="e">
        <v>#N/A</v>
      </c>
    </row>
    <row r="125" spans="1:11" x14ac:dyDescent="0.2">
      <c r="A125" t="s">
        <v>196</v>
      </c>
      <c r="B125" t="s">
        <v>137</v>
      </c>
      <c r="C125">
        <v>55135.32692</v>
      </c>
      <c r="D125" t="s">
        <v>182</v>
      </c>
      <c r="F125">
        <v>-45.5</v>
      </c>
      <c r="G125">
        <v>-1.6E-2</v>
      </c>
      <c r="H125">
        <v>-1.5800000000000002E-2</v>
      </c>
      <c r="K125" t="e">
        <v>#N/A</v>
      </c>
    </row>
    <row r="126" spans="1:11" x14ac:dyDescent="0.2">
      <c r="A126" t="s">
        <v>196</v>
      </c>
      <c r="B126" t="s">
        <v>138</v>
      </c>
      <c r="C126">
        <v>55138.300239999997</v>
      </c>
      <c r="D126" t="s">
        <v>182</v>
      </c>
      <c r="F126">
        <v>-38</v>
      </c>
      <c r="G126">
        <v>-1.5259999999999999E-2</v>
      </c>
      <c r="H126">
        <v>-1.504E-2</v>
      </c>
      <c r="K126" t="e">
        <v>#N/A</v>
      </c>
    </row>
    <row r="127" spans="1:11" x14ac:dyDescent="0.2">
      <c r="A127" t="s">
        <v>196</v>
      </c>
      <c r="B127" t="s">
        <v>138</v>
      </c>
      <c r="C127">
        <v>55152.370519999997</v>
      </c>
      <c r="D127" t="s">
        <v>182</v>
      </c>
      <c r="F127">
        <v>-2.5</v>
      </c>
      <c r="G127">
        <v>-1.5169999999999999E-2</v>
      </c>
      <c r="H127">
        <v>-1.4880000000000001E-2</v>
      </c>
      <c r="K127" t="e">
        <v>#N/A</v>
      </c>
    </row>
    <row r="128" spans="1:11" x14ac:dyDescent="0.2">
      <c r="A128" t="s">
        <v>196</v>
      </c>
      <c r="B128" t="s">
        <v>137</v>
      </c>
      <c r="C128">
        <v>55153.361440000001</v>
      </c>
      <c r="D128" t="s">
        <v>182</v>
      </c>
      <c r="F128">
        <v>0</v>
      </c>
      <c r="G128">
        <v>-1.511E-2</v>
      </c>
      <c r="H128">
        <v>-1.481E-2</v>
      </c>
      <c r="K128" t="e">
        <v>#N/A</v>
      </c>
    </row>
  </sheetData>
  <sheetProtection sheet="1"/>
  <phoneticPr fontId="18" type="noConversion"/>
  <hyperlinks>
    <hyperlink ref="A3" r:id="rId1" xr:uid="{00000000-0004-0000-0700-000000000000}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2"/>
  <sheetViews>
    <sheetView workbookViewId="0"/>
  </sheetViews>
  <sheetFormatPr defaultRowHeight="12.75" x14ac:dyDescent="0.2"/>
  <cols>
    <col min="1" max="1" width="26" customWidth="1"/>
    <col min="2" max="2" width="9.140625" style="2"/>
    <col min="3" max="3" width="17.85546875" style="9" customWidth="1"/>
    <col min="5" max="5" width="13.42578125" customWidth="1"/>
    <col min="12" max="12" width="36.7109375" customWidth="1"/>
  </cols>
  <sheetData>
    <row r="1" spans="1:17" x14ac:dyDescent="0.2">
      <c r="A1" t="s">
        <v>231</v>
      </c>
    </row>
    <row r="5" spans="1:17" x14ac:dyDescent="0.2">
      <c r="A5" t="s">
        <v>695</v>
      </c>
    </row>
    <row r="11" spans="1:17" x14ac:dyDescent="0.2">
      <c r="A11" t="s">
        <v>336</v>
      </c>
      <c r="B11" s="2" t="s">
        <v>138</v>
      </c>
      <c r="C11" s="9">
        <v>29691.435000000001</v>
      </c>
      <c r="D11" t="s">
        <v>174</v>
      </c>
      <c r="E11">
        <f>VLOOKUP(C11,'Active 1'!C$21:E$146,3,FALSE)</f>
        <v>-12812.026785352502</v>
      </c>
      <c r="G11">
        <v>-12812</v>
      </c>
      <c r="H11">
        <v>-1.78E-2</v>
      </c>
      <c r="L11" t="str">
        <f t="shared" ref="L11:L42" si="0">M11&amp;" "&amp;O11</f>
        <v>Wachmann A</v>
      </c>
      <c r="M11" t="s">
        <v>232</v>
      </c>
      <c r="N11" t="s">
        <v>233</v>
      </c>
      <c r="O11" t="s">
        <v>233</v>
      </c>
      <c r="P11" t="s">
        <v>234</v>
      </c>
      <c r="Q11" t="s">
        <v>235</v>
      </c>
    </row>
    <row r="12" spans="1:17" x14ac:dyDescent="0.2">
      <c r="A12" t="s">
        <v>336</v>
      </c>
      <c r="B12" s="2" t="s">
        <v>137</v>
      </c>
      <c r="C12" s="9">
        <v>29696.395</v>
      </c>
      <c r="D12" t="s">
        <v>174</v>
      </c>
      <c r="E12">
        <f>VLOOKUP(C12,'Active 1'!C$21:E$146,3,FALSE)</f>
        <v>-12799.512434849061</v>
      </c>
      <c r="G12">
        <v>-12800</v>
      </c>
      <c r="H12">
        <v>-1.1900000000000001E-2</v>
      </c>
      <c r="L12" t="str">
        <f t="shared" si="0"/>
        <v>Wachmann A</v>
      </c>
      <c r="M12" t="s">
        <v>232</v>
      </c>
      <c r="N12" t="s">
        <v>233</v>
      </c>
      <c r="O12" t="s">
        <v>233</v>
      </c>
      <c r="P12" t="s">
        <v>234</v>
      </c>
      <c r="Q12" t="s">
        <v>235</v>
      </c>
    </row>
    <row r="13" spans="1:17" x14ac:dyDescent="0.2">
      <c r="A13" t="s">
        <v>336</v>
      </c>
      <c r="B13" s="2" t="s">
        <v>137</v>
      </c>
      <c r="C13" s="9">
        <v>30021.404999999999</v>
      </c>
      <c r="D13" t="s">
        <v>174</v>
      </c>
      <c r="E13">
        <f>VLOOKUP(C13,'Active 1'!C$21:E$146,3,FALSE)</f>
        <v>-11979.494479783758</v>
      </c>
      <c r="G13">
        <v>-11980</v>
      </c>
      <c r="H13">
        <v>-3.7000000000000002E-3</v>
      </c>
      <c r="L13" t="str">
        <f t="shared" si="0"/>
        <v>Wachmann A</v>
      </c>
      <c r="M13" t="s">
        <v>232</v>
      </c>
      <c r="N13" t="s">
        <v>233</v>
      </c>
      <c r="O13" t="s">
        <v>233</v>
      </c>
      <c r="P13" t="s">
        <v>234</v>
      </c>
      <c r="Q13" t="s">
        <v>235</v>
      </c>
    </row>
    <row r="14" spans="1:17" x14ac:dyDescent="0.2">
      <c r="A14" t="s">
        <v>336</v>
      </c>
      <c r="B14" s="2" t="s">
        <v>138</v>
      </c>
      <c r="C14" s="9">
        <v>30024.36</v>
      </c>
      <c r="D14" t="s">
        <v>174</v>
      </c>
      <c r="E14">
        <f>VLOOKUP(C14,'Active 1'!C$21:E$146,3,FALSE)</f>
        <v>-11972.038853626966</v>
      </c>
      <c r="G14">
        <v>-11972</v>
      </c>
      <c r="H14">
        <v>-2.1399999999999999E-2</v>
      </c>
      <c r="L14" t="str">
        <f t="shared" si="0"/>
        <v>Wachmann A</v>
      </c>
      <c r="M14" t="s">
        <v>232</v>
      </c>
      <c r="N14" t="s">
        <v>233</v>
      </c>
      <c r="O14" t="s">
        <v>233</v>
      </c>
      <c r="P14" t="s">
        <v>234</v>
      </c>
      <c r="Q14" t="s">
        <v>235</v>
      </c>
    </row>
    <row r="15" spans="1:17" x14ac:dyDescent="0.2">
      <c r="A15" t="s">
        <v>336</v>
      </c>
      <c r="B15" s="2" t="s">
        <v>137</v>
      </c>
      <c r="C15" s="9">
        <v>30025.360000000001</v>
      </c>
      <c r="D15" t="s">
        <v>174</v>
      </c>
      <c r="E15">
        <f>VLOOKUP(C15,'Active 1'!C$21:E$146,3,FALSE)</f>
        <v>-11969.515799089981</v>
      </c>
      <c r="G15">
        <v>-11970</v>
      </c>
      <c r="H15">
        <v>-1.21E-2</v>
      </c>
      <c r="L15" t="str">
        <f t="shared" si="0"/>
        <v>Wachmann A</v>
      </c>
      <c r="M15" t="s">
        <v>232</v>
      </c>
      <c r="N15" t="s">
        <v>233</v>
      </c>
      <c r="O15" t="s">
        <v>233</v>
      </c>
      <c r="P15" t="s">
        <v>234</v>
      </c>
      <c r="Q15" t="s">
        <v>235</v>
      </c>
    </row>
    <row r="16" spans="1:17" x14ac:dyDescent="0.2">
      <c r="A16" t="s">
        <v>336</v>
      </c>
      <c r="B16" s="2" t="s">
        <v>138</v>
      </c>
      <c r="C16" s="9">
        <v>30026.35</v>
      </c>
      <c r="D16" t="s">
        <v>174</v>
      </c>
      <c r="E16">
        <f>VLOOKUP(C16,'Active 1'!C$21:E$146,3,FALSE)</f>
        <v>-11967.017975098372</v>
      </c>
      <c r="G16">
        <v>-11967</v>
      </c>
      <c r="H16">
        <v>-1.3100000000000001E-2</v>
      </c>
      <c r="L16" t="str">
        <f t="shared" si="0"/>
        <v>Wachmann A</v>
      </c>
      <c r="M16" t="s">
        <v>232</v>
      </c>
      <c r="N16" t="s">
        <v>233</v>
      </c>
      <c r="O16" t="s">
        <v>233</v>
      </c>
      <c r="P16" t="s">
        <v>234</v>
      </c>
      <c r="Q16" t="s">
        <v>235</v>
      </c>
    </row>
    <row r="17" spans="1:17" x14ac:dyDescent="0.2">
      <c r="A17" t="s">
        <v>336</v>
      </c>
      <c r="B17" s="2" t="s">
        <v>137</v>
      </c>
      <c r="C17" s="9">
        <v>30069.375</v>
      </c>
      <c r="D17" t="s">
        <v>174</v>
      </c>
      <c r="E17">
        <f>VLOOKUP(C17,'Active 1'!C$21:E$146,3,FALSE)</f>
        <v>-11858.463553644613</v>
      </c>
      <c r="G17">
        <v>-11859</v>
      </c>
      <c r="H17">
        <v>8.8000000000000005E-3</v>
      </c>
      <c r="L17" t="str">
        <f t="shared" si="0"/>
        <v>Wachmann A</v>
      </c>
      <c r="M17" t="s">
        <v>232</v>
      </c>
      <c r="N17" t="s">
        <v>233</v>
      </c>
      <c r="O17" t="s">
        <v>233</v>
      </c>
      <c r="P17" t="s">
        <v>234</v>
      </c>
      <c r="Q17" t="s">
        <v>235</v>
      </c>
    </row>
    <row r="18" spans="1:17" x14ac:dyDescent="0.2">
      <c r="A18" t="s">
        <v>336</v>
      </c>
      <c r="B18" s="2" t="s">
        <v>138</v>
      </c>
      <c r="C18" s="9">
        <v>30072.334999999999</v>
      </c>
      <c r="D18" t="s">
        <v>174</v>
      </c>
      <c r="E18">
        <f>VLOOKUP(C18,'Active 1'!C$21:E$146,3,FALSE)</f>
        <v>-11850.995312215142</v>
      </c>
      <c r="G18">
        <v>-11851</v>
      </c>
      <c r="H18">
        <v>-4.0000000000000001E-3</v>
      </c>
      <c r="L18" t="str">
        <f t="shared" si="0"/>
        <v>Wachmann A</v>
      </c>
      <c r="M18" t="s">
        <v>232</v>
      </c>
      <c r="N18" t="s">
        <v>233</v>
      </c>
      <c r="O18" t="s">
        <v>233</v>
      </c>
      <c r="P18" t="s">
        <v>234</v>
      </c>
      <c r="Q18" t="s">
        <v>235</v>
      </c>
    </row>
    <row r="19" spans="1:17" x14ac:dyDescent="0.2">
      <c r="A19" t="s">
        <v>336</v>
      </c>
      <c r="B19" s="2" t="s">
        <v>137</v>
      </c>
      <c r="C19" s="9">
        <v>30373.34</v>
      </c>
      <c r="D19" t="s">
        <v>174</v>
      </c>
      <c r="E19">
        <f>VLOOKUP(C19,'Active 1'!C$21:E$146,3,FALSE)</f>
        <v>-11091.543281310143</v>
      </c>
      <c r="G19">
        <v>-11092</v>
      </c>
      <c r="H19">
        <v>-2.18E-2</v>
      </c>
      <c r="L19" t="str">
        <f t="shared" si="0"/>
        <v>Wachmann A</v>
      </c>
      <c r="M19" t="s">
        <v>232</v>
      </c>
      <c r="N19" t="s">
        <v>233</v>
      </c>
      <c r="O19" t="s">
        <v>233</v>
      </c>
      <c r="P19" t="s">
        <v>234</v>
      </c>
      <c r="Q19" t="s">
        <v>235</v>
      </c>
    </row>
    <row r="20" spans="1:17" x14ac:dyDescent="0.2">
      <c r="A20" t="s">
        <v>336</v>
      </c>
      <c r="B20" s="2" t="s">
        <v>138</v>
      </c>
      <c r="C20" s="9">
        <v>31142.445</v>
      </c>
      <c r="D20" t="s">
        <v>174</v>
      </c>
      <c r="E20">
        <f>VLOOKUP(C20,'Active 1'!C$21:E$146,3,FALSE)</f>
        <v>-9151.0494216427396</v>
      </c>
      <c r="G20">
        <v>-9151</v>
      </c>
      <c r="H20">
        <v>-2.1700000000000001E-2</v>
      </c>
      <c r="L20" t="str">
        <f t="shared" si="0"/>
        <v>Wachmann A</v>
      </c>
      <c r="M20" t="s">
        <v>232</v>
      </c>
      <c r="N20" t="s">
        <v>233</v>
      </c>
      <c r="O20" t="s">
        <v>233</v>
      </c>
      <c r="P20" t="s">
        <v>234</v>
      </c>
      <c r="Q20" t="s">
        <v>235</v>
      </c>
    </row>
    <row r="21" spans="1:17" x14ac:dyDescent="0.2">
      <c r="A21" t="s">
        <v>336</v>
      </c>
      <c r="B21" s="2" t="s">
        <v>138</v>
      </c>
      <c r="C21" s="9">
        <v>31144.495999999999</v>
      </c>
      <c r="D21" t="s">
        <v>174</v>
      </c>
      <c r="E21">
        <f>VLOOKUP(C21,'Active 1'!C$21:E$146,3,FALSE)</f>
        <v>-9145.8746367873864</v>
      </c>
      <c r="G21">
        <v>-9146</v>
      </c>
      <c r="H21">
        <v>4.7600000000000003E-2</v>
      </c>
      <c r="L21" t="str">
        <f t="shared" si="0"/>
        <v>Wachmann A</v>
      </c>
      <c r="M21" t="s">
        <v>232</v>
      </c>
      <c r="N21" t="s">
        <v>233</v>
      </c>
      <c r="O21" t="s">
        <v>233</v>
      </c>
      <c r="P21" t="s">
        <v>234</v>
      </c>
      <c r="Q21" t="s">
        <v>235</v>
      </c>
    </row>
    <row r="22" spans="1:17" x14ac:dyDescent="0.2">
      <c r="A22" t="s">
        <v>336</v>
      </c>
      <c r="B22" s="2" t="s">
        <v>138</v>
      </c>
      <c r="C22" s="9">
        <v>31803.575000000001</v>
      </c>
      <c r="D22" t="s">
        <v>174</v>
      </c>
      <c r="E22">
        <f>VLOOKUP(C22,'Active 1'!C$21:E$146,3,FALSE)</f>
        <v>-7482.9823756062269</v>
      </c>
      <c r="G22">
        <v>-7483</v>
      </c>
      <c r="H22">
        <v>7.1999999999999998E-3</v>
      </c>
      <c r="L22" t="str">
        <f t="shared" si="0"/>
        <v>Wachmann A</v>
      </c>
      <c r="M22" t="s">
        <v>232</v>
      </c>
      <c r="N22" t="s">
        <v>233</v>
      </c>
      <c r="O22" t="s">
        <v>233</v>
      </c>
      <c r="P22" t="s">
        <v>234</v>
      </c>
      <c r="Q22" t="s">
        <v>235</v>
      </c>
    </row>
    <row r="23" spans="1:17" x14ac:dyDescent="0.2">
      <c r="A23" t="s">
        <v>336</v>
      </c>
      <c r="B23" s="2" t="s">
        <v>137</v>
      </c>
      <c r="C23" s="9">
        <v>31845.415000000001</v>
      </c>
      <c r="D23" t="s">
        <v>174</v>
      </c>
      <c r="E23">
        <f>VLOOKUP(C23,'Active 1'!C$21:E$146,3,FALSE)</f>
        <v>-7377.4177737787977</v>
      </c>
      <c r="G23">
        <v>-7378</v>
      </c>
      <c r="H23">
        <v>3.3099999999999997E-2</v>
      </c>
      <c r="L23" t="str">
        <f t="shared" si="0"/>
        <v>Wachmann A</v>
      </c>
      <c r="M23" t="s">
        <v>232</v>
      </c>
      <c r="N23" t="s">
        <v>233</v>
      </c>
      <c r="O23" t="s">
        <v>233</v>
      </c>
      <c r="P23" t="s">
        <v>234</v>
      </c>
      <c r="Q23" t="s">
        <v>235</v>
      </c>
    </row>
    <row r="24" spans="1:17" x14ac:dyDescent="0.2">
      <c r="A24" t="s">
        <v>336</v>
      </c>
      <c r="B24" s="2" t="s">
        <v>137</v>
      </c>
      <c r="C24" s="9">
        <v>32233.41</v>
      </c>
      <c r="D24" t="s">
        <v>174</v>
      </c>
      <c r="E24">
        <f>VLOOKUP(C24,'Active 1'!C$21:E$146,3,FALSE)</f>
        <v>-6398.4852287015301</v>
      </c>
      <c r="G24">
        <v>-6399</v>
      </c>
      <c r="H24">
        <v>7.7000000000000002E-3</v>
      </c>
      <c r="L24" t="str">
        <f t="shared" si="0"/>
        <v>Wachmann A</v>
      </c>
      <c r="M24" t="s">
        <v>232</v>
      </c>
      <c r="N24" t="s">
        <v>233</v>
      </c>
      <c r="O24" t="s">
        <v>233</v>
      </c>
      <c r="P24" t="s">
        <v>234</v>
      </c>
      <c r="Q24" t="s">
        <v>235</v>
      </c>
    </row>
    <row r="25" spans="1:17" x14ac:dyDescent="0.2">
      <c r="A25" t="s">
        <v>336</v>
      </c>
      <c r="B25" s="2" t="s">
        <v>138</v>
      </c>
      <c r="C25" s="9">
        <v>33220.514999999999</v>
      </c>
      <c r="D25" t="s">
        <v>174</v>
      </c>
      <c r="E25">
        <f>VLOOKUP(C25,'Active 1'!C$21:E$146,3,FALSE)</f>
        <v>-3907.9654799715231</v>
      </c>
      <c r="G25">
        <v>-3908</v>
      </c>
      <c r="H25">
        <v>1.8800000000000001E-2</v>
      </c>
      <c r="L25" t="str">
        <f t="shared" si="0"/>
        <v>Wachmann A</v>
      </c>
      <c r="M25" t="s">
        <v>232</v>
      </c>
      <c r="N25" t="s">
        <v>233</v>
      </c>
      <c r="O25" t="s">
        <v>233</v>
      </c>
      <c r="P25" t="s">
        <v>234</v>
      </c>
      <c r="Q25" t="s">
        <v>235</v>
      </c>
    </row>
    <row r="26" spans="1:17" x14ac:dyDescent="0.2">
      <c r="A26" t="s">
        <v>336</v>
      </c>
      <c r="B26" s="2" t="s">
        <v>137</v>
      </c>
      <c r="C26" s="9">
        <v>33294.425000000003</v>
      </c>
      <c r="D26" t="s">
        <v>174</v>
      </c>
      <c r="E26">
        <f>VLOOKUP(C26,'Active 1'!C$21:E$146,3,FALSE)</f>
        <v>-3721.4865191429958</v>
      </c>
      <c r="G26">
        <v>-3722</v>
      </c>
      <c r="H26">
        <v>1.09E-2</v>
      </c>
      <c r="L26" t="str">
        <f t="shared" si="0"/>
        <v>Wachmann A</v>
      </c>
      <c r="M26" t="s">
        <v>232</v>
      </c>
      <c r="N26" t="s">
        <v>233</v>
      </c>
      <c r="O26" t="s">
        <v>233</v>
      </c>
      <c r="P26" t="s">
        <v>234</v>
      </c>
      <c r="Q26" t="s">
        <v>235</v>
      </c>
    </row>
    <row r="27" spans="1:17" x14ac:dyDescent="0.2">
      <c r="A27" t="s">
        <v>336</v>
      </c>
      <c r="B27" s="2" t="s">
        <v>138</v>
      </c>
      <c r="C27" s="9">
        <v>33685.43</v>
      </c>
      <c r="D27" t="s">
        <v>174</v>
      </c>
      <c r="E27">
        <f>VLOOKUP(C27,'Active 1'!C$21:E$146,3,FALSE)</f>
        <v>-2734.9595799094086</v>
      </c>
      <c r="G27">
        <v>-2735</v>
      </c>
      <c r="H27">
        <v>2.2700000000000001E-2</v>
      </c>
      <c r="L27" t="str">
        <f t="shared" si="0"/>
        <v>Wachmann A</v>
      </c>
      <c r="M27" t="s">
        <v>232</v>
      </c>
      <c r="N27" t="s">
        <v>233</v>
      </c>
      <c r="O27" t="s">
        <v>233</v>
      </c>
      <c r="P27" t="s">
        <v>234</v>
      </c>
      <c r="Q27" t="s">
        <v>235</v>
      </c>
    </row>
    <row r="28" spans="1:17" x14ac:dyDescent="0.2">
      <c r="A28" t="s">
        <v>336</v>
      </c>
      <c r="B28" s="2" t="s">
        <v>137</v>
      </c>
      <c r="C28" s="9">
        <v>33709.385000000002</v>
      </c>
      <c r="D28" t="s">
        <v>174</v>
      </c>
      <c r="E28">
        <f>VLOOKUP(C28,'Active 1'!C$21:E$146,3,FALSE)</f>
        <v>-2674.5198084759422</v>
      </c>
      <c r="G28">
        <v>-2675</v>
      </c>
      <c r="H28">
        <v>-8.9999999999999998E-4</v>
      </c>
      <c r="L28" t="str">
        <f t="shared" si="0"/>
        <v>Wachmann A</v>
      </c>
      <c r="M28" t="s">
        <v>232</v>
      </c>
      <c r="N28" t="s">
        <v>233</v>
      </c>
      <c r="O28" t="s">
        <v>233</v>
      </c>
      <c r="P28" t="s">
        <v>234</v>
      </c>
      <c r="Q28" t="s">
        <v>235</v>
      </c>
    </row>
    <row r="29" spans="1:17" x14ac:dyDescent="0.2">
      <c r="A29" t="s">
        <v>336</v>
      </c>
      <c r="B29" s="2" t="s">
        <v>138</v>
      </c>
      <c r="C29" s="9">
        <v>34085.324999999997</v>
      </c>
      <c r="D29" t="s">
        <v>174</v>
      </c>
      <c r="E29">
        <f>VLOOKUP(C29,'Active 1'!C$21:E$146,3,FALSE)</f>
        <v>-1726.002685842031</v>
      </c>
      <c r="G29">
        <v>-1726</v>
      </c>
      <c r="H29">
        <v>7.1000000000000004E-3</v>
      </c>
      <c r="L29" t="str">
        <f t="shared" si="0"/>
        <v>Wachmann A</v>
      </c>
      <c r="M29" t="s">
        <v>232</v>
      </c>
      <c r="N29" t="s">
        <v>233</v>
      </c>
      <c r="O29" t="s">
        <v>233</v>
      </c>
      <c r="P29" t="s">
        <v>234</v>
      </c>
      <c r="Q29" t="s">
        <v>235</v>
      </c>
    </row>
    <row r="30" spans="1:17" x14ac:dyDescent="0.2">
      <c r="A30" t="s">
        <v>336</v>
      </c>
      <c r="B30" s="2" t="s">
        <v>138</v>
      </c>
      <c r="C30" s="9">
        <v>34087.305</v>
      </c>
      <c r="D30" t="s">
        <v>174</v>
      </c>
      <c r="E30">
        <f>VLOOKUP(C30,'Active 1'!C$21:E$146,3,FALSE)</f>
        <v>-1721.0070378587939</v>
      </c>
      <c r="G30">
        <v>-1721</v>
      </c>
      <c r="H30">
        <v>5.3E-3</v>
      </c>
      <c r="L30" t="str">
        <f t="shared" si="0"/>
        <v>Wachmann A</v>
      </c>
      <c r="M30" t="s">
        <v>232</v>
      </c>
      <c r="N30" t="s">
        <v>233</v>
      </c>
      <c r="O30" t="s">
        <v>233</v>
      </c>
      <c r="P30" t="s">
        <v>234</v>
      </c>
      <c r="Q30" t="s">
        <v>235</v>
      </c>
    </row>
    <row r="31" spans="1:17" x14ac:dyDescent="0.2">
      <c r="A31" t="s">
        <v>336</v>
      </c>
      <c r="B31" s="2" t="s">
        <v>138</v>
      </c>
      <c r="C31" s="9">
        <v>34748.400000000001</v>
      </c>
      <c r="D31" t="s">
        <v>174</v>
      </c>
      <c r="E31">
        <f>VLOOKUP(C31,'Active 1'!C$21:E$146,3,FALSE)</f>
        <v>-53.028298731074493</v>
      </c>
      <c r="G31">
        <v>-53</v>
      </c>
      <c r="H31">
        <v>-8.0000000000000004E-4</v>
      </c>
      <c r="L31" t="str">
        <f t="shared" si="0"/>
        <v>Wachmann A</v>
      </c>
      <c r="M31" t="s">
        <v>232</v>
      </c>
      <c r="N31" t="s">
        <v>233</v>
      </c>
      <c r="O31" t="s">
        <v>233</v>
      </c>
      <c r="P31" t="s">
        <v>234</v>
      </c>
      <c r="Q31" t="s">
        <v>235</v>
      </c>
    </row>
    <row r="32" spans="1:17" x14ac:dyDescent="0.2">
      <c r="A32" t="s">
        <v>336</v>
      </c>
      <c r="B32" s="2" t="s">
        <v>138</v>
      </c>
      <c r="C32" s="9">
        <v>34769.4</v>
      </c>
      <c r="D32" t="s">
        <v>174</v>
      </c>
      <c r="E32">
        <f>VLOOKUP(C32,'Active 1'!C$21:E$146,3,FALSE)</f>
        <v>-4.4153454401633214E-2</v>
      </c>
      <c r="G32">
        <v>0</v>
      </c>
      <c r="H32">
        <v>-7.0000000000000001E-3</v>
      </c>
      <c r="L32" t="str">
        <f t="shared" si="0"/>
        <v>Wachmann A</v>
      </c>
      <c r="M32" t="s">
        <v>232</v>
      </c>
      <c r="N32" t="s">
        <v>233</v>
      </c>
      <c r="O32" t="s">
        <v>233</v>
      </c>
      <c r="P32" t="s">
        <v>234</v>
      </c>
      <c r="Q32" t="s">
        <v>235</v>
      </c>
    </row>
    <row r="33" spans="1:17" x14ac:dyDescent="0.2">
      <c r="A33" t="s">
        <v>337</v>
      </c>
      <c r="B33" s="2" t="s">
        <v>138</v>
      </c>
      <c r="C33" s="9">
        <v>34769.417500000003</v>
      </c>
      <c r="D33" t="s">
        <v>174</v>
      </c>
      <c r="E33">
        <f>VLOOKUP(C33,'Active 1'!C$21:E$146,3,FALSE)</f>
        <v>0</v>
      </c>
      <c r="G33">
        <v>0</v>
      </c>
      <c r="H33">
        <v>1.0500000000000001E-2</v>
      </c>
      <c r="L33" t="str">
        <f t="shared" si="0"/>
        <v xml:space="preserve">GCVS </v>
      </c>
      <c r="M33" t="s">
        <v>236</v>
      </c>
      <c r="N33" t="s">
        <v>237</v>
      </c>
    </row>
    <row r="34" spans="1:17" x14ac:dyDescent="0.2">
      <c r="A34" t="s">
        <v>336</v>
      </c>
      <c r="B34" s="2" t="s">
        <v>138</v>
      </c>
      <c r="C34" s="9">
        <v>34771.4</v>
      </c>
      <c r="D34" t="s">
        <v>174</v>
      </c>
      <c r="E34">
        <f>VLOOKUP(C34,'Active 1'!C$21:E$146,3,FALSE)</f>
        <v>5.0019556195672106</v>
      </c>
      <c r="G34">
        <v>5</v>
      </c>
      <c r="H34">
        <v>1.1299999999999999E-2</v>
      </c>
      <c r="L34" t="str">
        <f t="shared" si="0"/>
        <v>Wachmann A</v>
      </c>
      <c r="M34" t="s">
        <v>232</v>
      </c>
      <c r="N34" t="s">
        <v>233</v>
      </c>
      <c r="O34" t="s">
        <v>233</v>
      </c>
      <c r="P34" t="s">
        <v>234</v>
      </c>
      <c r="Q34" t="s">
        <v>235</v>
      </c>
    </row>
    <row r="35" spans="1:17" x14ac:dyDescent="0.2">
      <c r="A35" t="s">
        <v>336</v>
      </c>
      <c r="B35" s="2" t="s">
        <v>138</v>
      </c>
      <c r="C35" s="9">
        <v>34773.375</v>
      </c>
      <c r="D35" t="s">
        <v>174</v>
      </c>
      <c r="E35">
        <f>VLOOKUP(C35,'Active 1'!C$21:E$146,3,FALSE)</f>
        <v>9.9849883301077718</v>
      </c>
      <c r="G35">
        <v>10</v>
      </c>
      <c r="H35">
        <v>4.5999999999999999E-3</v>
      </c>
      <c r="L35" t="str">
        <f t="shared" si="0"/>
        <v>Wachmann A</v>
      </c>
      <c r="M35" t="s">
        <v>232</v>
      </c>
      <c r="N35" t="s">
        <v>233</v>
      </c>
      <c r="O35" t="s">
        <v>233</v>
      </c>
      <c r="P35" t="s">
        <v>234</v>
      </c>
      <c r="Q35" t="s">
        <v>235</v>
      </c>
    </row>
    <row r="36" spans="1:17" x14ac:dyDescent="0.2">
      <c r="A36" t="s">
        <v>336</v>
      </c>
      <c r="B36" s="2" t="s">
        <v>138</v>
      </c>
      <c r="C36" s="9">
        <v>34775.360000000001</v>
      </c>
      <c r="D36" t="s">
        <v>174</v>
      </c>
      <c r="E36">
        <f>VLOOKUP(C36,'Active 1'!C$21:E$146,3,FALSE)</f>
        <v>14.993251586023318</v>
      </c>
      <c r="G36">
        <v>15</v>
      </c>
      <c r="H36">
        <v>7.7999999999999996E-3</v>
      </c>
      <c r="L36" t="str">
        <f t="shared" si="0"/>
        <v>Wachmann A</v>
      </c>
      <c r="M36" t="s">
        <v>232</v>
      </c>
      <c r="N36" t="s">
        <v>233</v>
      </c>
      <c r="O36" t="s">
        <v>233</v>
      </c>
      <c r="P36" t="s">
        <v>234</v>
      </c>
      <c r="Q36" t="s">
        <v>235</v>
      </c>
    </row>
    <row r="37" spans="1:17" x14ac:dyDescent="0.2">
      <c r="A37" t="s">
        <v>336</v>
      </c>
      <c r="B37" s="2" t="s">
        <v>137</v>
      </c>
      <c r="C37" s="9">
        <v>34776.345000000001</v>
      </c>
      <c r="D37" t="s">
        <v>174</v>
      </c>
      <c r="E37">
        <f>VLOOKUP(C37,'Active 1'!C$21:E$146,3,FALSE)</f>
        <v>17.478460304954442</v>
      </c>
      <c r="G37">
        <v>17</v>
      </c>
      <c r="H37">
        <v>2.2000000000000001E-3</v>
      </c>
      <c r="L37" t="str">
        <f t="shared" si="0"/>
        <v>Wachmann A</v>
      </c>
      <c r="M37" t="s">
        <v>232</v>
      </c>
      <c r="N37" t="s">
        <v>233</v>
      </c>
      <c r="O37" t="s">
        <v>233</v>
      </c>
      <c r="P37" t="s">
        <v>234</v>
      </c>
      <c r="Q37" t="s">
        <v>235</v>
      </c>
    </row>
    <row r="38" spans="1:17" x14ac:dyDescent="0.2">
      <c r="A38" t="s">
        <v>336</v>
      </c>
      <c r="B38" s="2" t="s">
        <v>137</v>
      </c>
      <c r="C38" s="9">
        <v>34780.315000000002</v>
      </c>
      <c r="D38" t="s">
        <v>174</v>
      </c>
      <c r="E38">
        <f>VLOOKUP(C38,'Active 1'!C$21:E$146,3,FALSE)</f>
        <v>27.494986816785534</v>
      </c>
      <c r="G38">
        <v>27</v>
      </c>
      <c r="H38">
        <v>8.6999999999999994E-3</v>
      </c>
      <c r="L38" t="str">
        <f t="shared" si="0"/>
        <v>Wachmann A</v>
      </c>
      <c r="M38" t="s">
        <v>232</v>
      </c>
      <c r="N38" t="s">
        <v>233</v>
      </c>
      <c r="O38" t="s">
        <v>233</v>
      </c>
      <c r="P38" t="s">
        <v>234</v>
      </c>
      <c r="Q38" t="s">
        <v>235</v>
      </c>
    </row>
    <row r="39" spans="1:17" x14ac:dyDescent="0.2">
      <c r="A39" t="s">
        <v>336</v>
      </c>
      <c r="B39" s="2" t="s">
        <v>137</v>
      </c>
      <c r="C39" s="9">
        <v>35129.495000000003</v>
      </c>
      <c r="D39" t="s">
        <v>174</v>
      </c>
      <c r="E39">
        <f>VLOOKUP(C39,'Active 1'!C$21:E$146,3,FALSE)</f>
        <v>908.49517004100676</v>
      </c>
      <c r="G39">
        <v>908</v>
      </c>
      <c r="H39">
        <v>0.01</v>
      </c>
      <c r="L39" t="str">
        <f t="shared" si="0"/>
        <v>Wachmann A</v>
      </c>
      <c r="M39" t="s">
        <v>232</v>
      </c>
      <c r="N39" t="s">
        <v>233</v>
      </c>
      <c r="O39" t="s">
        <v>233</v>
      </c>
      <c r="P39" t="s">
        <v>234</v>
      </c>
      <c r="Q39" t="s">
        <v>235</v>
      </c>
    </row>
    <row r="40" spans="1:17" x14ac:dyDescent="0.2">
      <c r="A40" t="s">
        <v>336</v>
      </c>
      <c r="B40" s="2" t="s">
        <v>137</v>
      </c>
      <c r="C40" s="9">
        <v>35131.480000000003</v>
      </c>
      <c r="D40" t="s">
        <v>174</v>
      </c>
      <c r="E40">
        <f>VLOOKUP(C40,'Active 1'!C$21:E$146,3,FALSE)</f>
        <v>913.50343329692225</v>
      </c>
      <c r="G40">
        <v>913</v>
      </c>
      <c r="H40">
        <v>1.3299999999999999E-2</v>
      </c>
      <c r="L40" t="str">
        <f t="shared" si="0"/>
        <v>Wachmann A</v>
      </c>
      <c r="M40" t="s">
        <v>232</v>
      </c>
      <c r="N40" t="s">
        <v>233</v>
      </c>
      <c r="O40" t="s">
        <v>233</v>
      </c>
      <c r="P40" t="s">
        <v>234</v>
      </c>
      <c r="Q40" t="s">
        <v>235</v>
      </c>
    </row>
    <row r="41" spans="1:17" x14ac:dyDescent="0.2">
      <c r="A41" t="s">
        <v>336</v>
      </c>
      <c r="B41" s="2" t="s">
        <v>137</v>
      </c>
      <c r="C41" s="9">
        <v>35160.415000000001</v>
      </c>
      <c r="D41" t="s">
        <v>174</v>
      </c>
      <c r="E41">
        <f>VLOOKUP(C41,'Active 1'!C$21:E$146,3,FALSE)</f>
        <v>986.50801632456069</v>
      </c>
      <c r="G41">
        <v>986</v>
      </c>
      <c r="H41">
        <v>1.52E-2</v>
      </c>
      <c r="L41" t="str">
        <f t="shared" si="0"/>
        <v>Wachmann A</v>
      </c>
      <c r="M41" t="s">
        <v>232</v>
      </c>
      <c r="N41" t="s">
        <v>233</v>
      </c>
      <c r="O41" t="s">
        <v>233</v>
      </c>
      <c r="P41" t="s">
        <v>234</v>
      </c>
      <c r="Q41" t="s">
        <v>235</v>
      </c>
    </row>
    <row r="42" spans="1:17" x14ac:dyDescent="0.2">
      <c r="A42" t="s">
        <v>336</v>
      </c>
      <c r="B42" s="2" t="s">
        <v>138</v>
      </c>
      <c r="C42" s="9">
        <v>35161.404999999999</v>
      </c>
      <c r="D42" t="s">
        <v>174</v>
      </c>
      <c r="E42">
        <f>VLOOKUP(C42,'Active 1'!C$21:E$146,3,FALSE)</f>
        <v>989.00584031617007</v>
      </c>
      <c r="G42">
        <v>989</v>
      </c>
      <c r="H42">
        <v>1.4200000000000001E-2</v>
      </c>
      <c r="L42" t="str">
        <f t="shared" si="0"/>
        <v>Wachmann A</v>
      </c>
      <c r="M42" t="s">
        <v>232</v>
      </c>
      <c r="N42" t="s">
        <v>233</v>
      </c>
      <c r="O42" t="s">
        <v>233</v>
      </c>
      <c r="P42" t="s">
        <v>234</v>
      </c>
      <c r="Q42" t="s">
        <v>235</v>
      </c>
    </row>
    <row r="43" spans="1:17" x14ac:dyDescent="0.2">
      <c r="A43" t="s">
        <v>336</v>
      </c>
      <c r="B43" s="2" t="s">
        <v>138</v>
      </c>
      <c r="C43" s="9">
        <v>35163.385000000002</v>
      </c>
      <c r="D43" t="s">
        <v>174</v>
      </c>
      <c r="E43">
        <f>VLOOKUP(C43,'Active 1'!C$21:E$146,3,FALSE)</f>
        <v>994.00148829940736</v>
      </c>
      <c r="G43">
        <v>994</v>
      </c>
      <c r="H43">
        <v>1.2500000000000001E-2</v>
      </c>
      <c r="L43" t="str">
        <f t="shared" ref="L43:L74" si="1">M43&amp;" "&amp;O43</f>
        <v>Wachmann A</v>
      </c>
      <c r="M43" t="s">
        <v>232</v>
      </c>
      <c r="N43" t="s">
        <v>233</v>
      </c>
      <c r="O43" t="s">
        <v>233</v>
      </c>
      <c r="P43" t="s">
        <v>234</v>
      </c>
      <c r="Q43" t="s">
        <v>235</v>
      </c>
    </row>
    <row r="44" spans="1:17" x14ac:dyDescent="0.2">
      <c r="A44" t="s">
        <v>336</v>
      </c>
      <c r="B44" s="2" t="s">
        <v>137</v>
      </c>
      <c r="C44" s="9">
        <v>35164.39</v>
      </c>
      <c r="D44" t="s">
        <v>174</v>
      </c>
      <c r="E44">
        <f>VLOOKUP(C44,'Active 1'!C$21:E$146,3,FALSE)</f>
        <v>996.53715810906999</v>
      </c>
      <c r="G44">
        <v>996</v>
      </c>
      <c r="H44">
        <v>2.6800000000000001E-2</v>
      </c>
      <c r="L44" t="str">
        <f t="shared" si="1"/>
        <v>Wachmann A</v>
      </c>
      <c r="M44" t="s">
        <v>232</v>
      </c>
      <c r="N44" t="s">
        <v>233</v>
      </c>
      <c r="O44" t="s">
        <v>233</v>
      </c>
      <c r="P44" t="s">
        <v>234</v>
      </c>
      <c r="Q44" t="s">
        <v>235</v>
      </c>
    </row>
    <row r="45" spans="1:17" x14ac:dyDescent="0.2">
      <c r="A45" t="s">
        <v>336</v>
      </c>
      <c r="B45" s="2" t="s">
        <v>138</v>
      </c>
      <c r="C45" s="9">
        <v>35165.364999999998</v>
      </c>
      <c r="D45" t="s">
        <v>174</v>
      </c>
      <c r="E45">
        <f>VLOOKUP(C45,'Active 1'!C$21:E$146,3,FALSE)</f>
        <v>998.99713628262623</v>
      </c>
      <c r="G45">
        <v>999</v>
      </c>
      <c r="H45">
        <v>1.0699999999999999E-2</v>
      </c>
      <c r="L45" t="str">
        <f t="shared" si="1"/>
        <v>Wachmann A</v>
      </c>
      <c r="M45" t="s">
        <v>232</v>
      </c>
      <c r="N45" t="s">
        <v>233</v>
      </c>
      <c r="O45" t="s">
        <v>233</v>
      </c>
      <c r="P45" t="s">
        <v>234</v>
      </c>
      <c r="Q45" t="s">
        <v>235</v>
      </c>
    </row>
    <row r="46" spans="1:17" x14ac:dyDescent="0.2">
      <c r="A46" t="s">
        <v>336</v>
      </c>
      <c r="B46" s="2" t="s">
        <v>138</v>
      </c>
      <c r="C46" s="9">
        <v>35184.39</v>
      </c>
      <c r="D46" t="s">
        <v>174</v>
      </c>
      <c r="E46">
        <f>VLOOKUP(C46,'Active 1'!C$21:E$146,3,FALSE)</f>
        <v>1046.9982488487585</v>
      </c>
      <c r="G46">
        <v>1047</v>
      </c>
      <c r="H46">
        <v>1.1299999999999999E-2</v>
      </c>
      <c r="L46" t="str">
        <f t="shared" si="1"/>
        <v>Wachmann A</v>
      </c>
      <c r="M46" t="s">
        <v>232</v>
      </c>
      <c r="N46" t="s">
        <v>233</v>
      </c>
      <c r="O46" t="s">
        <v>233</v>
      </c>
      <c r="P46" t="s">
        <v>234</v>
      </c>
      <c r="Q46" t="s">
        <v>235</v>
      </c>
    </row>
    <row r="47" spans="1:17" x14ac:dyDescent="0.2">
      <c r="A47" t="s">
        <v>336</v>
      </c>
      <c r="B47" s="2" t="s">
        <v>137</v>
      </c>
      <c r="C47" s="9">
        <v>35185.375</v>
      </c>
      <c r="D47" t="s">
        <v>174</v>
      </c>
      <c r="E47">
        <f>VLOOKUP(C47,'Active 1'!C$21:E$146,3,FALSE)</f>
        <v>1049.4834575676896</v>
      </c>
      <c r="G47">
        <v>1049</v>
      </c>
      <c r="H47">
        <v>5.5999999999999999E-3</v>
      </c>
      <c r="L47" t="str">
        <f t="shared" si="1"/>
        <v>Wachmann A</v>
      </c>
      <c r="M47" t="s">
        <v>232</v>
      </c>
      <c r="N47" t="s">
        <v>233</v>
      </c>
      <c r="O47" t="s">
        <v>233</v>
      </c>
      <c r="P47" t="s">
        <v>234</v>
      </c>
      <c r="Q47" t="s">
        <v>235</v>
      </c>
    </row>
    <row r="48" spans="1:17" x14ac:dyDescent="0.2">
      <c r="A48" t="s">
        <v>336</v>
      </c>
      <c r="B48" s="2" t="s">
        <v>138</v>
      </c>
      <c r="C48" s="9">
        <v>35186.370000000003</v>
      </c>
      <c r="D48" t="s">
        <v>174</v>
      </c>
      <c r="E48">
        <f>VLOOKUP(C48,'Active 1'!C$21:E$146,3,FALSE)</f>
        <v>1051.9938968319957</v>
      </c>
      <c r="G48">
        <v>1052</v>
      </c>
      <c r="H48">
        <v>9.4999999999999998E-3</v>
      </c>
      <c r="L48" t="str">
        <f t="shared" si="1"/>
        <v>Wachmann A</v>
      </c>
      <c r="M48" t="s">
        <v>232</v>
      </c>
      <c r="N48" t="s">
        <v>233</v>
      </c>
      <c r="O48" t="s">
        <v>233</v>
      </c>
      <c r="P48" t="s">
        <v>234</v>
      </c>
      <c r="Q48" t="s">
        <v>235</v>
      </c>
    </row>
    <row r="49" spans="1:17" x14ac:dyDescent="0.2">
      <c r="A49" t="s">
        <v>336</v>
      </c>
      <c r="B49" s="2" t="s">
        <v>138</v>
      </c>
      <c r="C49" s="9">
        <v>35399.595000000001</v>
      </c>
      <c r="D49" t="s">
        <v>174</v>
      </c>
      <c r="E49">
        <f>VLOOKUP(C49,'Active 1'!C$21:E$146,3,FALSE)</f>
        <v>1589.9722004804953</v>
      </c>
      <c r="G49">
        <v>1590</v>
      </c>
      <c r="H49">
        <v>1.6999999999999999E-3</v>
      </c>
      <c r="L49" t="str">
        <f t="shared" si="1"/>
        <v>Wachmann A</v>
      </c>
      <c r="M49" t="s">
        <v>232</v>
      </c>
      <c r="N49" t="s">
        <v>233</v>
      </c>
      <c r="O49" t="s">
        <v>233</v>
      </c>
      <c r="P49" t="s">
        <v>234</v>
      </c>
      <c r="Q49" t="s">
        <v>235</v>
      </c>
    </row>
    <row r="50" spans="1:17" x14ac:dyDescent="0.2">
      <c r="A50" t="s">
        <v>336</v>
      </c>
      <c r="B50" s="2" t="s">
        <v>138</v>
      </c>
      <c r="C50" s="9">
        <v>35459.46</v>
      </c>
      <c r="D50" t="s">
        <v>174</v>
      </c>
      <c r="E50">
        <f>VLOOKUP(C50,'Active 1'!C$21:E$146,3,FALSE)</f>
        <v>1741.0148603370626</v>
      </c>
      <c r="G50">
        <v>1741</v>
      </c>
      <c r="H50">
        <v>1.8800000000000001E-2</v>
      </c>
      <c r="L50" t="str">
        <f t="shared" si="1"/>
        <v>Wachmann A</v>
      </c>
      <c r="M50" t="s">
        <v>232</v>
      </c>
      <c r="N50" t="s">
        <v>233</v>
      </c>
      <c r="O50" t="s">
        <v>233</v>
      </c>
      <c r="P50" t="s">
        <v>234</v>
      </c>
      <c r="Q50" t="s">
        <v>235</v>
      </c>
    </row>
    <row r="51" spans="1:17" x14ac:dyDescent="0.2">
      <c r="A51" t="s">
        <v>336</v>
      </c>
      <c r="B51" s="2" t="s">
        <v>138</v>
      </c>
      <c r="C51" s="9">
        <v>36214.474999999999</v>
      </c>
      <c r="D51" t="s">
        <v>174</v>
      </c>
      <c r="E51">
        <f>VLOOKUP(C51,'Active 1'!C$21:E$146,3,FALSE)</f>
        <v>3645.9588815783545</v>
      </c>
      <c r="G51">
        <v>3646</v>
      </c>
      <c r="H51">
        <v>-8.0000000000000004E-4</v>
      </c>
      <c r="L51" t="str">
        <f t="shared" si="1"/>
        <v>Wachmann A</v>
      </c>
      <c r="M51" t="s">
        <v>232</v>
      </c>
      <c r="N51" t="s">
        <v>233</v>
      </c>
      <c r="O51" t="s">
        <v>233</v>
      </c>
      <c r="P51" t="s">
        <v>234</v>
      </c>
      <c r="Q51" t="s">
        <v>235</v>
      </c>
    </row>
    <row r="52" spans="1:17" x14ac:dyDescent="0.2">
      <c r="A52" t="s">
        <v>336</v>
      </c>
      <c r="B52" s="2" t="s">
        <v>138</v>
      </c>
      <c r="C52" s="9">
        <v>36983.415000000001</v>
      </c>
      <c r="D52" t="s">
        <v>174</v>
      </c>
      <c r="E52">
        <f>VLOOKUP(C52,'Active 1'!C$21:E$146,3,FALSE)</f>
        <v>5586.0364372471622</v>
      </c>
      <c r="G52">
        <v>5586</v>
      </c>
      <c r="H52">
        <v>3.27E-2</v>
      </c>
      <c r="L52" t="str">
        <f t="shared" si="1"/>
        <v>Wachmann A</v>
      </c>
      <c r="M52" t="s">
        <v>232</v>
      </c>
      <c r="N52" t="s">
        <v>233</v>
      </c>
      <c r="O52" t="s">
        <v>233</v>
      </c>
      <c r="P52" t="s">
        <v>234</v>
      </c>
      <c r="Q52" t="s">
        <v>235</v>
      </c>
    </row>
    <row r="53" spans="1:17" x14ac:dyDescent="0.2">
      <c r="A53" t="s">
        <v>336</v>
      </c>
      <c r="B53" s="2" t="s">
        <v>137</v>
      </c>
      <c r="C53" s="9">
        <v>37693.455000000002</v>
      </c>
      <c r="D53" t="s">
        <v>174</v>
      </c>
      <c r="E53">
        <f>VLOOKUP(C53,'Active 1'!C$21:E$146,3,FALSE)</f>
        <v>7377.5060806875827</v>
      </c>
      <c r="G53">
        <v>7377</v>
      </c>
      <c r="H53">
        <v>2.3300000000000001E-2</v>
      </c>
      <c r="L53" t="str">
        <f t="shared" si="1"/>
        <v>Wachmann A</v>
      </c>
      <c r="M53" t="s">
        <v>232</v>
      </c>
      <c r="N53" t="s">
        <v>233</v>
      </c>
      <c r="O53" t="s">
        <v>233</v>
      </c>
      <c r="P53" t="s">
        <v>234</v>
      </c>
      <c r="Q53" t="s">
        <v>235</v>
      </c>
    </row>
    <row r="54" spans="1:17" x14ac:dyDescent="0.2">
      <c r="A54" t="s">
        <v>336</v>
      </c>
      <c r="B54" s="2" t="s">
        <v>138</v>
      </c>
      <c r="C54" s="9">
        <v>37694.44</v>
      </c>
      <c r="D54" t="s">
        <v>174</v>
      </c>
      <c r="E54">
        <f>VLOOKUP(C54,'Active 1'!C$21:E$146,3,FALSE)</f>
        <v>7379.9912894065137</v>
      </c>
      <c r="G54">
        <v>7380</v>
      </c>
      <c r="H54">
        <v>1.72E-2</v>
      </c>
      <c r="L54" t="str">
        <f t="shared" si="1"/>
        <v>Wachmann A</v>
      </c>
      <c r="M54" t="s">
        <v>232</v>
      </c>
      <c r="N54" t="s">
        <v>233</v>
      </c>
      <c r="O54" t="s">
        <v>233</v>
      </c>
      <c r="P54" t="s">
        <v>234</v>
      </c>
      <c r="Q54" t="s">
        <v>235</v>
      </c>
    </row>
    <row r="55" spans="1:17" x14ac:dyDescent="0.2">
      <c r="A55" t="s">
        <v>336</v>
      </c>
      <c r="B55" s="2" t="s">
        <v>137</v>
      </c>
      <c r="C55" s="9">
        <v>37695.434999999998</v>
      </c>
      <c r="D55" t="s">
        <v>174</v>
      </c>
      <c r="E55">
        <f>VLOOKUP(C55,'Active 1'!C$21:E$146,3,FALSE)</f>
        <v>7382.5017286708016</v>
      </c>
      <c r="G55">
        <v>7382</v>
      </c>
      <c r="H55">
        <v>2.1499999999999998E-2</v>
      </c>
      <c r="L55" t="str">
        <f t="shared" si="1"/>
        <v>Wachmann A</v>
      </c>
      <c r="M55" t="s">
        <v>232</v>
      </c>
      <c r="N55" t="s">
        <v>233</v>
      </c>
      <c r="O55" t="s">
        <v>233</v>
      </c>
      <c r="P55" t="s">
        <v>234</v>
      </c>
      <c r="Q55" t="s">
        <v>235</v>
      </c>
    </row>
    <row r="56" spans="1:17" x14ac:dyDescent="0.2">
      <c r="A56" t="s">
        <v>338</v>
      </c>
      <c r="B56" s="2" t="s">
        <v>138</v>
      </c>
      <c r="C56" s="9">
        <v>45022.476000000002</v>
      </c>
      <c r="D56" t="s">
        <v>174</v>
      </c>
      <c r="E56">
        <f>VLOOKUP(C56,'Active 1'!C$21:E$146,3,FALSE)</f>
        <v>25869.025766391689</v>
      </c>
      <c r="G56">
        <v>25869</v>
      </c>
      <c r="H56">
        <v>5.6399999999999999E-2</v>
      </c>
      <c r="L56" t="str">
        <f t="shared" si="1"/>
        <v>Hoffmann I,2344,,,,</v>
      </c>
      <c r="M56" t="s">
        <v>238</v>
      </c>
      <c r="N56" t="s">
        <v>239</v>
      </c>
      <c r="O56" t="s">
        <v>240</v>
      </c>
    </row>
    <row r="57" spans="1:17" x14ac:dyDescent="0.2">
      <c r="A57" t="s">
        <v>339</v>
      </c>
      <c r="B57" s="2" t="s">
        <v>138</v>
      </c>
      <c r="C57" s="9">
        <v>46004.631999999998</v>
      </c>
      <c r="D57" t="s">
        <v>175</v>
      </c>
      <c r="E57">
        <f>VLOOKUP(C57,'Active 1'!C$21:E$146,3,FALSE)</f>
        <v>28347.05891821815</v>
      </c>
      <c r="G57">
        <v>28347</v>
      </c>
      <c r="H57">
        <v>7.2999999999999995E-2</v>
      </c>
      <c r="L57" t="str">
        <f t="shared" si="1"/>
        <v>Locher B,0074,B,0074,,</v>
      </c>
      <c r="M57" t="s">
        <v>241</v>
      </c>
      <c r="N57" t="s">
        <v>242</v>
      </c>
      <c r="O57" t="s">
        <v>243</v>
      </c>
    </row>
    <row r="58" spans="1:17" x14ac:dyDescent="0.2">
      <c r="A58" t="s">
        <v>340</v>
      </c>
      <c r="B58" s="2" t="s">
        <v>138</v>
      </c>
      <c r="C58" s="9">
        <v>46039.502999999997</v>
      </c>
      <c r="D58" t="s">
        <v>175</v>
      </c>
      <c r="E58">
        <f>VLOOKUP(C58,'Active 1'!C$21:E$146,3,FALSE)</f>
        <v>28435.040352977332</v>
      </c>
      <c r="G58">
        <v>28435</v>
      </c>
      <c r="H58">
        <v>6.5699999999999995E-2</v>
      </c>
      <c r="L58" t="str">
        <f t="shared" si="1"/>
        <v>Locher B,0075,B,0075,,</v>
      </c>
      <c r="M58" t="s">
        <v>241</v>
      </c>
      <c r="N58" t="s">
        <v>242</v>
      </c>
      <c r="O58" t="s">
        <v>244</v>
      </c>
    </row>
    <row r="59" spans="1:17" x14ac:dyDescent="0.2">
      <c r="A59" t="s">
        <v>341</v>
      </c>
      <c r="B59" s="2" t="s">
        <v>138</v>
      </c>
      <c r="C59" s="9">
        <v>46350.642999999996</v>
      </c>
      <c r="D59" t="s">
        <v>175</v>
      </c>
      <c r="E59">
        <f>VLOOKUP(C59,'Active 1'!C$21:E$146,3,FALSE)</f>
        <v>29220.063541614662</v>
      </c>
      <c r="G59">
        <v>29220</v>
      </c>
      <c r="H59">
        <v>7.5999999999999998E-2</v>
      </c>
      <c r="L59" t="str">
        <f t="shared" si="1"/>
        <v>Locher B,0078,B,0078,,</v>
      </c>
      <c r="M59" t="s">
        <v>241</v>
      </c>
      <c r="N59" t="s">
        <v>242</v>
      </c>
      <c r="O59" t="s">
        <v>245</v>
      </c>
    </row>
    <row r="60" spans="1:17" x14ac:dyDescent="0.2">
      <c r="A60" t="s">
        <v>382</v>
      </c>
      <c r="B60" s="2" t="s">
        <v>138</v>
      </c>
      <c r="C60" s="9">
        <v>46406.512000000002</v>
      </c>
      <c r="D60" t="s">
        <v>175</v>
      </c>
      <c r="E60">
        <f>VLOOKUP(C60,'Active 1'!C$21:E$146,3,FALSE)</f>
        <v>29361.02407554146</v>
      </c>
      <c r="G60">
        <v>29361</v>
      </c>
      <c r="H60">
        <v>6.0600000000000001E-2</v>
      </c>
      <c r="L60" t="str">
        <f t="shared" si="1"/>
        <v>Borovicka C,0027,C,0027,,</v>
      </c>
      <c r="M60" t="s">
        <v>318</v>
      </c>
      <c r="N60" t="s">
        <v>319</v>
      </c>
      <c r="O60" t="s">
        <v>320</v>
      </c>
    </row>
    <row r="61" spans="1:17" x14ac:dyDescent="0.2">
      <c r="A61" t="s">
        <v>342</v>
      </c>
      <c r="B61" s="2" t="s">
        <v>138</v>
      </c>
      <c r="C61" s="9">
        <v>46412.451000000001</v>
      </c>
      <c r="D61" t="s">
        <v>175</v>
      </c>
      <c r="E61">
        <f>VLOOKUP(C61,'Active 1'!C$21:E$146,3,FALSE)</f>
        <v>29376.008496436607</v>
      </c>
      <c r="G61">
        <v>29376</v>
      </c>
      <c r="H61">
        <v>5.4399999999999997E-2</v>
      </c>
      <c r="L61" t="str">
        <f t="shared" si="1"/>
        <v>Locher B,0079,B,0079,,</v>
      </c>
      <c r="M61" t="s">
        <v>241</v>
      </c>
      <c r="N61" t="s">
        <v>242</v>
      </c>
      <c r="O61" t="s">
        <v>246</v>
      </c>
    </row>
    <row r="62" spans="1:17" x14ac:dyDescent="0.2">
      <c r="A62" t="s">
        <v>343</v>
      </c>
      <c r="B62" s="2" t="s">
        <v>138</v>
      </c>
      <c r="C62" s="9">
        <v>46744.593999999997</v>
      </c>
      <c r="D62" t="s">
        <v>175</v>
      </c>
      <c r="E62">
        <f>VLOOKUP(C62,'Active 1'!C$21:E$146,3,FALSE)</f>
        <v>30214.023399514215</v>
      </c>
      <c r="G62">
        <v>30214</v>
      </c>
      <c r="H62">
        <v>6.1499999999999999E-2</v>
      </c>
      <c r="L62" t="str">
        <f t="shared" si="1"/>
        <v>Locher B,0082,B,0082,,</v>
      </c>
      <c r="M62" t="s">
        <v>241</v>
      </c>
      <c r="N62" t="s">
        <v>242</v>
      </c>
      <c r="O62" t="s">
        <v>247</v>
      </c>
    </row>
    <row r="63" spans="1:17" x14ac:dyDescent="0.2">
      <c r="A63" t="s">
        <v>344</v>
      </c>
      <c r="B63" s="2" t="s">
        <v>138</v>
      </c>
      <c r="C63" s="9">
        <v>46877.37</v>
      </c>
      <c r="D63" t="s">
        <v>175</v>
      </c>
      <c r="E63">
        <f>VLOOKUP(C63,'Active 1'!C$21:E$146,3,FALSE)</f>
        <v>30549.024488716874</v>
      </c>
      <c r="G63">
        <v>30549</v>
      </c>
      <c r="H63">
        <v>6.2399999999999997E-2</v>
      </c>
      <c r="L63" t="str">
        <f t="shared" si="1"/>
        <v>Locher B,0083,B,0083,,</v>
      </c>
      <c r="M63" t="s">
        <v>241</v>
      </c>
      <c r="N63" t="s">
        <v>242</v>
      </c>
      <c r="O63" t="s">
        <v>248</v>
      </c>
    </row>
    <row r="64" spans="1:17" x14ac:dyDescent="0.2">
      <c r="A64" t="s">
        <v>345</v>
      </c>
      <c r="B64" s="2" t="s">
        <v>137</v>
      </c>
      <c r="C64" s="9">
        <v>47068.603999999999</v>
      </c>
      <c r="D64" t="s">
        <v>175</v>
      </c>
      <c r="E64">
        <f>VLOOKUP(C64,'Active 1'!C$21:E$146,3,FALSE)</f>
        <v>31031.518300042542</v>
      </c>
      <c r="G64">
        <v>31031</v>
      </c>
      <c r="H64">
        <v>6.0699999999999997E-2</v>
      </c>
      <c r="L64" t="str">
        <f t="shared" si="1"/>
        <v>Locher B,0085,B,0085,,</v>
      </c>
      <c r="M64" t="s">
        <v>241</v>
      </c>
      <c r="N64" t="s">
        <v>242</v>
      </c>
      <c r="O64" t="s">
        <v>249</v>
      </c>
    </row>
    <row r="65" spans="1:15" x14ac:dyDescent="0.2">
      <c r="A65" t="s">
        <v>346</v>
      </c>
      <c r="B65" s="2" t="s">
        <v>137</v>
      </c>
      <c r="C65" s="9">
        <v>47170.464999999997</v>
      </c>
      <c r="D65" t="s">
        <v>175</v>
      </c>
      <c r="E65">
        <f>VLOOKUP(C65,'Active 1'!C$21:E$146,3,FALSE)</f>
        <v>31288.519158234307</v>
      </c>
      <c r="G65">
        <v>31288</v>
      </c>
      <c r="H65">
        <v>6.1400000000000003E-2</v>
      </c>
      <c r="L65" t="str">
        <f t="shared" si="1"/>
        <v>Locher B,0087,B,0087,,</v>
      </c>
      <c r="M65" t="s">
        <v>241</v>
      </c>
      <c r="N65" t="s">
        <v>242</v>
      </c>
      <c r="O65" t="s">
        <v>250</v>
      </c>
    </row>
    <row r="66" spans="1:15" x14ac:dyDescent="0.2">
      <c r="A66" t="s">
        <v>347</v>
      </c>
      <c r="B66" s="2" t="s">
        <v>138</v>
      </c>
      <c r="C66" s="9">
        <v>47531.334999999999</v>
      </c>
      <c r="D66" t="s">
        <v>175</v>
      </c>
      <c r="E66">
        <f>VLOOKUP(C66,'Active 1'!C$21:E$146,3,FALSE)</f>
        <v>32199.013848995881</v>
      </c>
      <c r="G66">
        <v>32199</v>
      </c>
      <c r="H66">
        <v>6.0400000000000002E-2</v>
      </c>
      <c r="L66" t="str">
        <f t="shared" si="1"/>
        <v>Locher B,0090,B,0090,,</v>
      </c>
      <c r="M66" t="s">
        <v>241</v>
      </c>
      <c r="N66" t="s">
        <v>242</v>
      </c>
      <c r="O66" t="s">
        <v>251</v>
      </c>
    </row>
    <row r="67" spans="1:15" x14ac:dyDescent="0.2">
      <c r="A67" t="s">
        <v>348</v>
      </c>
      <c r="B67" s="2" t="s">
        <v>137</v>
      </c>
      <c r="C67" s="9">
        <v>47562.42</v>
      </c>
      <c r="D67" t="s">
        <v>175</v>
      </c>
      <c r="E67">
        <f>VLOOKUP(C67,'Active 1'!C$21:E$146,3,FALSE)</f>
        <v>32277.442999278039</v>
      </c>
      <c r="G67">
        <v>32277</v>
      </c>
      <c r="H67">
        <v>3.2599999999999997E-2</v>
      </c>
      <c r="L67" t="str">
        <f t="shared" si="1"/>
        <v>Locher B,0091,B,0091,,</v>
      </c>
      <c r="M67" t="s">
        <v>241</v>
      </c>
      <c r="N67" t="s">
        <v>242</v>
      </c>
      <c r="O67" t="s">
        <v>252</v>
      </c>
    </row>
    <row r="68" spans="1:15" x14ac:dyDescent="0.2">
      <c r="A68" t="s">
        <v>383</v>
      </c>
      <c r="B68" s="2" t="s">
        <v>138</v>
      </c>
      <c r="C68" s="9">
        <v>47565.411999999997</v>
      </c>
      <c r="D68" t="s">
        <v>175</v>
      </c>
      <c r="E68">
        <f>VLOOKUP(C68,'Active 1'!C$21:E$146,3,FALSE)</f>
        <v>32284.991978452694</v>
      </c>
      <c r="G68">
        <v>32285</v>
      </c>
      <c r="H68">
        <v>5.1900000000000002E-2</v>
      </c>
      <c r="L68" t="str">
        <f t="shared" si="1"/>
        <v>Borovicka C,0030,C,0030,,</v>
      </c>
      <c r="M68" t="s">
        <v>318</v>
      </c>
      <c r="N68" t="s">
        <v>319</v>
      </c>
      <c r="O68" t="s">
        <v>321</v>
      </c>
    </row>
    <row r="69" spans="1:15" x14ac:dyDescent="0.2">
      <c r="A69" t="s">
        <v>384</v>
      </c>
      <c r="B69" s="2" t="s">
        <v>138</v>
      </c>
      <c r="C69" s="9">
        <v>47565.413999999997</v>
      </c>
      <c r="D69" t="s">
        <v>175</v>
      </c>
      <c r="E69">
        <f>VLOOKUP(C69,'Active 1'!C$21:E$146,3,FALSE)</f>
        <v>32284.99702456177</v>
      </c>
      <c r="G69">
        <v>32285</v>
      </c>
      <c r="H69">
        <v>5.3900000000000003E-2</v>
      </c>
      <c r="L69" t="str">
        <f t="shared" si="1"/>
        <v>Dedoch C,0030,C,0030,,</v>
      </c>
      <c r="M69" t="s">
        <v>322</v>
      </c>
      <c r="N69" t="s">
        <v>233</v>
      </c>
      <c r="O69" t="s">
        <v>321</v>
      </c>
    </row>
    <row r="70" spans="1:15" x14ac:dyDescent="0.2">
      <c r="A70" t="s">
        <v>349</v>
      </c>
      <c r="B70" s="2" t="s">
        <v>138</v>
      </c>
      <c r="C70" s="9">
        <v>47801.635000000002</v>
      </c>
      <c r="D70" t="s">
        <v>175</v>
      </c>
      <c r="E70">
        <f>VLOOKUP(C70,'Active 1'!C$21:E$146,3,FALSE)</f>
        <v>32880.995490342779</v>
      </c>
      <c r="G70">
        <v>32881</v>
      </c>
      <c r="H70">
        <v>5.4100000000000002E-2</v>
      </c>
      <c r="L70" t="str">
        <f t="shared" si="1"/>
        <v>Locher B,0092,B,0092,,</v>
      </c>
      <c r="M70" t="s">
        <v>241</v>
      </c>
      <c r="N70" t="s">
        <v>242</v>
      </c>
      <c r="O70" t="s">
        <v>253</v>
      </c>
    </row>
    <row r="71" spans="1:15" x14ac:dyDescent="0.2">
      <c r="A71" t="s">
        <v>350</v>
      </c>
      <c r="B71" s="2" t="s">
        <v>137</v>
      </c>
      <c r="C71" s="9">
        <v>47838.701000000001</v>
      </c>
      <c r="D71" t="s">
        <v>175</v>
      </c>
      <c r="E71">
        <f>VLOOKUP(C71,'Active 1'!C$21:E$146,3,FALSE)</f>
        <v>32974.515029810638</v>
      </c>
      <c r="G71">
        <v>32974</v>
      </c>
      <c r="H71">
        <v>6.2100000000000002E-2</v>
      </c>
      <c r="L71" t="str">
        <f t="shared" si="1"/>
        <v>Locher B,0093,B,0093,,</v>
      </c>
      <c r="M71" t="s">
        <v>241</v>
      </c>
      <c r="N71" t="s">
        <v>242</v>
      </c>
      <c r="O71" t="s">
        <v>254</v>
      </c>
    </row>
    <row r="72" spans="1:15" x14ac:dyDescent="0.2">
      <c r="A72" t="s">
        <v>350</v>
      </c>
      <c r="B72" s="2" t="s">
        <v>137</v>
      </c>
      <c r="C72" s="9">
        <v>47840.667000000001</v>
      </c>
      <c r="D72" t="s">
        <v>175</v>
      </c>
      <c r="E72">
        <f>VLOOKUP(C72,'Active 1'!C$21:E$146,3,FALSE)</f>
        <v>32979.47535503035</v>
      </c>
      <c r="G72">
        <v>32979</v>
      </c>
      <c r="H72">
        <v>4.6399999999999997E-2</v>
      </c>
      <c r="L72" t="str">
        <f t="shared" si="1"/>
        <v>Locher B,0093,B,0093,,</v>
      </c>
      <c r="M72" t="s">
        <v>241</v>
      </c>
      <c r="N72" t="s">
        <v>242</v>
      </c>
      <c r="O72" t="s">
        <v>254</v>
      </c>
    </row>
    <row r="73" spans="1:15" x14ac:dyDescent="0.2">
      <c r="A73" t="s">
        <v>350</v>
      </c>
      <c r="B73" s="2" t="s">
        <v>137</v>
      </c>
      <c r="C73" s="9">
        <v>47842.661</v>
      </c>
      <c r="D73" t="s">
        <v>175</v>
      </c>
      <c r="E73">
        <f>VLOOKUP(C73,'Active 1'!C$21:E$146,3,FALSE)</f>
        <v>32984.506325777096</v>
      </c>
      <c r="G73">
        <v>32984</v>
      </c>
      <c r="H73">
        <v>5.8700000000000002E-2</v>
      </c>
      <c r="L73" t="str">
        <f t="shared" si="1"/>
        <v>Locher B,0093,B,0093,,</v>
      </c>
      <c r="M73" t="s">
        <v>241</v>
      </c>
      <c r="N73" t="s">
        <v>242</v>
      </c>
      <c r="O73" t="s">
        <v>254</v>
      </c>
    </row>
    <row r="74" spans="1:15" x14ac:dyDescent="0.2">
      <c r="A74" t="s">
        <v>350</v>
      </c>
      <c r="B74" s="2" t="s">
        <v>138</v>
      </c>
      <c r="C74" s="9">
        <v>47859.502999999997</v>
      </c>
      <c r="D74" t="s">
        <v>175</v>
      </c>
      <c r="E74">
        <f>VLOOKUP(C74,'Active 1'!C$21:E$146,3,FALSE)</f>
        <v>33026.999610288978</v>
      </c>
      <c r="G74">
        <v>33027</v>
      </c>
      <c r="H74">
        <v>5.5899999999999998E-2</v>
      </c>
      <c r="L74" t="str">
        <f t="shared" si="1"/>
        <v>Locher B,0093,B,0093,,</v>
      </c>
      <c r="M74" t="s">
        <v>241</v>
      </c>
      <c r="N74" t="s">
        <v>242</v>
      </c>
      <c r="O74" t="s">
        <v>254</v>
      </c>
    </row>
    <row r="75" spans="1:15" x14ac:dyDescent="0.2">
      <c r="A75" t="s">
        <v>350</v>
      </c>
      <c r="B75" s="2" t="s">
        <v>138</v>
      </c>
      <c r="C75" s="9">
        <v>47880.504999999997</v>
      </c>
      <c r="D75" t="s">
        <v>175</v>
      </c>
      <c r="E75">
        <f>VLOOKUP(C75,'Active 1'!C$21:E$146,3,FALSE)</f>
        <v>33079.988801674728</v>
      </c>
      <c r="G75">
        <v>33080</v>
      </c>
      <c r="H75">
        <v>5.1700000000000003E-2</v>
      </c>
      <c r="L75" t="str">
        <f t="shared" ref="L75:L106" si="2">M75&amp;" "&amp;O75</f>
        <v>Locher B,0093,B,0093,,</v>
      </c>
      <c r="M75" t="s">
        <v>241</v>
      </c>
      <c r="N75" t="s">
        <v>242</v>
      </c>
      <c r="O75" t="s">
        <v>254</v>
      </c>
    </row>
    <row r="76" spans="1:15" x14ac:dyDescent="0.2">
      <c r="A76" t="s">
        <v>350</v>
      </c>
      <c r="B76" s="2" t="s">
        <v>137</v>
      </c>
      <c r="C76" s="9">
        <v>47885.464</v>
      </c>
      <c r="D76" t="s">
        <v>175</v>
      </c>
      <c r="E76">
        <f>VLOOKUP(C76,'Active 1'!C$21:E$146,3,FALSE)</f>
        <v>33092.500629123642</v>
      </c>
      <c r="G76">
        <v>33092</v>
      </c>
      <c r="H76">
        <v>5.6599999999999998E-2</v>
      </c>
      <c r="L76" t="str">
        <f t="shared" si="2"/>
        <v>Locher B,0093,B,0093,,</v>
      </c>
      <c r="M76" t="s">
        <v>241</v>
      </c>
      <c r="N76" t="s">
        <v>242</v>
      </c>
      <c r="O76" t="s">
        <v>254</v>
      </c>
    </row>
    <row r="77" spans="1:15" x14ac:dyDescent="0.2">
      <c r="A77" t="s">
        <v>351</v>
      </c>
      <c r="B77" s="2" t="s">
        <v>138</v>
      </c>
      <c r="C77" s="9">
        <v>47946.298000000003</v>
      </c>
      <c r="D77" t="s">
        <v>175</v>
      </c>
      <c r="E77">
        <f>VLOOKUP(C77,'Active 1'!C$21:E$146,3,FALSE)</f>
        <v>33245.988128826553</v>
      </c>
      <c r="G77">
        <v>33246</v>
      </c>
      <c r="H77">
        <v>5.1700000000000003E-2</v>
      </c>
      <c r="L77" t="str">
        <f t="shared" si="2"/>
        <v xml:space="preserve">Frank </v>
      </c>
      <c r="M77" t="s">
        <v>255</v>
      </c>
      <c r="N77" t="s">
        <v>256</v>
      </c>
    </row>
    <row r="78" spans="1:15" x14ac:dyDescent="0.2">
      <c r="A78" t="s">
        <v>351</v>
      </c>
      <c r="B78" s="2" t="s">
        <v>137</v>
      </c>
      <c r="C78" s="9">
        <v>47947.288</v>
      </c>
      <c r="D78" t="s">
        <v>175</v>
      </c>
      <c r="E78">
        <f>VLOOKUP(C78,'Active 1'!C$21:E$146,3,FALSE)</f>
        <v>33248.485952818162</v>
      </c>
      <c r="G78">
        <v>33248</v>
      </c>
      <c r="H78">
        <v>5.0999999999999997E-2</v>
      </c>
      <c r="L78" t="str">
        <f t="shared" si="2"/>
        <v xml:space="preserve">Frank </v>
      </c>
      <c r="M78" t="s">
        <v>255</v>
      </c>
      <c r="N78" t="s">
        <v>256</v>
      </c>
    </row>
    <row r="79" spans="1:15" x14ac:dyDescent="0.2">
      <c r="A79" t="s">
        <v>352</v>
      </c>
      <c r="B79" s="2" t="s">
        <v>137</v>
      </c>
      <c r="C79" s="9">
        <v>47947.294999999998</v>
      </c>
      <c r="D79" t="s">
        <v>175</v>
      </c>
      <c r="E79">
        <f>VLOOKUP(C79,'Active 1'!C$21:E$146,3,FALSE)</f>
        <v>33248.503614199923</v>
      </c>
      <c r="G79">
        <v>33248</v>
      </c>
      <c r="H79">
        <v>5.8000000000000003E-2</v>
      </c>
      <c r="L79" t="str">
        <f t="shared" si="2"/>
        <v>Locher B,0094,B,0094,,</v>
      </c>
      <c r="M79" t="s">
        <v>241</v>
      </c>
      <c r="N79" t="s">
        <v>242</v>
      </c>
      <c r="O79" t="s">
        <v>257</v>
      </c>
    </row>
    <row r="80" spans="1:15" x14ac:dyDescent="0.2">
      <c r="A80" t="s">
        <v>351</v>
      </c>
      <c r="B80" s="2" t="s">
        <v>138</v>
      </c>
      <c r="C80" s="9">
        <v>47947.483999999997</v>
      </c>
      <c r="D80" t="s">
        <v>175</v>
      </c>
      <c r="E80">
        <f>VLOOKUP(C80,'Active 1'!C$21:E$146,3,FALSE)</f>
        <v>33248.980471507406</v>
      </c>
      <c r="G80">
        <v>33249</v>
      </c>
      <c r="H80">
        <v>4.8599999999999997E-2</v>
      </c>
      <c r="L80" t="str">
        <f t="shared" si="2"/>
        <v xml:space="preserve">Frank </v>
      </c>
      <c r="M80" t="s">
        <v>255</v>
      </c>
      <c r="N80" t="s">
        <v>256</v>
      </c>
    </row>
    <row r="81" spans="1:15" x14ac:dyDescent="0.2">
      <c r="A81" t="s">
        <v>353</v>
      </c>
      <c r="B81" s="2" t="s">
        <v>138</v>
      </c>
      <c r="C81" s="9">
        <v>48153.587</v>
      </c>
      <c r="D81" t="s">
        <v>175</v>
      </c>
      <c r="E81">
        <f>VLOOKUP(C81,'Active 1'!C$21:E$146,3,FALSE)</f>
        <v>33768.98958074351</v>
      </c>
      <c r="G81">
        <v>33769</v>
      </c>
      <c r="H81">
        <v>5.2999999999999999E-2</v>
      </c>
      <c r="L81" t="str">
        <f t="shared" si="2"/>
        <v>Locher B,0096,B,0096,,</v>
      </c>
      <c r="M81" t="s">
        <v>241</v>
      </c>
      <c r="N81" t="s">
        <v>242</v>
      </c>
      <c r="O81" t="s">
        <v>258</v>
      </c>
    </row>
    <row r="82" spans="1:15" x14ac:dyDescent="0.2">
      <c r="A82" t="s">
        <v>354</v>
      </c>
      <c r="B82" s="2" t="s">
        <v>138</v>
      </c>
      <c r="C82" s="9">
        <v>48265.366000000002</v>
      </c>
      <c r="D82" t="s">
        <v>175</v>
      </c>
      <c r="E82">
        <f>VLOOKUP(C82,'Active 1'!C$21:E$146,3,FALSE)</f>
        <v>34051.014093833102</v>
      </c>
      <c r="G82">
        <v>34051</v>
      </c>
      <c r="H82">
        <v>6.3100000000000003E-2</v>
      </c>
      <c r="L82" t="str">
        <f t="shared" si="2"/>
        <v>Locher B,0097,B,0097,,</v>
      </c>
      <c r="M82" t="s">
        <v>241</v>
      </c>
      <c r="N82" t="s">
        <v>242</v>
      </c>
      <c r="O82" t="s">
        <v>259</v>
      </c>
    </row>
    <row r="83" spans="1:15" x14ac:dyDescent="0.2">
      <c r="A83" t="s">
        <v>355</v>
      </c>
      <c r="B83" s="2" t="s">
        <v>137</v>
      </c>
      <c r="C83" s="9">
        <v>48934.593000000001</v>
      </c>
      <c r="D83" t="s">
        <v>175</v>
      </c>
      <c r="E83">
        <f>VLOOKUP(C83,'Active 1'!C$21:E$146,3,FALSE)</f>
        <v>35739.510312455568</v>
      </c>
      <c r="G83">
        <v>35739</v>
      </c>
      <c r="H83">
        <v>6.4100000000000004E-2</v>
      </c>
      <c r="L83" t="str">
        <f t="shared" si="2"/>
        <v>Locher B,0102,B,0102,,</v>
      </c>
      <c r="M83" t="s">
        <v>241</v>
      </c>
      <c r="N83" t="s">
        <v>242</v>
      </c>
      <c r="O83" t="s">
        <v>260</v>
      </c>
    </row>
    <row r="84" spans="1:15" x14ac:dyDescent="0.2">
      <c r="A84" t="s">
        <v>356</v>
      </c>
      <c r="B84" s="2" t="s">
        <v>137</v>
      </c>
      <c r="C84" s="9">
        <v>49009.491999999998</v>
      </c>
      <c r="D84" t="s">
        <v>175</v>
      </c>
      <c r="E84">
        <f>VLOOKUP(C84,'Active 1'!C$21:E$146,3,FALSE)</f>
        <v>35928.484574221162</v>
      </c>
      <c r="G84">
        <v>35928</v>
      </c>
      <c r="H84">
        <v>5.4100000000000002E-2</v>
      </c>
      <c r="L84" t="str">
        <f t="shared" si="2"/>
        <v>Locher B,0103,B,0103,,</v>
      </c>
      <c r="M84" t="s">
        <v>241</v>
      </c>
      <c r="N84" t="s">
        <v>242</v>
      </c>
      <c r="O84" t="s">
        <v>261</v>
      </c>
    </row>
    <row r="85" spans="1:15" x14ac:dyDescent="0.2">
      <c r="A85" t="s">
        <v>385</v>
      </c>
      <c r="B85" s="2" t="s">
        <v>137</v>
      </c>
      <c r="C85" s="9">
        <v>50832.257299999997</v>
      </c>
      <c r="D85" t="s">
        <v>182</v>
      </c>
      <c r="E85">
        <f>VLOOKUP(C85,'Active 1'!C$21:E$146,3,FALSE)</f>
        <v>40527.420834243931</v>
      </c>
      <c r="G85">
        <v>40527</v>
      </c>
      <c r="H85">
        <v>3.5200000000000002E-2</v>
      </c>
      <c r="L85" t="str">
        <f t="shared" si="2"/>
        <v>Safar C,0032,I,4888,,</v>
      </c>
      <c r="M85" t="s">
        <v>323</v>
      </c>
      <c r="N85" t="s">
        <v>324</v>
      </c>
      <c r="O85" t="s">
        <v>325</v>
      </c>
    </row>
    <row r="86" spans="1:15" x14ac:dyDescent="0.2">
      <c r="A86" t="s">
        <v>385</v>
      </c>
      <c r="B86" s="2" t="s">
        <v>137</v>
      </c>
      <c r="C86" s="9">
        <v>50841.373599999999</v>
      </c>
      <c r="D86" t="s">
        <v>182</v>
      </c>
      <c r="E86">
        <f>VLOOKUP(C86,'Active 1'!C$21:E$146,3,FALSE)</f>
        <v>40550.421756319447</v>
      </c>
      <c r="G86">
        <v>40550</v>
      </c>
      <c r="H86">
        <v>3.56E-2</v>
      </c>
      <c r="L86" t="str">
        <f t="shared" si="2"/>
        <v>Safar C,0032,I,4888,,</v>
      </c>
      <c r="M86" t="s">
        <v>323</v>
      </c>
      <c r="N86" t="s">
        <v>324</v>
      </c>
      <c r="O86" t="s">
        <v>325</v>
      </c>
    </row>
    <row r="87" spans="1:15" x14ac:dyDescent="0.2">
      <c r="A87" t="s">
        <v>357</v>
      </c>
      <c r="B87" s="2" t="s">
        <v>138</v>
      </c>
      <c r="C87" s="9">
        <v>50852.660199999998</v>
      </c>
      <c r="D87" t="s">
        <v>182</v>
      </c>
      <c r="E87">
        <f>VLOOKUP(C87,'Active 1'!C$21:E$146,3,FALSE)</f>
        <v>40578.898463656573</v>
      </c>
      <c r="G87">
        <v>40579</v>
      </c>
      <c r="H87">
        <v>2.63E-2</v>
      </c>
      <c r="L87" t="str">
        <f t="shared" si="2"/>
        <v>Krobusek B,0117,B,0117,,</v>
      </c>
      <c r="M87" t="s">
        <v>262</v>
      </c>
      <c r="N87" t="s">
        <v>263</v>
      </c>
      <c r="O87" t="s">
        <v>264</v>
      </c>
    </row>
    <row r="88" spans="1:15" x14ac:dyDescent="0.2">
      <c r="A88" t="s">
        <v>386</v>
      </c>
      <c r="B88" s="2" t="s">
        <v>137</v>
      </c>
      <c r="C88" s="9">
        <v>50872.296699999999</v>
      </c>
      <c r="D88" t="s">
        <v>175</v>
      </c>
      <c r="E88">
        <f>VLOOKUP(C88,'Active 1'!C$21:E$146,3,FALSE)</f>
        <v>40628.442424072069</v>
      </c>
      <c r="G88">
        <v>40628</v>
      </c>
      <c r="H88">
        <v>4.3900000000000002E-2</v>
      </c>
      <c r="L88" t="str">
        <f t="shared" si="2"/>
        <v>Netolicky C,0032,,,,RF200</v>
      </c>
      <c r="M88" t="s">
        <v>326</v>
      </c>
      <c r="N88" t="s">
        <v>239</v>
      </c>
      <c r="O88" t="s">
        <v>327</v>
      </c>
    </row>
    <row r="89" spans="1:15" x14ac:dyDescent="0.2">
      <c r="A89" t="s">
        <v>385</v>
      </c>
      <c r="B89" s="2" t="s">
        <v>137</v>
      </c>
      <c r="C89" s="9">
        <v>51129.511700000003</v>
      </c>
      <c r="D89" t="s">
        <v>182</v>
      </c>
      <c r="E89">
        <f>VLOOKUP(C89,'Active 1'!C$21:E$146,3,FALSE)</f>
        <v>41277.409896802528</v>
      </c>
      <c r="G89">
        <v>41277</v>
      </c>
      <c r="H89">
        <v>3.1899999999999998E-2</v>
      </c>
      <c r="L89" t="str">
        <f t="shared" si="2"/>
        <v>Safar C,0032,I,4888,,</v>
      </c>
      <c r="M89" t="s">
        <v>323</v>
      </c>
      <c r="N89" t="s">
        <v>324</v>
      </c>
      <c r="O89" t="s">
        <v>325</v>
      </c>
    </row>
    <row r="90" spans="1:15" x14ac:dyDescent="0.2">
      <c r="A90" t="s">
        <v>358</v>
      </c>
      <c r="B90" s="2" t="s">
        <v>138</v>
      </c>
      <c r="C90" s="9">
        <v>51455.892</v>
      </c>
      <c r="D90" t="s">
        <v>182</v>
      </c>
      <c r="E90">
        <f>VLOOKUP(C90,'Active 1'!C$21:E$146,3,FALSE)</f>
        <v>42100.885193499853</v>
      </c>
      <c r="G90">
        <v>42101</v>
      </c>
      <c r="H90">
        <v>2.3099999999999999E-2</v>
      </c>
      <c r="L90" t="str">
        <f t="shared" si="2"/>
        <v>Paschke 0,,,,,Rotse</v>
      </c>
      <c r="M90" t="s">
        <v>265</v>
      </c>
      <c r="N90" t="s">
        <v>266</v>
      </c>
      <c r="O90" t="s">
        <v>267</v>
      </c>
    </row>
    <row r="91" spans="1:15" x14ac:dyDescent="0.2">
      <c r="A91" t="s">
        <v>359</v>
      </c>
      <c r="B91" s="2" t="s">
        <v>138</v>
      </c>
      <c r="C91" s="9">
        <v>51841.535400000001</v>
      </c>
      <c r="D91" t="s">
        <v>182</v>
      </c>
      <c r="E91">
        <f>VLOOKUP(C91,'Active 1'!C$21:E$146,3,FALSE)</f>
        <v>43073.884523527959</v>
      </c>
      <c r="G91">
        <v>43074</v>
      </c>
      <c r="H91">
        <v>2.4199999999999999E-2</v>
      </c>
      <c r="L91" t="str">
        <f t="shared" si="2"/>
        <v>Zejda I,5287,,,,</v>
      </c>
      <c r="M91" t="s">
        <v>268</v>
      </c>
      <c r="N91" t="s">
        <v>239</v>
      </c>
      <c r="O91" t="s">
        <v>269</v>
      </c>
    </row>
    <row r="92" spans="1:15" x14ac:dyDescent="0.2">
      <c r="A92" t="s">
        <v>360</v>
      </c>
      <c r="B92" s="2" t="s">
        <v>137</v>
      </c>
      <c r="C92" s="9">
        <v>51876.616900000001</v>
      </c>
      <c r="D92" t="s">
        <v>182</v>
      </c>
      <c r="E92">
        <f>VLOOKUP(C92,'Active 1'!C$21:E$146,3,FALSE)</f>
        <v>43162.397061267176</v>
      </c>
      <c r="G92">
        <v>43162</v>
      </c>
      <c r="H92">
        <v>2.9399999999999999E-2</v>
      </c>
      <c r="L92" t="str">
        <f t="shared" si="2"/>
        <v>Zejda I,5583,,,normal,RL400</v>
      </c>
      <c r="M92" t="s">
        <v>268</v>
      </c>
      <c r="N92" t="s">
        <v>270</v>
      </c>
      <c r="O92" t="s">
        <v>271</v>
      </c>
    </row>
    <row r="93" spans="1:15" x14ac:dyDescent="0.2">
      <c r="A93" t="s">
        <v>361</v>
      </c>
      <c r="B93" s="2" t="s">
        <v>138</v>
      </c>
      <c r="C93" s="9">
        <v>51952.510699999999</v>
      </c>
      <c r="D93" t="s">
        <v>182</v>
      </c>
      <c r="E93">
        <f>VLOOKUP(C93,'Active 1'!C$21:E$146,3,FALSE)</f>
        <v>43353.88125768616</v>
      </c>
      <c r="G93">
        <v>43354</v>
      </c>
      <c r="H93">
        <v>2.3300000000000001E-2</v>
      </c>
      <c r="L93" t="str">
        <f t="shared" si="2"/>
        <v>Diethelm B,0124,B,0124,,</v>
      </c>
      <c r="M93" t="s">
        <v>272</v>
      </c>
      <c r="N93" t="s">
        <v>273</v>
      </c>
      <c r="O93" t="s">
        <v>274</v>
      </c>
    </row>
    <row r="94" spans="1:15" x14ac:dyDescent="0.2">
      <c r="A94" t="s">
        <v>387</v>
      </c>
      <c r="B94" s="2" t="s">
        <v>137</v>
      </c>
      <c r="C94" s="9">
        <v>52209.537499999999</v>
      </c>
      <c r="D94" t="s">
        <v>182</v>
      </c>
      <c r="E94">
        <f>VLOOKUP(C94,'Active 1'!C$21:E$146,3,FALSE)</f>
        <v>44002.373891552743</v>
      </c>
      <c r="G94">
        <v>44002</v>
      </c>
      <c r="H94">
        <v>2.1399999999999999E-2</v>
      </c>
      <c r="L94" t="str">
        <f t="shared" si="2"/>
        <v>Hajek C,0034,E,0074,,RL300</v>
      </c>
      <c r="M94" t="s">
        <v>328</v>
      </c>
      <c r="N94" t="s">
        <v>329</v>
      </c>
      <c r="O94" t="s">
        <v>330</v>
      </c>
    </row>
    <row r="95" spans="1:15" x14ac:dyDescent="0.2">
      <c r="A95" t="s">
        <v>388</v>
      </c>
      <c r="B95" s="2" t="s">
        <v>137</v>
      </c>
      <c r="C95" s="9">
        <v>52321.305899999999</v>
      </c>
      <c r="D95" t="s">
        <v>331</v>
      </c>
      <c r="E95">
        <f>VLOOKUP(C95,'Active 1'!C$21:E$146,3,FALSE)</f>
        <v>44284.371660264238</v>
      </c>
      <c r="G95">
        <v>44284</v>
      </c>
      <c r="H95">
        <v>2.1000000000000001E-2</v>
      </c>
      <c r="L95" t="str">
        <f t="shared" si="2"/>
        <v>Safar C,0034,E,0074,,RL400</v>
      </c>
      <c r="M95" t="s">
        <v>323</v>
      </c>
      <c r="N95" t="s">
        <v>324</v>
      </c>
      <c r="O95" t="s">
        <v>332</v>
      </c>
    </row>
    <row r="96" spans="1:15" x14ac:dyDescent="0.2">
      <c r="A96" t="s">
        <v>362</v>
      </c>
      <c r="B96" s="2" t="s">
        <v>137</v>
      </c>
      <c r="C96" s="9">
        <v>52338.347900000001</v>
      </c>
      <c r="D96" t="s">
        <v>182</v>
      </c>
      <c r="E96">
        <f>VLOOKUP(C96,'Active 1'!C$21:E$146,3,FALSE)</f>
        <v>44327.36955568353</v>
      </c>
      <c r="G96">
        <v>44327</v>
      </c>
      <c r="H96">
        <v>2.01E-2</v>
      </c>
      <c r="L96" t="str">
        <f t="shared" si="2"/>
        <v>Diethelm B,0127,B,0127,,</v>
      </c>
      <c r="M96" t="s">
        <v>272</v>
      </c>
      <c r="N96" t="s">
        <v>273</v>
      </c>
      <c r="O96" t="s">
        <v>275</v>
      </c>
    </row>
    <row r="97" spans="1:16" x14ac:dyDescent="0.2">
      <c r="A97" t="s">
        <v>363</v>
      </c>
      <c r="B97" s="2" t="s">
        <v>138</v>
      </c>
      <c r="C97" s="9">
        <v>52602.905599999998</v>
      </c>
      <c r="D97" t="s">
        <v>182</v>
      </c>
      <c r="E97">
        <f>VLOOKUP(C97,'Active 1'!C$21:E$146,3,FALSE)</f>
        <v>44994.863060962685</v>
      </c>
      <c r="G97">
        <v>44995</v>
      </c>
      <c r="H97">
        <v>1.83E-2</v>
      </c>
      <c r="L97" t="str">
        <f t="shared" si="2"/>
        <v>Dvorak W</v>
      </c>
      <c r="M97" t="s">
        <v>276</v>
      </c>
      <c r="N97" t="s">
        <v>277</v>
      </c>
      <c r="O97" t="s">
        <v>278</v>
      </c>
      <c r="P97" t="s">
        <v>279</v>
      </c>
    </row>
    <row r="98" spans="1:16" x14ac:dyDescent="0.2">
      <c r="A98" t="s">
        <v>364</v>
      </c>
      <c r="B98" s="2" t="s">
        <v>138</v>
      </c>
      <c r="C98" s="9">
        <v>52689.3079</v>
      </c>
      <c r="D98" t="s">
        <v>182</v>
      </c>
      <c r="E98">
        <f>VLOOKUP(C98,'Active 1'!C$21:E$146,3,FALSE)</f>
        <v>45212.86077598358</v>
      </c>
      <c r="G98">
        <v>45213</v>
      </c>
      <c r="H98">
        <v>1.77E-2</v>
      </c>
      <c r="L98" t="str">
        <f t="shared" si="2"/>
        <v>Blaettler B,0129,I,5438,,</v>
      </c>
      <c r="M98" t="s">
        <v>280</v>
      </c>
      <c r="N98" t="s">
        <v>281</v>
      </c>
      <c r="O98" t="s">
        <v>282</v>
      </c>
    </row>
    <row r="99" spans="1:16" x14ac:dyDescent="0.2">
      <c r="A99" t="s">
        <v>365</v>
      </c>
      <c r="B99" s="2" t="s">
        <v>138</v>
      </c>
      <c r="C99" s="9">
        <v>52705.158100000001</v>
      </c>
      <c r="D99" t="s">
        <v>283</v>
      </c>
      <c r="E99">
        <f>VLOOKUP(C99,'Active 1'!C$21:E$146,3,FALSE)</f>
        <v>45252.851695005695</v>
      </c>
      <c r="G99">
        <v>45253</v>
      </c>
      <c r="H99">
        <v>1.4200000000000001E-2</v>
      </c>
      <c r="L99" t="str">
        <f t="shared" si="2"/>
        <v>Liu ,,,,ph-1103.2010,</v>
      </c>
      <c r="M99" t="s">
        <v>284</v>
      </c>
      <c r="N99" t="s">
        <v>285</v>
      </c>
      <c r="O99" t="s">
        <v>286</v>
      </c>
    </row>
    <row r="100" spans="1:16" x14ac:dyDescent="0.2">
      <c r="A100" t="s">
        <v>366</v>
      </c>
      <c r="B100" s="2" t="s">
        <v>138</v>
      </c>
      <c r="C100" s="9">
        <v>52973.878299999997</v>
      </c>
      <c r="D100" t="s">
        <v>182</v>
      </c>
      <c r="E100">
        <f>VLOOKUP(C100,'Active 1'!C$21:E$146,3,FALSE)</f>
        <v>45930.84741479504</v>
      </c>
      <c r="G100">
        <v>45931</v>
      </c>
      <c r="H100">
        <v>1.34E-2</v>
      </c>
      <c r="L100" t="str">
        <f t="shared" si="2"/>
        <v>Nelson I,5493,,,,</v>
      </c>
      <c r="M100" t="s">
        <v>128</v>
      </c>
      <c r="N100" t="s">
        <v>288</v>
      </c>
      <c r="O100" t="s">
        <v>289</v>
      </c>
    </row>
    <row r="101" spans="1:16" x14ac:dyDescent="0.2">
      <c r="A101" t="s">
        <v>367</v>
      </c>
      <c r="B101" s="2" t="s">
        <v>138</v>
      </c>
      <c r="C101" s="9">
        <v>52981.409</v>
      </c>
      <c r="D101" t="s">
        <v>290</v>
      </c>
      <c r="E101">
        <f>VLOOKUP(C101,'Active 1'!C$21:E$146,3,FALSE)</f>
        <v>45949.84778159672</v>
      </c>
      <c r="G101">
        <v>45950</v>
      </c>
      <c r="H101">
        <v>1.3599999999999999E-2</v>
      </c>
      <c r="L101" t="str">
        <f t="shared" si="2"/>
        <v>Kotkova I,5676,,,,</v>
      </c>
      <c r="M101" t="s">
        <v>291</v>
      </c>
      <c r="N101" t="s">
        <v>292</v>
      </c>
      <c r="O101" t="s">
        <v>293</v>
      </c>
    </row>
    <row r="102" spans="1:16" x14ac:dyDescent="0.2">
      <c r="A102" t="s">
        <v>363</v>
      </c>
      <c r="B102" s="2" t="s">
        <v>138</v>
      </c>
      <c r="C102" s="9">
        <v>53051.561099999999</v>
      </c>
      <c r="D102" t="s">
        <v>283</v>
      </c>
      <c r="E102">
        <f>VLOOKUP(C102,'Active 1'!C$21:E$146,3,FALSE)</f>
        <v>46126.845355780701</v>
      </c>
      <c r="G102">
        <v>46127</v>
      </c>
      <c r="H102">
        <v>1.29E-2</v>
      </c>
      <c r="L102" t="str">
        <f t="shared" si="2"/>
        <v>Dvorak W</v>
      </c>
      <c r="M102" t="s">
        <v>276</v>
      </c>
      <c r="N102" t="s">
        <v>277</v>
      </c>
      <c r="O102" t="s">
        <v>278</v>
      </c>
      <c r="P102" t="s">
        <v>294</v>
      </c>
    </row>
    <row r="103" spans="1:16" x14ac:dyDescent="0.2">
      <c r="A103" t="s">
        <v>368</v>
      </c>
      <c r="B103" s="2" t="s">
        <v>138</v>
      </c>
      <c r="C103" s="9">
        <v>53055.128199999999</v>
      </c>
      <c r="D103" t="s">
        <v>182</v>
      </c>
      <c r="E103">
        <f>VLOOKUP(C103,'Active 1'!C$21:E$146,3,FALSE)</f>
        <v>46135.845343619578</v>
      </c>
      <c r="G103">
        <v>46136</v>
      </c>
      <c r="H103">
        <v>1.29E-2</v>
      </c>
      <c r="L103" t="str">
        <f t="shared" si="2"/>
        <v>Krajci I,5592,,,,</v>
      </c>
      <c r="M103" t="s">
        <v>130</v>
      </c>
      <c r="N103" t="s">
        <v>295</v>
      </c>
      <c r="O103" t="s">
        <v>296</v>
      </c>
    </row>
    <row r="104" spans="1:16" x14ac:dyDescent="0.2">
      <c r="A104" t="s">
        <v>369</v>
      </c>
      <c r="B104" s="2" t="s">
        <v>137</v>
      </c>
      <c r="C104" s="9">
        <v>53082.2785</v>
      </c>
      <c r="D104" t="s">
        <v>290</v>
      </c>
      <c r="E104">
        <f>VLOOKUP(C104,'Active 1'!C$21:E$146,3,FALSE)</f>
        <v>46204.347031215068</v>
      </c>
      <c r="G104">
        <v>46204</v>
      </c>
      <c r="H104">
        <v>1.38E-2</v>
      </c>
      <c r="L104" t="str">
        <f t="shared" si="2"/>
        <v>Zejda I,5583,,,,RL400</v>
      </c>
      <c r="M104" t="s">
        <v>268</v>
      </c>
      <c r="N104" t="s">
        <v>270</v>
      </c>
      <c r="O104" t="s">
        <v>297</v>
      </c>
    </row>
    <row r="105" spans="1:16" x14ac:dyDescent="0.2">
      <c r="A105" t="s">
        <v>370</v>
      </c>
      <c r="B105" s="2" t="s">
        <v>137</v>
      </c>
      <c r="C105" s="9">
        <v>53375.567999999999</v>
      </c>
      <c r="D105" t="s">
        <v>175</v>
      </c>
      <c r="E105">
        <f>VLOOKUP(C105,'Active 1'!C$21:E$146,3,FALSE)</f>
        <v>46944.332434839962</v>
      </c>
      <c r="G105">
        <v>46944</v>
      </c>
      <c r="H105">
        <v>8.9999999999999993E-3</v>
      </c>
      <c r="L105" t="str">
        <f t="shared" si="2"/>
        <v>Locher E,0003,,,,</v>
      </c>
      <c r="M105" t="s">
        <v>241</v>
      </c>
      <c r="N105" t="s">
        <v>242</v>
      </c>
      <c r="O105" t="s">
        <v>298</v>
      </c>
    </row>
    <row r="106" spans="1:16" x14ac:dyDescent="0.2">
      <c r="A106" t="s">
        <v>371</v>
      </c>
      <c r="B106" s="2" t="s">
        <v>138</v>
      </c>
      <c r="C106" s="9">
        <v>53407.475899999998</v>
      </c>
      <c r="D106" t="s">
        <v>182</v>
      </c>
      <c r="E106">
        <f>VLOOKUP(C106,'Active 1'!C$21:E$146,3,FALSE)</f>
        <v>47024.837806700605</v>
      </c>
      <c r="G106">
        <v>47025</v>
      </c>
      <c r="H106">
        <v>1.11E-2</v>
      </c>
      <c r="L106" t="str">
        <f t="shared" si="2"/>
        <v>Zejda I,5741,,,,RL400</v>
      </c>
      <c r="M106" t="s">
        <v>268</v>
      </c>
      <c r="N106" t="s">
        <v>270</v>
      </c>
      <c r="O106" t="s">
        <v>299</v>
      </c>
    </row>
    <row r="107" spans="1:16" x14ac:dyDescent="0.2">
      <c r="A107" t="s">
        <v>371</v>
      </c>
      <c r="B107" s="2" t="s">
        <v>138</v>
      </c>
      <c r="C107" s="9">
        <v>53409.457600000002</v>
      </c>
      <c r="D107" t="s">
        <v>182</v>
      </c>
      <c r="E107">
        <f>VLOOKUP(C107,'Active 1'!C$21:E$146,3,FALSE)</f>
        <v>47029.837743876553</v>
      </c>
      <c r="G107">
        <v>47030</v>
      </c>
      <c r="H107">
        <v>1.11E-2</v>
      </c>
      <c r="L107" t="str">
        <f t="shared" ref="L107:L132" si="3">M107&amp;" "&amp;O107</f>
        <v>Zejda I,5741,,,,RL400</v>
      </c>
      <c r="M107" t="s">
        <v>268</v>
      </c>
      <c r="N107" t="s">
        <v>270</v>
      </c>
      <c r="O107" t="s">
        <v>299</v>
      </c>
    </row>
    <row r="108" spans="1:16" x14ac:dyDescent="0.2">
      <c r="A108" t="s">
        <v>389</v>
      </c>
      <c r="B108" s="2" t="s">
        <v>138</v>
      </c>
      <c r="C108" s="9">
        <v>53632.595800000003</v>
      </c>
      <c r="D108" t="s">
        <v>333</v>
      </c>
      <c r="E108">
        <f>VLOOKUP(C108,'Active 1'!C$21:E$146,3,FALSE)</f>
        <v>47592.827591761095</v>
      </c>
      <c r="G108">
        <v>47593</v>
      </c>
      <c r="H108">
        <v>7.7999999999999996E-3</v>
      </c>
      <c r="L108" t="str">
        <f t="shared" si="3"/>
        <v>Brat C,0034,E,0074,,RL200</v>
      </c>
      <c r="M108" t="s">
        <v>334</v>
      </c>
      <c r="N108" t="s">
        <v>314</v>
      </c>
      <c r="O108" t="s">
        <v>335</v>
      </c>
    </row>
    <row r="109" spans="1:16" x14ac:dyDescent="0.2">
      <c r="A109" t="s">
        <v>372</v>
      </c>
      <c r="B109" s="2" t="s">
        <v>138</v>
      </c>
      <c r="C109" s="9">
        <v>53672.626600000003</v>
      </c>
      <c r="D109" t="s">
        <v>182</v>
      </c>
      <c r="E109">
        <f>VLOOKUP(C109,'Active 1'!C$21:E$146,3,FALSE)</f>
        <v>47693.827483320209</v>
      </c>
      <c r="G109">
        <v>47694</v>
      </c>
      <c r="H109">
        <v>7.9000000000000008E-3</v>
      </c>
      <c r="L109" t="str">
        <f t="shared" si="3"/>
        <v>Moschner D,0178,I,5731,,</v>
      </c>
      <c r="M109" t="s">
        <v>300</v>
      </c>
      <c r="N109" t="s">
        <v>278</v>
      </c>
      <c r="O109" t="s">
        <v>301</v>
      </c>
    </row>
    <row r="110" spans="1:16" x14ac:dyDescent="0.2">
      <c r="A110" t="s">
        <v>373</v>
      </c>
      <c r="B110" s="2" t="s">
        <v>137</v>
      </c>
      <c r="C110" s="9">
        <v>54154.383000000002</v>
      </c>
      <c r="D110" t="e">
        <f>-Ir</f>
        <v>#NAME?</v>
      </c>
      <c r="E110">
        <f>VLOOKUP(C110,'Active 1'!C$21:E$146,3,FALSE)</f>
        <v>48909.325154061487</v>
      </c>
      <c r="G110">
        <v>48909</v>
      </c>
      <c r="H110">
        <v>8.8999999999999999E-3</v>
      </c>
      <c r="L110" t="str">
        <f t="shared" si="3"/>
        <v>Agerer D,0186,I,5802,,ST-6</v>
      </c>
      <c r="M110" t="s">
        <v>302</v>
      </c>
      <c r="N110" t="s">
        <v>303</v>
      </c>
      <c r="O110" t="s">
        <v>304</v>
      </c>
    </row>
    <row r="111" spans="1:16" x14ac:dyDescent="0.2">
      <c r="A111" t="s">
        <v>374</v>
      </c>
      <c r="B111" s="2" t="s">
        <v>138</v>
      </c>
      <c r="C111" s="9">
        <v>54494.640500000001</v>
      </c>
      <c r="D111" t="s">
        <v>283</v>
      </c>
      <c r="E111">
        <f>VLOOKUP(C111,'Active 1'!C$21:E$146,3,FALSE)</f>
        <v>49767.813383179462</v>
      </c>
      <c r="G111">
        <v>49768</v>
      </c>
      <c r="H111">
        <v>5.1999999999999998E-3</v>
      </c>
      <c r="L111" t="str">
        <f t="shared" si="3"/>
        <v>Dvorak I,5870,,,,</v>
      </c>
      <c r="M111" t="s">
        <v>276</v>
      </c>
      <c r="N111" t="s">
        <v>305</v>
      </c>
      <c r="O111" t="s">
        <v>306</v>
      </c>
    </row>
    <row r="112" spans="1:16" x14ac:dyDescent="0.2">
      <c r="A112" t="s">
        <v>375</v>
      </c>
      <c r="B112" s="2" t="s">
        <v>138</v>
      </c>
      <c r="C112" s="9">
        <v>54505.342199999999</v>
      </c>
      <c r="D112" t="e">
        <f>-Ir</f>
        <v>#NAME?</v>
      </c>
      <c r="E112">
        <f>VLOOKUP(C112,'Active 1'!C$21:E$146,3,FALSE)</f>
        <v>49794.814355917908</v>
      </c>
      <c r="G112">
        <v>49795</v>
      </c>
      <c r="H112">
        <v>5.5999999999999999E-3</v>
      </c>
      <c r="L112" t="str">
        <f t="shared" si="3"/>
        <v>Raetz D,0209,I,5918,,ST-8E</v>
      </c>
      <c r="M112" t="s">
        <v>307</v>
      </c>
      <c r="N112" t="s">
        <v>308</v>
      </c>
      <c r="O112" t="s">
        <v>309</v>
      </c>
    </row>
    <row r="113" spans="1:16" x14ac:dyDescent="0.2">
      <c r="A113" t="s">
        <v>376</v>
      </c>
      <c r="B113" s="2" t="s">
        <v>137</v>
      </c>
      <c r="C113" s="9">
        <v>54512.6751</v>
      </c>
      <c r="D113" t="s">
        <v>182</v>
      </c>
      <c r="E113">
        <f>VLOOKUP(C113,'Active 1'!C$21:E$146,3,FALSE)</f>
        <v>49813.315662532164</v>
      </c>
      <c r="G113">
        <v>49813</v>
      </c>
      <c r="H113">
        <v>6.4000000000000003E-3</v>
      </c>
      <c r="L113" t="str">
        <f t="shared" si="3"/>
        <v>Nelson I,5875,,,,ST-7XME</v>
      </c>
      <c r="M113" t="s">
        <v>128</v>
      </c>
      <c r="N113" t="s">
        <v>288</v>
      </c>
      <c r="O113" t="s">
        <v>310</v>
      </c>
    </row>
    <row r="114" spans="1:16" x14ac:dyDescent="0.2">
      <c r="A114" t="s">
        <v>377</v>
      </c>
      <c r="B114" s="2" t="s">
        <v>137</v>
      </c>
      <c r="C114" s="9">
        <v>54840.450900000003</v>
      </c>
      <c r="D114" t="e">
        <f>-Ir</f>
        <v>#NAME?</v>
      </c>
      <c r="E114">
        <f>VLOOKUP(C114,'Active 1'!C$21:E$146,3,FALSE)</f>
        <v>50640.311881835871</v>
      </c>
      <c r="G114">
        <v>50640</v>
      </c>
      <c r="H114">
        <v>6.0000000000000001E-3</v>
      </c>
      <c r="L114" t="str">
        <f t="shared" si="3"/>
        <v>Agerer D,0209,I,5918,,Sig</v>
      </c>
      <c r="M114" t="s">
        <v>302</v>
      </c>
      <c r="N114" t="s">
        <v>303</v>
      </c>
      <c r="O114" t="s">
        <v>311</v>
      </c>
      <c r="P114">
        <v>1603</v>
      </c>
    </row>
    <row r="115" spans="1:16" x14ac:dyDescent="0.2">
      <c r="A115" t="s">
        <v>377</v>
      </c>
      <c r="B115" s="2" t="s">
        <v>138</v>
      </c>
      <c r="C115" s="9">
        <v>54841.440900000001</v>
      </c>
      <c r="D115" t="e">
        <f>-Ir</f>
        <v>#NAME?</v>
      </c>
      <c r="E115">
        <f>VLOOKUP(C115,'Active 1'!C$21:E$146,3,FALSE)</f>
        <v>50642.80970582748</v>
      </c>
      <c r="G115">
        <v>50643</v>
      </c>
      <c r="H115">
        <v>5.0000000000000001E-3</v>
      </c>
      <c r="L115" t="str">
        <f t="shared" si="3"/>
        <v>Agerer D,0209,I,5918,,Sig</v>
      </c>
      <c r="M115" t="s">
        <v>302</v>
      </c>
      <c r="N115" t="s">
        <v>303</v>
      </c>
      <c r="O115" t="s">
        <v>311</v>
      </c>
      <c r="P115">
        <v>1603</v>
      </c>
    </row>
    <row r="116" spans="1:16" x14ac:dyDescent="0.2">
      <c r="A116" t="s">
        <v>378</v>
      </c>
      <c r="B116" s="2" t="s">
        <v>138</v>
      </c>
      <c r="C116" s="9">
        <v>54874.733699999997</v>
      </c>
      <c r="D116" t="s">
        <v>283</v>
      </c>
      <c r="E116">
        <f>VLOOKUP(C116,'Active 1'!C$21:E$146,3,FALSE)</f>
        <v>50726.809255916385</v>
      </c>
      <c r="G116">
        <v>50727</v>
      </c>
      <c r="H116">
        <v>4.8999999999999998E-3</v>
      </c>
      <c r="L116" t="str">
        <f t="shared" si="3"/>
        <v>Diethelm I,5894,,,,</v>
      </c>
      <c r="M116" t="s">
        <v>272</v>
      </c>
      <c r="N116" t="s">
        <v>273</v>
      </c>
      <c r="O116" t="s">
        <v>312</v>
      </c>
    </row>
    <row r="117" spans="1:16" x14ac:dyDescent="0.2">
      <c r="A117" t="s">
        <v>379</v>
      </c>
      <c r="B117" s="2" t="s">
        <v>137</v>
      </c>
      <c r="C117" s="9">
        <v>55238.3894</v>
      </c>
      <c r="D117" t="s">
        <v>182</v>
      </c>
      <c r="E117">
        <f>VLOOKUP(C117,'Active 1'!C$21:E$146,3,FALSE)</f>
        <v>51644.332419701634</v>
      </c>
      <c r="G117">
        <v>51644</v>
      </c>
      <c r="H117">
        <v>1.55E-2</v>
      </c>
      <c r="L117" t="str">
        <f t="shared" si="3"/>
        <v>Corp A,0130,,,,</v>
      </c>
      <c r="M117" t="s">
        <v>313</v>
      </c>
      <c r="N117" t="s">
        <v>314</v>
      </c>
      <c r="O117" t="s">
        <v>315</v>
      </c>
    </row>
    <row r="118" spans="1:16" x14ac:dyDescent="0.2">
      <c r="A118" t="s">
        <v>380</v>
      </c>
      <c r="B118" s="2" t="s">
        <v>138</v>
      </c>
      <c r="C118" s="9">
        <v>55533.847000000002</v>
      </c>
      <c r="D118" t="s">
        <v>283</v>
      </c>
      <c r="E118">
        <f>VLOOKUP(C118,'Active 1'!C$21:E$146,3,FALSE)</f>
        <v>52389.788057868165</v>
      </c>
      <c r="G118">
        <v>52390</v>
      </c>
      <c r="H118">
        <v>-1.1999999999999999E-3</v>
      </c>
      <c r="L118" t="str">
        <f t="shared" si="3"/>
        <v>Diethelm I,5960,,,,</v>
      </c>
      <c r="M118" t="s">
        <v>272</v>
      </c>
      <c r="N118" t="s">
        <v>273</v>
      </c>
      <c r="O118" t="s">
        <v>316</v>
      </c>
    </row>
    <row r="119" spans="1:16" x14ac:dyDescent="0.2">
      <c r="A119" t="s">
        <v>381</v>
      </c>
      <c r="B119" s="2" t="s">
        <v>138</v>
      </c>
      <c r="C119" s="9">
        <v>55894.9139</v>
      </c>
      <c r="D119" t="s">
        <v>182</v>
      </c>
      <c r="E119">
        <f>VLOOKUP(C119,'Active 1'!C$21:E$146,3,FALSE)</f>
        <v>53300.779538068062</v>
      </c>
      <c r="G119">
        <v>53301</v>
      </c>
      <c r="H119">
        <v>-3.3E-3</v>
      </c>
      <c r="L119" t="str">
        <f t="shared" si="3"/>
        <v>Diethelm I,6011,,,,Astrokolchoz</v>
      </c>
      <c r="M119" t="s">
        <v>272</v>
      </c>
      <c r="N119" t="s">
        <v>273</v>
      </c>
      <c r="O119" t="s">
        <v>317</v>
      </c>
    </row>
    <row r="120" spans="1:16" x14ac:dyDescent="0.2">
      <c r="A120" t="s">
        <v>365</v>
      </c>
      <c r="B120" s="2" t="s">
        <v>137</v>
      </c>
      <c r="C120" s="9">
        <v>52944.350100000003</v>
      </c>
      <c r="D120" t="s">
        <v>283</v>
      </c>
      <c r="E120" t="e">
        <f>VLOOKUP(C120,'Active 1'!C$21:E$146,3,FALSE)</f>
        <v>#N/A</v>
      </c>
      <c r="G120">
        <v>45856</v>
      </c>
      <c r="H120">
        <v>1.2999999999999999E-2</v>
      </c>
      <c r="L120" t="str">
        <f t="shared" si="3"/>
        <v>Liu ,,,,ph-1103.2010,</v>
      </c>
      <c r="M120" t="s">
        <v>284</v>
      </c>
      <c r="N120" t="s">
        <v>285</v>
      </c>
      <c r="O120" t="s">
        <v>286</v>
      </c>
    </row>
    <row r="121" spans="1:16" x14ac:dyDescent="0.2">
      <c r="A121" t="s">
        <v>365</v>
      </c>
      <c r="B121" s="2" t="s">
        <v>137</v>
      </c>
      <c r="C121" s="9">
        <v>52944.352400000003</v>
      </c>
      <c r="D121" t="s">
        <v>287</v>
      </c>
      <c r="E121" t="e">
        <f>VLOOKUP(C121,'Active 1'!C$21:E$146,3,FALSE)</f>
        <v>#N/A</v>
      </c>
      <c r="G121">
        <v>45856</v>
      </c>
      <c r="H121">
        <v>1.5299999999999999E-2</v>
      </c>
      <c r="L121" t="str">
        <f t="shared" si="3"/>
        <v>Liu ,,,,ph-1103.2010,</v>
      </c>
      <c r="M121" t="s">
        <v>284</v>
      </c>
      <c r="N121" t="s">
        <v>285</v>
      </c>
      <c r="O121" t="s">
        <v>286</v>
      </c>
    </row>
    <row r="122" spans="1:16" x14ac:dyDescent="0.2">
      <c r="A122" t="s">
        <v>365</v>
      </c>
      <c r="B122" s="2" t="s">
        <v>138</v>
      </c>
      <c r="C122" s="9">
        <v>52945.339399999997</v>
      </c>
      <c r="D122" t="s">
        <v>287</v>
      </c>
      <c r="E122" t="e">
        <f>VLOOKUP(C122,'Active 1'!C$21:E$146,3,FALSE)</f>
        <v>#N/A</v>
      </c>
      <c r="G122">
        <v>45859</v>
      </c>
      <c r="H122">
        <v>1.12E-2</v>
      </c>
      <c r="L122" t="str">
        <f t="shared" si="3"/>
        <v>Liu ,,,,ph-1103.2010,</v>
      </c>
      <c r="M122" t="s">
        <v>284</v>
      </c>
      <c r="N122" t="s">
        <v>285</v>
      </c>
      <c r="O122" t="s">
        <v>286</v>
      </c>
    </row>
    <row r="123" spans="1:16" x14ac:dyDescent="0.2">
      <c r="A123" t="s">
        <v>365</v>
      </c>
      <c r="B123" s="2" t="s">
        <v>138</v>
      </c>
      <c r="C123" s="9">
        <v>52945.340900000003</v>
      </c>
      <c r="D123" t="s">
        <v>283</v>
      </c>
      <c r="E123" t="e">
        <f>VLOOKUP(C123,'Active 1'!C$21:E$146,3,FALSE)</f>
        <v>#N/A</v>
      </c>
      <c r="G123">
        <v>45859</v>
      </c>
      <c r="H123">
        <v>1.2699999999999999E-2</v>
      </c>
      <c r="L123" t="str">
        <f t="shared" si="3"/>
        <v>Liu ,,,,ph-1103.2010,</v>
      </c>
      <c r="M123" t="s">
        <v>284</v>
      </c>
      <c r="N123" t="s">
        <v>285</v>
      </c>
      <c r="O123" t="s">
        <v>286</v>
      </c>
    </row>
    <row r="124" spans="1:16" x14ac:dyDescent="0.2">
      <c r="A124" t="s">
        <v>365</v>
      </c>
      <c r="B124" s="2" t="s">
        <v>138</v>
      </c>
      <c r="C124" s="9">
        <v>54917.144999999997</v>
      </c>
      <c r="D124" t="s">
        <v>138</v>
      </c>
      <c r="E124" t="e">
        <f>VLOOKUP(C124,'Active 1'!C$21:E$146,3,FALSE)</f>
        <v>#N/A</v>
      </c>
      <c r="G124">
        <v>50834</v>
      </c>
      <c r="H124">
        <v>7.4999999999999997E-3</v>
      </c>
      <c r="L124" t="str">
        <f t="shared" si="3"/>
        <v>Liu ,,,,ph-1103.2010,</v>
      </c>
      <c r="M124" t="s">
        <v>284</v>
      </c>
      <c r="N124" t="s">
        <v>285</v>
      </c>
      <c r="O124" t="s">
        <v>286</v>
      </c>
    </row>
    <row r="125" spans="1:16" x14ac:dyDescent="0.2">
      <c r="A125" t="s">
        <v>365</v>
      </c>
      <c r="B125" s="2" t="s">
        <v>137</v>
      </c>
      <c r="C125" s="9">
        <v>55152.370300000002</v>
      </c>
      <c r="D125" t="s">
        <v>290</v>
      </c>
      <c r="E125" t="e">
        <f>VLOOKUP(C125,'Active 1'!C$21:E$146,3,FALSE)</f>
        <v>#N/A</v>
      </c>
      <c r="G125">
        <v>51427</v>
      </c>
      <c r="H125">
        <v>3.0000000000000001E-3</v>
      </c>
      <c r="L125" t="str">
        <f t="shared" si="3"/>
        <v>Liu ,,,,ph-1103.2010,</v>
      </c>
      <c r="M125" t="s">
        <v>284</v>
      </c>
      <c r="N125" t="s">
        <v>285</v>
      </c>
      <c r="O125" t="s">
        <v>286</v>
      </c>
    </row>
    <row r="126" spans="1:16" x14ac:dyDescent="0.2">
      <c r="A126" t="s">
        <v>365</v>
      </c>
      <c r="B126" s="2" t="s">
        <v>137</v>
      </c>
      <c r="C126" s="9">
        <v>55152.370499999997</v>
      </c>
      <c r="D126" t="s">
        <v>287</v>
      </c>
      <c r="E126" t="e">
        <f>VLOOKUP(C126,'Active 1'!C$21:E$146,3,FALSE)</f>
        <v>#N/A</v>
      </c>
      <c r="G126">
        <v>51427</v>
      </c>
      <c r="H126">
        <v>3.2000000000000002E-3</v>
      </c>
      <c r="L126" t="str">
        <f t="shared" si="3"/>
        <v>Liu ,,,,ph-1103.2010,</v>
      </c>
      <c r="M126" t="s">
        <v>284</v>
      </c>
      <c r="N126" t="s">
        <v>285</v>
      </c>
      <c r="O126" t="s">
        <v>286</v>
      </c>
    </row>
    <row r="127" spans="1:16" x14ac:dyDescent="0.2">
      <c r="A127" t="s">
        <v>365</v>
      </c>
      <c r="B127" s="2" t="s">
        <v>137</v>
      </c>
      <c r="C127" s="9">
        <v>55152.370499999997</v>
      </c>
      <c r="D127" t="s">
        <v>138</v>
      </c>
      <c r="E127" t="e">
        <f>VLOOKUP(C127,'Active 1'!C$21:E$146,3,FALSE)</f>
        <v>#N/A</v>
      </c>
      <c r="G127">
        <v>51427</v>
      </c>
      <c r="H127">
        <v>3.2000000000000002E-3</v>
      </c>
      <c r="L127" t="str">
        <f t="shared" si="3"/>
        <v>Liu ,,,,ph-1103.2010,</v>
      </c>
      <c r="M127" t="s">
        <v>284</v>
      </c>
      <c r="N127" t="s">
        <v>285</v>
      </c>
      <c r="O127" t="s">
        <v>286</v>
      </c>
    </row>
    <row r="128" spans="1:16" x14ac:dyDescent="0.2">
      <c r="A128" t="s">
        <v>365</v>
      </c>
      <c r="B128" s="2" t="s">
        <v>137</v>
      </c>
      <c r="C128" s="9">
        <v>55152.370699999999</v>
      </c>
      <c r="D128" t="s">
        <v>283</v>
      </c>
      <c r="E128" t="e">
        <f>VLOOKUP(C128,'Active 1'!C$21:E$146,3,FALSE)</f>
        <v>#N/A</v>
      </c>
      <c r="G128">
        <v>51427</v>
      </c>
      <c r="H128">
        <v>3.3999999999999998E-3</v>
      </c>
      <c r="L128" t="str">
        <f t="shared" si="3"/>
        <v>Liu ,,,,ph-1103.2010,</v>
      </c>
      <c r="M128" t="s">
        <v>284</v>
      </c>
      <c r="N128" t="s">
        <v>285</v>
      </c>
      <c r="O128" t="s">
        <v>286</v>
      </c>
    </row>
    <row r="129" spans="1:15" x14ac:dyDescent="0.2">
      <c r="A129" t="s">
        <v>365</v>
      </c>
      <c r="B129" s="2" t="s">
        <v>138</v>
      </c>
      <c r="C129" s="9">
        <v>55153.361199999999</v>
      </c>
      <c r="D129" t="s">
        <v>138</v>
      </c>
      <c r="E129" t="e">
        <f>VLOOKUP(C129,'Active 1'!C$21:E$146,3,FALSE)</f>
        <v>#N/A</v>
      </c>
      <c r="G129">
        <v>51430</v>
      </c>
      <c r="H129">
        <v>2.8999999999999998E-3</v>
      </c>
      <c r="L129" t="str">
        <f t="shared" si="3"/>
        <v>Liu ,,,,ph-1103.2010,</v>
      </c>
      <c r="M129" t="s">
        <v>284</v>
      </c>
      <c r="N129" t="s">
        <v>285</v>
      </c>
      <c r="O129" t="s">
        <v>286</v>
      </c>
    </row>
    <row r="130" spans="1:15" x14ac:dyDescent="0.2">
      <c r="A130" t="s">
        <v>365</v>
      </c>
      <c r="B130" s="2" t="s">
        <v>138</v>
      </c>
      <c r="C130" s="9">
        <v>55153.361400000002</v>
      </c>
      <c r="D130" t="s">
        <v>283</v>
      </c>
      <c r="E130" t="e">
        <f>VLOOKUP(C130,'Active 1'!C$21:E$146,3,FALSE)</f>
        <v>#N/A</v>
      </c>
      <c r="G130">
        <v>51430</v>
      </c>
      <c r="H130">
        <v>3.0000000000000001E-3</v>
      </c>
      <c r="L130" t="str">
        <f t="shared" si="3"/>
        <v>Liu ,,,,ph-1103.2010,</v>
      </c>
      <c r="M130" t="s">
        <v>284</v>
      </c>
      <c r="N130" t="s">
        <v>285</v>
      </c>
      <c r="O130" t="s">
        <v>286</v>
      </c>
    </row>
    <row r="131" spans="1:15" x14ac:dyDescent="0.2">
      <c r="A131" t="s">
        <v>365</v>
      </c>
      <c r="B131" s="2" t="s">
        <v>138</v>
      </c>
      <c r="C131" s="9">
        <v>55153.361499999999</v>
      </c>
      <c r="D131" t="s">
        <v>290</v>
      </c>
      <c r="E131" t="e">
        <f>VLOOKUP(C131,'Active 1'!C$21:E$146,3,FALSE)</f>
        <v>#N/A</v>
      </c>
      <c r="G131">
        <v>51430</v>
      </c>
      <c r="H131">
        <v>3.2000000000000002E-3</v>
      </c>
      <c r="L131" t="str">
        <f t="shared" si="3"/>
        <v>Liu ,,,,ph-1103.2010,</v>
      </c>
      <c r="M131" t="s">
        <v>284</v>
      </c>
      <c r="N131" t="s">
        <v>285</v>
      </c>
      <c r="O131" t="s">
        <v>286</v>
      </c>
    </row>
    <row r="132" spans="1:15" x14ac:dyDescent="0.2">
      <c r="A132" t="s">
        <v>365</v>
      </c>
      <c r="B132" s="2" t="s">
        <v>138</v>
      </c>
      <c r="C132" s="9">
        <v>55153.361599999997</v>
      </c>
      <c r="D132" t="s">
        <v>287</v>
      </c>
      <c r="E132" t="e">
        <f>VLOOKUP(C132,'Active 1'!C$21:E$146,3,FALSE)</f>
        <v>#N/A</v>
      </c>
      <c r="G132">
        <v>51430</v>
      </c>
      <c r="H132">
        <v>3.3E-3</v>
      </c>
      <c r="L132" t="str">
        <f t="shared" si="3"/>
        <v>Liu ,,,,ph-1103.2010,</v>
      </c>
      <c r="M132" t="s">
        <v>284</v>
      </c>
      <c r="N132" t="s">
        <v>285</v>
      </c>
      <c r="O132" t="s">
        <v>286</v>
      </c>
    </row>
  </sheetData>
  <sheetProtection sheet="1"/>
  <phoneticPr fontId="1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8"/>
  <sheetViews>
    <sheetView workbookViewId="0"/>
  </sheetViews>
  <sheetFormatPr defaultRowHeight="12.75" x14ac:dyDescent="0.2"/>
  <cols>
    <col min="1" max="1" width="21.42578125" customWidth="1"/>
    <col min="2" max="2" width="4.7109375" style="2" customWidth="1"/>
    <col min="3" max="3" width="13.7109375" style="9" customWidth="1"/>
    <col min="4" max="4" width="7.85546875" customWidth="1"/>
    <col min="5" max="5" width="18.7109375" customWidth="1"/>
    <col min="6" max="9" width="21.42578125" style="9" customWidth="1"/>
    <col min="11" max="11" width="13.5703125" customWidth="1"/>
  </cols>
  <sheetData>
    <row r="1" spans="1:11" ht="18" x14ac:dyDescent="0.25">
      <c r="A1" s="19" t="s">
        <v>390</v>
      </c>
    </row>
    <row r="3" spans="1:11" x14ac:dyDescent="0.2">
      <c r="A3" t="s">
        <v>695</v>
      </c>
    </row>
    <row r="11" spans="1:11" x14ac:dyDescent="0.2">
      <c r="A11" t="s">
        <v>665</v>
      </c>
      <c r="B11" s="2" t="s">
        <v>138</v>
      </c>
      <c r="C11" s="9">
        <v>29691.435000000001</v>
      </c>
      <c r="D11" t="s">
        <v>174</v>
      </c>
      <c r="F11" s="9" t="s">
        <v>391</v>
      </c>
      <c r="G11" s="9" t="s">
        <v>392</v>
      </c>
      <c r="H11" s="9">
        <v>9.3699999999999999E-3</v>
      </c>
      <c r="I11" s="9" t="str">
        <f t="shared" ref="I11:I42" si="0">J11&amp;" "&amp;K11&amp;" "&amp;L11&amp;" "&amp;M11</f>
        <v xml:space="preserve">Wachmann -1964  </v>
      </c>
      <c r="J11" t="s">
        <v>232</v>
      </c>
      <c r="K11">
        <v>-1964</v>
      </c>
    </row>
    <row r="12" spans="1:11" x14ac:dyDescent="0.2">
      <c r="A12" t="s">
        <v>665</v>
      </c>
      <c r="B12" s="2" t="s">
        <v>137</v>
      </c>
      <c r="C12" s="9">
        <v>29696.395</v>
      </c>
      <c r="D12" t="s">
        <v>174</v>
      </c>
      <c r="F12" s="9" t="s">
        <v>393</v>
      </c>
      <c r="G12" s="9" t="s">
        <v>394</v>
      </c>
      <c r="H12" s="9">
        <v>1.503E-2</v>
      </c>
      <c r="I12" s="9" t="str">
        <f t="shared" si="0"/>
        <v xml:space="preserve">Wachmann -1964  </v>
      </c>
      <c r="J12" t="s">
        <v>232</v>
      </c>
      <c r="K12">
        <v>-1964</v>
      </c>
    </row>
    <row r="13" spans="1:11" x14ac:dyDescent="0.2">
      <c r="A13" t="s">
        <v>665</v>
      </c>
      <c r="B13" s="2" t="s">
        <v>137</v>
      </c>
      <c r="C13" s="9">
        <v>30021.404999999999</v>
      </c>
      <c r="D13" t="s">
        <v>174</v>
      </c>
      <c r="F13" s="9" t="s">
        <v>395</v>
      </c>
      <c r="G13" s="9" t="s">
        <v>396</v>
      </c>
      <c r="H13" s="9">
        <v>2.0279999999999999E-2</v>
      </c>
      <c r="I13" s="9" t="str">
        <f t="shared" si="0"/>
        <v xml:space="preserve">Wachmann -1964  </v>
      </c>
      <c r="J13" t="s">
        <v>232</v>
      </c>
      <c r="K13">
        <v>-1964</v>
      </c>
    </row>
    <row r="14" spans="1:11" x14ac:dyDescent="0.2">
      <c r="A14" t="s">
        <v>665</v>
      </c>
      <c r="B14" s="2" t="s">
        <v>138</v>
      </c>
      <c r="C14" s="9">
        <v>30024.36</v>
      </c>
      <c r="D14" t="s">
        <v>174</v>
      </c>
      <c r="F14" s="9" t="s">
        <v>397</v>
      </c>
      <c r="G14" s="9" t="s">
        <v>398</v>
      </c>
      <c r="H14" s="9">
        <v>2.6800000000000001E-3</v>
      </c>
      <c r="I14" s="9" t="str">
        <f t="shared" si="0"/>
        <v xml:space="preserve">Wachmann -1964  </v>
      </c>
      <c r="J14" t="s">
        <v>232</v>
      </c>
      <c r="K14">
        <v>-1964</v>
      </c>
    </row>
    <row r="15" spans="1:11" x14ac:dyDescent="0.2">
      <c r="A15" t="s">
        <v>665</v>
      </c>
      <c r="B15" s="2" t="s">
        <v>137</v>
      </c>
      <c r="C15" s="9">
        <v>30025.360000000001</v>
      </c>
      <c r="D15" t="s">
        <v>174</v>
      </c>
      <c r="F15" s="9" t="s">
        <v>399</v>
      </c>
      <c r="G15" s="9" t="s">
        <v>400</v>
      </c>
      <c r="H15" s="9">
        <v>1.1809999999999999E-2</v>
      </c>
      <c r="I15" s="9" t="str">
        <f t="shared" si="0"/>
        <v xml:space="preserve">Wachmann -1964  </v>
      </c>
      <c r="J15" t="s">
        <v>232</v>
      </c>
      <c r="K15">
        <v>-1964</v>
      </c>
    </row>
    <row r="16" spans="1:11" x14ac:dyDescent="0.2">
      <c r="A16" t="s">
        <v>665</v>
      </c>
      <c r="B16" s="2" t="s">
        <v>138</v>
      </c>
      <c r="C16" s="9">
        <v>30026.35</v>
      </c>
      <c r="D16" t="s">
        <v>174</v>
      </c>
      <c r="F16" s="9" t="s">
        <v>401</v>
      </c>
      <c r="G16" s="9" t="s">
        <v>402</v>
      </c>
      <c r="H16" s="9">
        <v>1.094E-2</v>
      </c>
      <c r="I16" s="9" t="str">
        <f t="shared" si="0"/>
        <v xml:space="preserve">Wachmann -1964  </v>
      </c>
      <c r="J16" t="s">
        <v>232</v>
      </c>
      <c r="K16">
        <v>-1964</v>
      </c>
    </row>
    <row r="17" spans="1:11" x14ac:dyDescent="0.2">
      <c r="A17" t="s">
        <v>665</v>
      </c>
      <c r="B17" s="2" t="s">
        <v>137</v>
      </c>
      <c r="C17" s="9">
        <v>30069.375</v>
      </c>
      <c r="D17" t="s">
        <v>174</v>
      </c>
      <c r="F17" s="9" t="s">
        <v>403</v>
      </c>
      <c r="G17" s="9" t="s">
        <v>404</v>
      </c>
      <c r="H17" s="9">
        <v>3.227E-2</v>
      </c>
      <c r="I17" s="9" t="str">
        <f t="shared" si="0"/>
        <v xml:space="preserve">Wachmann -1964  </v>
      </c>
      <c r="J17" t="s">
        <v>232</v>
      </c>
      <c r="K17">
        <v>-1964</v>
      </c>
    </row>
    <row r="18" spans="1:11" x14ac:dyDescent="0.2">
      <c r="A18" t="s">
        <v>665</v>
      </c>
      <c r="B18" s="2" t="s">
        <v>138</v>
      </c>
      <c r="C18" s="9">
        <v>30072.334999999999</v>
      </c>
      <c r="D18" t="s">
        <v>174</v>
      </c>
      <c r="F18" s="9" t="s">
        <v>405</v>
      </c>
      <c r="G18" s="9" t="s">
        <v>406</v>
      </c>
      <c r="H18" s="9">
        <v>1.966E-2</v>
      </c>
      <c r="I18" s="9" t="str">
        <f t="shared" si="0"/>
        <v xml:space="preserve">Wachmann -1964  </v>
      </c>
      <c r="J18" t="s">
        <v>232</v>
      </c>
      <c r="K18">
        <v>-1964</v>
      </c>
    </row>
    <row r="19" spans="1:11" x14ac:dyDescent="0.2">
      <c r="A19" t="s">
        <v>665</v>
      </c>
      <c r="B19" s="2" t="s">
        <v>137</v>
      </c>
      <c r="C19" s="9">
        <v>30373.34</v>
      </c>
      <c r="D19" t="s">
        <v>174</v>
      </c>
      <c r="F19" s="9" t="s">
        <v>407</v>
      </c>
      <c r="G19" s="9" t="s">
        <v>408</v>
      </c>
      <c r="H19" s="9" t="s">
        <v>409</v>
      </c>
      <c r="I19" s="9" t="str">
        <f t="shared" si="0"/>
        <v xml:space="preserve">Wachmann -1964  </v>
      </c>
      <c r="J19" t="s">
        <v>232</v>
      </c>
      <c r="K19">
        <v>-1964</v>
      </c>
    </row>
    <row r="20" spans="1:11" x14ac:dyDescent="0.2">
      <c r="A20" t="s">
        <v>665</v>
      </c>
      <c r="B20" s="2" t="s">
        <v>138</v>
      </c>
      <c r="C20" s="9">
        <v>31142.445</v>
      </c>
      <c r="D20" t="s">
        <v>174</v>
      </c>
      <c r="F20" s="9" t="s">
        <v>410</v>
      </c>
      <c r="G20" s="9" t="s">
        <v>411</v>
      </c>
      <c r="H20" s="9" t="s">
        <v>412</v>
      </c>
      <c r="I20" s="9" t="str">
        <f t="shared" si="0"/>
        <v xml:space="preserve">Wachmann -1964  </v>
      </c>
      <c r="J20" t="s">
        <v>232</v>
      </c>
      <c r="K20">
        <v>-1964</v>
      </c>
    </row>
    <row r="21" spans="1:11" x14ac:dyDescent="0.2">
      <c r="A21" t="s">
        <v>665</v>
      </c>
      <c r="B21" s="2" t="s">
        <v>138</v>
      </c>
      <c r="C21" s="9">
        <v>31144.495999999999</v>
      </c>
      <c r="D21" t="s">
        <v>174</v>
      </c>
      <c r="F21" s="9" t="s">
        <v>413</v>
      </c>
      <c r="G21" s="9">
        <v>2.852E-2</v>
      </c>
      <c r="H21" s="9">
        <v>6.1830000000000003E-2</v>
      </c>
      <c r="I21" s="9" t="str">
        <f t="shared" si="0"/>
        <v xml:space="preserve">Wachmann -1964  </v>
      </c>
      <c r="J21" t="s">
        <v>232</v>
      </c>
      <c r="K21">
        <v>-1964</v>
      </c>
    </row>
    <row r="22" spans="1:11" x14ac:dyDescent="0.2">
      <c r="A22" t="s">
        <v>665</v>
      </c>
      <c r="B22" s="2" t="s">
        <v>138</v>
      </c>
      <c r="C22" s="9">
        <v>31803.575000000001</v>
      </c>
      <c r="D22" t="s">
        <v>174</v>
      </c>
      <c r="F22" s="9" t="s">
        <v>414</v>
      </c>
      <c r="G22" s="9" t="s">
        <v>415</v>
      </c>
      <c r="H22" s="9">
        <v>1.5980000000000001E-2</v>
      </c>
      <c r="I22" s="9" t="str">
        <f t="shared" si="0"/>
        <v xml:space="preserve">Wachmann -1964  </v>
      </c>
      <c r="J22" t="s">
        <v>232</v>
      </c>
      <c r="K22">
        <v>-1964</v>
      </c>
    </row>
    <row r="23" spans="1:11" x14ac:dyDescent="0.2">
      <c r="A23" t="s">
        <v>665</v>
      </c>
      <c r="B23" s="2" t="s">
        <v>137</v>
      </c>
      <c r="C23" s="9">
        <v>31845.415000000001</v>
      </c>
      <c r="D23" t="s">
        <v>174</v>
      </c>
      <c r="F23" s="9" t="s">
        <v>624</v>
      </c>
      <c r="G23" s="9">
        <v>1.388E-2</v>
      </c>
      <c r="H23" s="9">
        <v>4.1390000000000003E-2</v>
      </c>
      <c r="I23" s="9" t="str">
        <f t="shared" si="0"/>
        <v xml:space="preserve">Wachmann -1964  </v>
      </c>
      <c r="J23" s="9" t="s">
        <v>232</v>
      </c>
      <c r="K23">
        <v>-1964</v>
      </c>
    </row>
    <row r="24" spans="1:11" x14ac:dyDescent="0.2">
      <c r="A24" t="s">
        <v>665</v>
      </c>
      <c r="B24" s="2" t="s">
        <v>137</v>
      </c>
      <c r="C24" s="9">
        <v>32233.41</v>
      </c>
      <c r="D24" t="s">
        <v>174</v>
      </c>
      <c r="F24" s="9" t="s">
        <v>416</v>
      </c>
      <c r="G24" s="9" t="s">
        <v>417</v>
      </c>
      <c r="H24" s="9">
        <v>1.2930000000000001E-2</v>
      </c>
      <c r="I24" s="9" t="str">
        <f t="shared" si="0"/>
        <v xml:space="preserve">Wachmann -1964  </v>
      </c>
      <c r="J24" t="s">
        <v>232</v>
      </c>
      <c r="K24">
        <v>-1964</v>
      </c>
    </row>
    <row r="25" spans="1:11" x14ac:dyDescent="0.2">
      <c r="A25" t="s">
        <v>665</v>
      </c>
      <c r="B25" s="2" t="s">
        <v>138</v>
      </c>
      <c r="C25" s="9">
        <v>33220.514999999999</v>
      </c>
      <c r="D25" t="s">
        <v>174</v>
      </c>
      <c r="F25" s="9" t="s">
        <v>418</v>
      </c>
      <c r="G25" s="9" t="s">
        <v>419</v>
      </c>
      <c r="H25" s="9">
        <v>1.678E-2</v>
      </c>
      <c r="I25" s="9" t="str">
        <f t="shared" si="0"/>
        <v xml:space="preserve">Wachmann -1964  </v>
      </c>
      <c r="J25" t="s">
        <v>232</v>
      </c>
      <c r="K25">
        <v>-1964</v>
      </c>
    </row>
    <row r="26" spans="1:11" x14ac:dyDescent="0.2">
      <c r="A26" t="s">
        <v>665</v>
      </c>
      <c r="B26" s="2" t="s">
        <v>137</v>
      </c>
      <c r="C26" s="9">
        <v>33294.425000000003</v>
      </c>
      <c r="D26" t="s">
        <v>174</v>
      </c>
      <c r="F26" s="9" t="s">
        <v>420</v>
      </c>
      <c r="G26" s="9" t="s">
        <v>421</v>
      </c>
      <c r="H26" s="9">
        <v>8.1700000000000002E-3</v>
      </c>
      <c r="I26" s="9" t="str">
        <f t="shared" si="0"/>
        <v xml:space="preserve">Wachmann -1964  </v>
      </c>
      <c r="J26" t="s">
        <v>232</v>
      </c>
      <c r="K26">
        <v>-1964</v>
      </c>
    </row>
    <row r="27" spans="1:11" x14ac:dyDescent="0.2">
      <c r="A27" t="s">
        <v>665</v>
      </c>
      <c r="B27" s="2" t="s">
        <v>138</v>
      </c>
      <c r="C27" s="9">
        <v>33685.43</v>
      </c>
      <c r="D27" t="s">
        <v>174</v>
      </c>
      <c r="F27" s="9" t="s">
        <v>422</v>
      </c>
      <c r="G27" s="9">
        <v>3.79E-3</v>
      </c>
      <c r="H27" s="9">
        <v>1.745E-2</v>
      </c>
      <c r="I27" s="9" t="str">
        <f t="shared" si="0"/>
        <v xml:space="preserve">Wachmann -1964  </v>
      </c>
      <c r="J27" t="s">
        <v>232</v>
      </c>
      <c r="K27">
        <v>-1964</v>
      </c>
    </row>
    <row r="28" spans="1:11" x14ac:dyDescent="0.2">
      <c r="A28" t="s">
        <v>665</v>
      </c>
      <c r="B28" s="2" t="s">
        <v>137</v>
      </c>
      <c r="C28" s="9">
        <v>33709.385000000002</v>
      </c>
      <c r="D28" t="s">
        <v>174</v>
      </c>
      <c r="F28" s="9" t="s">
        <v>423</v>
      </c>
      <c r="G28" s="9" t="s">
        <v>424</v>
      </c>
      <c r="H28" s="9" t="s">
        <v>425</v>
      </c>
      <c r="I28" s="9" t="str">
        <f t="shared" si="0"/>
        <v xml:space="preserve">Wachmann -1964  </v>
      </c>
      <c r="J28" t="s">
        <v>232</v>
      </c>
      <c r="K28">
        <v>-1964</v>
      </c>
    </row>
    <row r="29" spans="1:11" x14ac:dyDescent="0.2">
      <c r="A29" t="s">
        <v>665</v>
      </c>
      <c r="B29" s="2" t="s">
        <v>138</v>
      </c>
      <c r="C29" s="9">
        <v>34085.324999999997</v>
      </c>
      <c r="D29" t="s">
        <v>174</v>
      </c>
      <c r="F29" s="9" t="s">
        <v>426</v>
      </c>
      <c r="G29" s="9" t="s">
        <v>427</v>
      </c>
      <c r="H29" s="9" t="s">
        <v>428</v>
      </c>
      <c r="I29" s="9" t="str">
        <f t="shared" si="0"/>
        <v xml:space="preserve">Wachmann -1964  </v>
      </c>
      <c r="J29" t="s">
        <v>232</v>
      </c>
      <c r="K29">
        <v>-1964</v>
      </c>
    </row>
    <row r="30" spans="1:11" x14ac:dyDescent="0.2">
      <c r="A30" t="s">
        <v>665</v>
      </c>
      <c r="B30" s="2" t="s">
        <v>138</v>
      </c>
      <c r="C30" s="9">
        <v>34087.305</v>
      </c>
      <c r="D30" t="s">
        <v>174</v>
      </c>
      <c r="F30" s="9" t="s">
        <v>429</v>
      </c>
      <c r="G30" s="9" t="s">
        <v>430</v>
      </c>
      <c r="H30" s="9" t="s">
        <v>431</v>
      </c>
      <c r="I30" s="9" t="str">
        <f t="shared" si="0"/>
        <v xml:space="preserve">Wachmann -1964  </v>
      </c>
      <c r="J30" t="s">
        <v>232</v>
      </c>
      <c r="K30">
        <v>-1964</v>
      </c>
    </row>
    <row r="31" spans="1:11" x14ac:dyDescent="0.2">
      <c r="A31" t="s">
        <v>665</v>
      </c>
      <c r="B31" s="2" t="s">
        <v>138</v>
      </c>
      <c r="C31" s="9">
        <v>34748.400000000001</v>
      </c>
      <c r="D31" t="s">
        <v>174</v>
      </c>
      <c r="F31" s="9" t="s">
        <v>432</v>
      </c>
      <c r="G31" s="9" t="s">
        <v>433</v>
      </c>
      <c r="H31" s="9" t="s">
        <v>434</v>
      </c>
      <c r="I31" s="9" t="str">
        <f t="shared" si="0"/>
        <v xml:space="preserve">Wachmann -1964  </v>
      </c>
      <c r="J31" t="s">
        <v>232</v>
      </c>
      <c r="K31">
        <v>-1964</v>
      </c>
    </row>
    <row r="32" spans="1:11" x14ac:dyDescent="0.2">
      <c r="A32" t="s">
        <v>665</v>
      </c>
      <c r="B32" s="2" t="s">
        <v>138</v>
      </c>
      <c r="C32" s="9">
        <v>34769.4</v>
      </c>
      <c r="D32" t="s">
        <v>174</v>
      </c>
      <c r="F32" s="9" t="s">
        <v>435</v>
      </c>
      <c r="G32" s="9" t="s">
        <v>436</v>
      </c>
      <c r="H32" s="9" t="s">
        <v>437</v>
      </c>
      <c r="I32" s="9" t="str">
        <f t="shared" si="0"/>
        <v xml:space="preserve">Wachmann -1964  </v>
      </c>
      <c r="J32" t="s">
        <v>232</v>
      </c>
      <c r="K32">
        <v>-1964</v>
      </c>
    </row>
    <row r="33" spans="1:13" x14ac:dyDescent="0.2">
      <c r="A33" t="s">
        <v>666</v>
      </c>
      <c r="B33" s="2" t="s">
        <v>138</v>
      </c>
      <c r="C33" s="9">
        <v>34769.417000000001</v>
      </c>
      <c r="D33" t="s">
        <v>174</v>
      </c>
      <c r="F33" s="9" t="s">
        <v>435</v>
      </c>
      <c r="G33" s="9" t="s">
        <v>438</v>
      </c>
      <c r="H33" s="9" t="s">
        <v>439</v>
      </c>
      <c r="I33" s="9" t="str">
        <f t="shared" si="0"/>
        <v>Samus et al. -2004</v>
      </c>
      <c r="J33" t="s">
        <v>440</v>
      </c>
      <c r="K33" t="s">
        <v>441</v>
      </c>
      <c r="L33" t="s">
        <v>442</v>
      </c>
      <c r="M33">
        <v>-2004</v>
      </c>
    </row>
    <row r="34" spans="1:13" x14ac:dyDescent="0.2">
      <c r="A34" t="s">
        <v>665</v>
      </c>
      <c r="B34" s="2" t="s">
        <v>138</v>
      </c>
      <c r="C34" s="9">
        <v>34771.4</v>
      </c>
      <c r="D34" t="s">
        <v>174</v>
      </c>
      <c r="F34" s="9" t="s">
        <v>443</v>
      </c>
      <c r="G34" s="9" t="s">
        <v>444</v>
      </c>
      <c r="H34" s="9" t="s">
        <v>445</v>
      </c>
      <c r="I34" s="9" t="str">
        <f t="shared" si="0"/>
        <v xml:space="preserve">Wachmann -1964  </v>
      </c>
      <c r="J34" t="s">
        <v>232</v>
      </c>
      <c r="K34">
        <v>-1964</v>
      </c>
    </row>
    <row r="35" spans="1:13" x14ac:dyDescent="0.2">
      <c r="A35" t="s">
        <v>665</v>
      </c>
      <c r="B35" s="2" t="s">
        <v>138</v>
      </c>
      <c r="C35" s="9">
        <v>34773.375</v>
      </c>
      <c r="D35" t="s">
        <v>174</v>
      </c>
      <c r="F35" s="9" t="s">
        <v>446</v>
      </c>
      <c r="G35" s="9" t="s">
        <v>447</v>
      </c>
      <c r="H35" s="9" t="s">
        <v>448</v>
      </c>
      <c r="I35" s="9" t="str">
        <f t="shared" si="0"/>
        <v xml:space="preserve">Wachmann -1964  </v>
      </c>
      <c r="J35" t="s">
        <v>232</v>
      </c>
      <c r="K35">
        <v>-1964</v>
      </c>
    </row>
    <row r="36" spans="1:13" x14ac:dyDescent="0.2">
      <c r="A36" t="s">
        <v>665</v>
      </c>
      <c r="B36" s="2" t="s">
        <v>138</v>
      </c>
      <c r="C36" s="9">
        <v>34775.360000000001</v>
      </c>
      <c r="D36" t="s">
        <v>174</v>
      </c>
      <c r="F36" s="9" t="s">
        <v>449</v>
      </c>
      <c r="G36" s="9" t="s">
        <v>450</v>
      </c>
      <c r="H36" s="9" t="s">
        <v>451</v>
      </c>
      <c r="I36" s="9" t="str">
        <f t="shared" si="0"/>
        <v xml:space="preserve">Wachmann -1964  </v>
      </c>
      <c r="J36" t="s">
        <v>232</v>
      </c>
      <c r="K36">
        <v>-1964</v>
      </c>
    </row>
    <row r="37" spans="1:13" x14ac:dyDescent="0.2">
      <c r="A37" t="s">
        <v>665</v>
      </c>
      <c r="B37" s="2" t="s">
        <v>137</v>
      </c>
      <c r="C37" s="9">
        <v>34776.345000000001</v>
      </c>
      <c r="D37" t="s">
        <v>174</v>
      </c>
      <c r="F37" s="9" t="s">
        <v>452</v>
      </c>
      <c r="G37" s="9" t="s">
        <v>453</v>
      </c>
      <c r="H37" s="9" t="s">
        <v>454</v>
      </c>
      <c r="I37" s="9" t="str">
        <f t="shared" si="0"/>
        <v xml:space="preserve">Wachmann -1964  </v>
      </c>
      <c r="J37" t="s">
        <v>232</v>
      </c>
      <c r="K37">
        <v>-1964</v>
      </c>
    </row>
    <row r="38" spans="1:13" x14ac:dyDescent="0.2">
      <c r="A38" t="s">
        <v>665</v>
      </c>
      <c r="B38" s="2" t="s">
        <v>137</v>
      </c>
      <c r="C38" s="9">
        <v>34780.315000000002</v>
      </c>
      <c r="D38" t="s">
        <v>174</v>
      </c>
      <c r="F38" s="9" t="s">
        <v>455</v>
      </c>
      <c r="G38" s="9" t="s">
        <v>456</v>
      </c>
      <c r="H38" s="9" t="s">
        <v>457</v>
      </c>
      <c r="I38" s="9" t="str">
        <f t="shared" si="0"/>
        <v xml:space="preserve">Wachmann -1964  </v>
      </c>
      <c r="J38" t="s">
        <v>232</v>
      </c>
      <c r="K38">
        <v>-1964</v>
      </c>
    </row>
    <row r="39" spans="1:13" x14ac:dyDescent="0.2">
      <c r="A39" t="s">
        <v>665</v>
      </c>
      <c r="B39" s="2" t="s">
        <v>137</v>
      </c>
      <c r="C39" s="9">
        <v>35129.495000000003</v>
      </c>
      <c r="D39" t="s">
        <v>174</v>
      </c>
      <c r="F39" s="9" t="s">
        <v>458</v>
      </c>
      <c r="G39" s="9" t="s">
        <v>459</v>
      </c>
      <c r="H39" s="9" t="s">
        <v>460</v>
      </c>
      <c r="I39" s="9" t="str">
        <f t="shared" si="0"/>
        <v xml:space="preserve">Wachmann -1964  </v>
      </c>
      <c r="J39" t="s">
        <v>232</v>
      </c>
      <c r="K39">
        <v>-1964</v>
      </c>
    </row>
    <row r="40" spans="1:13" x14ac:dyDescent="0.2">
      <c r="A40" t="s">
        <v>665</v>
      </c>
      <c r="B40" s="2" t="s">
        <v>137</v>
      </c>
      <c r="C40" s="9">
        <v>35131.480000000003</v>
      </c>
      <c r="D40" t="s">
        <v>174</v>
      </c>
      <c r="F40" s="9" t="s">
        <v>461</v>
      </c>
      <c r="G40" s="9" t="s">
        <v>462</v>
      </c>
      <c r="H40" s="9" t="s">
        <v>463</v>
      </c>
      <c r="I40" s="9" t="str">
        <f t="shared" si="0"/>
        <v xml:space="preserve">Wachmann -1964  </v>
      </c>
      <c r="J40" t="s">
        <v>232</v>
      </c>
      <c r="K40">
        <v>-1964</v>
      </c>
    </row>
    <row r="41" spans="1:13" x14ac:dyDescent="0.2">
      <c r="A41" t="s">
        <v>665</v>
      </c>
      <c r="B41" s="2" t="s">
        <v>137</v>
      </c>
      <c r="C41" s="9">
        <v>35160.415000000001</v>
      </c>
      <c r="D41" t="s">
        <v>174</v>
      </c>
      <c r="F41" s="9" t="s">
        <v>464</v>
      </c>
      <c r="G41" s="9" t="s">
        <v>465</v>
      </c>
      <c r="H41" s="9">
        <v>1.3999999999999999E-4</v>
      </c>
      <c r="I41" s="9" t="str">
        <f t="shared" si="0"/>
        <v xml:space="preserve">Wachmann -1964  </v>
      </c>
      <c r="J41" t="s">
        <v>232</v>
      </c>
      <c r="K41">
        <v>-1964</v>
      </c>
    </row>
    <row r="42" spans="1:13" x14ac:dyDescent="0.2">
      <c r="A42" t="s">
        <v>665</v>
      </c>
      <c r="B42" s="2" t="s">
        <v>138</v>
      </c>
      <c r="C42" s="9">
        <v>35161.404999999999</v>
      </c>
      <c r="D42" t="s">
        <v>174</v>
      </c>
      <c r="F42" s="9" t="s">
        <v>466</v>
      </c>
      <c r="G42" s="9" t="s">
        <v>467</v>
      </c>
      <c r="H42" s="9" t="s">
        <v>468</v>
      </c>
      <c r="I42" s="9" t="str">
        <f t="shared" si="0"/>
        <v xml:space="preserve">Wachmann -1964  </v>
      </c>
      <c r="J42" t="s">
        <v>232</v>
      </c>
      <c r="K42">
        <v>-1964</v>
      </c>
    </row>
    <row r="43" spans="1:13" x14ac:dyDescent="0.2">
      <c r="A43" t="s">
        <v>665</v>
      </c>
      <c r="B43" s="2" t="s">
        <v>138</v>
      </c>
      <c r="C43" s="9">
        <v>35163.385000000002</v>
      </c>
      <c r="D43" t="s">
        <v>174</v>
      </c>
      <c r="F43" s="9" t="s">
        <v>469</v>
      </c>
      <c r="G43" s="9" t="s">
        <v>470</v>
      </c>
      <c r="H43" s="9" t="s">
        <v>471</v>
      </c>
      <c r="I43" s="9" t="str">
        <f t="shared" ref="I43:I74" si="1">J43&amp;" "&amp;K43&amp;" "&amp;L43&amp;" "&amp;M43</f>
        <v xml:space="preserve">Wachmann -1964  </v>
      </c>
      <c r="J43" t="s">
        <v>232</v>
      </c>
      <c r="K43">
        <v>-1964</v>
      </c>
    </row>
    <row r="44" spans="1:13" x14ac:dyDescent="0.2">
      <c r="A44" t="s">
        <v>665</v>
      </c>
      <c r="B44" s="2" t="s">
        <v>137</v>
      </c>
      <c r="C44" s="9">
        <v>35164.39</v>
      </c>
      <c r="D44" t="s">
        <v>174</v>
      </c>
      <c r="F44" s="9" t="s">
        <v>625</v>
      </c>
      <c r="G44" s="9">
        <v>7.6899999999999998E-3</v>
      </c>
      <c r="H44" s="9">
        <v>1.1679999999999999E-2</v>
      </c>
      <c r="I44" s="9" t="str">
        <f t="shared" si="1"/>
        <v xml:space="preserve">Wachmann -1964  </v>
      </c>
      <c r="J44" s="9" t="s">
        <v>232</v>
      </c>
      <c r="K44">
        <v>-1964</v>
      </c>
    </row>
    <row r="45" spans="1:13" x14ac:dyDescent="0.2">
      <c r="A45" t="s">
        <v>665</v>
      </c>
      <c r="B45" s="2" t="s">
        <v>138</v>
      </c>
      <c r="C45" s="9">
        <v>35165.364999999998</v>
      </c>
      <c r="D45" t="s">
        <v>174</v>
      </c>
      <c r="F45" s="9" t="s">
        <v>472</v>
      </c>
      <c r="G45" s="9" t="s">
        <v>473</v>
      </c>
      <c r="H45" s="9" t="s">
        <v>474</v>
      </c>
      <c r="I45" s="9" t="str">
        <f t="shared" si="1"/>
        <v xml:space="preserve">Wachmann -1964  </v>
      </c>
      <c r="J45" t="s">
        <v>232</v>
      </c>
      <c r="K45">
        <v>-1964</v>
      </c>
    </row>
    <row r="46" spans="1:13" x14ac:dyDescent="0.2">
      <c r="A46" t="s">
        <v>665</v>
      </c>
      <c r="B46" s="2" t="s">
        <v>138</v>
      </c>
      <c r="C46" s="9">
        <v>35184.39</v>
      </c>
      <c r="D46" t="s">
        <v>174</v>
      </c>
      <c r="F46" s="9" t="s">
        <v>475</v>
      </c>
      <c r="G46" s="9" t="s">
        <v>476</v>
      </c>
      <c r="H46" s="9" t="s">
        <v>477</v>
      </c>
      <c r="I46" s="9" t="str">
        <f t="shared" si="1"/>
        <v xml:space="preserve">Wachmann -1964  </v>
      </c>
      <c r="J46" t="s">
        <v>232</v>
      </c>
      <c r="K46">
        <v>-1964</v>
      </c>
    </row>
    <row r="47" spans="1:13" x14ac:dyDescent="0.2">
      <c r="A47" t="s">
        <v>665</v>
      </c>
      <c r="B47" s="2" t="s">
        <v>137</v>
      </c>
      <c r="C47" s="9">
        <v>35185.375</v>
      </c>
      <c r="D47" t="s">
        <v>174</v>
      </c>
      <c r="F47" s="9" t="s">
        <v>478</v>
      </c>
      <c r="G47" s="9" t="s">
        <v>479</v>
      </c>
      <c r="H47" s="9" t="s">
        <v>480</v>
      </c>
      <c r="I47" s="9" t="str">
        <f t="shared" si="1"/>
        <v xml:space="preserve">Wachmann -1964  </v>
      </c>
      <c r="J47" t="s">
        <v>232</v>
      </c>
      <c r="K47">
        <v>-1964</v>
      </c>
    </row>
    <row r="48" spans="1:13" x14ac:dyDescent="0.2">
      <c r="A48" t="s">
        <v>665</v>
      </c>
      <c r="B48" s="2" t="s">
        <v>138</v>
      </c>
      <c r="C48" s="9">
        <v>35186.370000000003</v>
      </c>
      <c r="D48" t="s">
        <v>174</v>
      </c>
      <c r="F48" s="9" t="s">
        <v>481</v>
      </c>
      <c r="G48" s="9" t="s">
        <v>482</v>
      </c>
      <c r="H48" s="9" t="s">
        <v>483</v>
      </c>
      <c r="I48" s="9" t="str">
        <f t="shared" si="1"/>
        <v xml:space="preserve">Wachmann -1964  </v>
      </c>
      <c r="J48" t="s">
        <v>232</v>
      </c>
      <c r="K48">
        <v>-1964</v>
      </c>
    </row>
    <row r="49" spans="1:12" x14ac:dyDescent="0.2">
      <c r="A49" t="s">
        <v>665</v>
      </c>
      <c r="B49" s="2" t="s">
        <v>138</v>
      </c>
      <c r="C49" s="9">
        <v>35399.595000000001</v>
      </c>
      <c r="D49" t="s">
        <v>174</v>
      </c>
      <c r="F49" s="9" t="s">
        <v>484</v>
      </c>
      <c r="G49" s="9" t="s">
        <v>485</v>
      </c>
      <c r="H49" s="9" t="s">
        <v>486</v>
      </c>
      <c r="I49" s="9" t="str">
        <f t="shared" si="1"/>
        <v xml:space="preserve">Wachmann -1964  </v>
      </c>
      <c r="J49" t="s">
        <v>232</v>
      </c>
      <c r="K49">
        <v>-1964</v>
      </c>
    </row>
    <row r="50" spans="1:12" x14ac:dyDescent="0.2">
      <c r="A50" t="s">
        <v>665</v>
      </c>
      <c r="B50" s="2" t="s">
        <v>138</v>
      </c>
      <c r="C50" s="9">
        <v>35459.46</v>
      </c>
      <c r="D50" t="s">
        <v>174</v>
      </c>
      <c r="F50" s="9" t="s">
        <v>487</v>
      </c>
      <c r="G50" s="9" t="s">
        <v>488</v>
      </c>
      <c r="H50" s="9">
        <v>2.0999999999999999E-3</v>
      </c>
      <c r="I50" s="9" t="str">
        <f t="shared" si="1"/>
        <v xml:space="preserve">Wachmann -1964  </v>
      </c>
      <c r="J50" t="s">
        <v>232</v>
      </c>
      <c r="K50">
        <v>-1964</v>
      </c>
    </row>
    <row r="51" spans="1:12" x14ac:dyDescent="0.2">
      <c r="A51" t="s">
        <v>665</v>
      </c>
      <c r="B51" s="2" t="s">
        <v>138</v>
      </c>
      <c r="C51" s="9">
        <v>36214.474999999999</v>
      </c>
      <c r="D51" t="s">
        <v>174</v>
      </c>
      <c r="F51" s="9" t="s">
        <v>489</v>
      </c>
      <c r="G51" s="9" t="s">
        <v>490</v>
      </c>
      <c r="H51" s="9" t="s">
        <v>491</v>
      </c>
      <c r="I51" s="9" t="str">
        <f t="shared" si="1"/>
        <v xml:space="preserve">Wachmann -1964  </v>
      </c>
      <c r="J51" t="s">
        <v>232</v>
      </c>
      <c r="K51">
        <v>-1964</v>
      </c>
    </row>
    <row r="52" spans="1:12" x14ac:dyDescent="0.2">
      <c r="A52" t="s">
        <v>665</v>
      </c>
      <c r="B52" s="2" t="s">
        <v>138</v>
      </c>
      <c r="C52" s="9">
        <v>36983.415000000001</v>
      </c>
      <c r="D52" t="s">
        <v>174</v>
      </c>
      <c r="F52" s="9" t="s">
        <v>492</v>
      </c>
      <c r="G52" s="9">
        <v>1.3809999999999999E-2</v>
      </c>
      <c r="H52" s="9">
        <v>7.6600000000000001E-3</v>
      </c>
      <c r="I52" s="9" t="str">
        <f t="shared" si="1"/>
        <v xml:space="preserve">Wachmann -1964  </v>
      </c>
      <c r="J52" t="s">
        <v>232</v>
      </c>
      <c r="K52">
        <v>-1964</v>
      </c>
    </row>
    <row r="53" spans="1:12" x14ac:dyDescent="0.2">
      <c r="A53" t="s">
        <v>665</v>
      </c>
      <c r="B53" s="2" t="s">
        <v>137</v>
      </c>
      <c r="C53" s="9">
        <v>37693.455000000002</v>
      </c>
      <c r="D53" t="s">
        <v>174</v>
      </c>
      <c r="F53" s="9" t="s">
        <v>626</v>
      </c>
      <c r="G53" s="9">
        <v>4.2700000000000004E-3</v>
      </c>
      <c r="H53" s="9" t="s">
        <v>493</v>
      </c>
      <c r="I53" s="9" t="str">
        <f t="shared" si="1"/>
        <v xml:space="preserve">Wachmann -1964  </v>
      </c>
      <c r="J53" s="9" t="s">
        <v>232</v>
      </c>
      <c r="K53">
        <v>-1964</v>
      </c>
    </row>
    <row r="54" spans="1:12" x14ac:dyDescent="0.2">
      <c r="A54" t="s">
        <v>665</v>
      </c>
      <c r="B54" s="2" t="s">
        <v>138</v>
      </c>
      <c r="C54" s="9">
        <v>37694.44</v>
      </c>
      <c r="D54" t="s">
        <v>174</v>
      </c>
      <c r="F54" s="9" t="s">
        <v>494</v>
      </c>
      <c r="G54" s="9" t="s">
        <v>463</v>
      </c>
      <c r="H54" s="9" t="s">
        <v>495</v>
      </c>
      <c r="I54" s="9" t="str">
        <f t="shared" si="1"/>
        <v xml:space="preserve">Wachmann -1964  </v>
      </c>
      <c r="J54" t="s">
        <v>232</v>
      </c>
      <c r="K54">
        <v>-1964</v>
      </c>
    </row>
    <row r="55" spans="1:12" x14ac:dyDescent="0.2">
      <c r="A55" t="s">
        <v>665</v>
      </c>
      <c r="B55" s="2" t="s">
        <v>137</v>
      </c>
      <c r="C55" s="9">
        <v>37695.434999999998</v>
      </c>
      <c r="D55" t="s">
        <v>174</v>
      </c>
      <c r="F55" s="9" t="s">
        <v>627</v>
      </c>
      <c r="G55" s="9">
        <v>2.5500000000000002E-3</v>
      </c>
      <c r="H55" s="9" t="s">
        <v>496</v>
      </c>
      <c r="I55" s="9" t="str">
        <f t="shared" si="1"/>
        <v xml:space="preserve">Wachmann -1964  </v>
      </c>
      <c r="J55" s="9" t="s">
        <v>232</v>
      </c>
      <c r="K55">
        <v>-1964</v>
      </c>
    </row>
    <row r="56" spans="1:12" x14ac:dyDescent="0.2">
      <c r="A56" t="s">
        <v>667</v>
      </c>
      <c r="B56" s="2" t="s">
        <v>138</v>
      </c>
      <c r="C56" s="9">
        <v>45022.476000000002</v>
      </c>
      <c r="D56" t="s">
        <v>174</v>
      </c>
      <c r="F56" s="9" t="s">
        <v>497</v>
      </c>
      <c r="G56" s="9">
        <v>3.7850000000000002E-2</v>
      </c>
      <c r="H56" s="9">
        <v>1.044E-2</v>
      </c>
      <c r="I56" s="9" t="str">
        <f t="shared" si="1"/>
        <v xml:space="preserve">IBVS No. 2344 </v>
      </c>
      <c r="J56" t="s">
        <v>135</v>
      </c>
      <c r="K56" t="s">
        <v>498</v>
      </c>
      <c r="L56">
        <v>2344</v>
      </c>
    </row>
    <row r="57" spans="1:12" x14ac:dyDescent="0.2">
      <c r="A57" t="s">
        <v>668</v>
      </c>
      <c r="B57" s="2" t="s">
        <v>138</v>
      </c>
      <c r="C57" s="9">
        <v>46004.631999999998</v>
      </c>
      <c r="D57" t="s">
        <v>175</v>
      </c>
      <c r="F57" s="9" t="s">
        <v>499</v>
      </c>
      <c r="G57" s="9">
        <v>5.4440000000000002E-2</v>
      </c>
      <c r="H57" s="9">
        <v>2.7050000000000001E-2</v>
      </c>
      <c r="I57" s="9" t="str">
        <f t="shared" si="1"/>
        <v xml:space="preserve">BBSAG No. 74 </v>
      </c>
      <c r="J57" t="s">
        <v>125</v>
      </c>
      <c r="K57" t="s">
        <v>498</v>
      </c>
      <c r="L57">
        <v>74</v>
      </c>
    </row>
    <row r="58" spans="1:12" x14ac:dyDescent="0.2">
      <c r="A58" t="s">
        <v>669</v>
      </c>
      <c r="B58" s="2" t="s">
        <v>138</v>
      </c>
      <c r="C58" s="9">
        <v>46039.502999999997</v>
      </c>
      <c r="D58" t="s">
        <v>175</v>
      </c>
      <c r="F58" s="9" t="s">
        <v>500</v>
      </c>
      <c r="G58" s="9">
        <v>4.7210000000000002E-2</v>
      </c>
      <c r="H58" s="9">
        <v>1.983E-2</v>
      </c>
      <c r="I58" s="9" t="str">
        <f t="shared" si="1"/>
        <v xml:space="preserve">BBSAG No. 75 </v>
      </c>
      <c r="J58" t="s">
        <v>125</v>
      </c>
      <c r="K58" t="s">
        <v>498</v>
      </c>
      <c r="L58">
        <v>75</v>
      </c>
    </row>
    <row r="59" spans="1:12" x14ac:dyDescent="0.2">
      <c r="A59" t="s">
        <v>670</v>
      </c>
      <c r="B59" s="2" t="s">
        <v>138</v>
      </c>
      <c r="C59" s="9">
        <v>46350.642999999996</v>
      </c>
      <c r="D59" t="s">
        <v>175</v>
      </c>
      <c r="F59" s="9" t="s">
        <v>501</v>
      </c>
      <c r="G59" s="9">
        <v>5.7489999999999999E-2</v>
      </c>
      <c r="H59" s="9">
        <v>3.0249999999999999E-2</v>
      </c>
      <c r="I59" s="9" t="str">
        <f t="shared" si="1"/>
        <v xml:space="preserve">BBSAG No. 78 </v>
      </c>
      <c r="J59" t="s">
        <v>125</v>
      </c>
      <c r="K59" t="s">
        <v>498</v>
      </c>
      <c r="L59">
        <v>78</v>
      </c>
    </row>
    <row r="60" spans="1:12" x14ac:dyDescent="0.2">
      <c r="A60" t="s">
        <v>221</v>
      </c>
      <c r="B60" s="2" t="s">
        <v>138</v>
      </c>
      <c r="C60" s="9">
        <v>46406.512000000002</v>
      </c>
      <c r="D60" t="s">
        <v>175</v>
      </c>
      <c r="F60" s="9" t="s">
        <v>502</v>
      </c>
      <c r="G60" s="9">
        <v>4.2049999999999997E-2</v>
      </c>
      <c r="H60" s="9">
        <v>1.4829999999999999E-2</v>
      </c>
      <c r="I60" s="9" t="str">
        <f t="shared" si="1"/>
        <v xml:space="preserve">BRNO No. 27 </v>
      </c>
      <c r="J60" t="s">
        <v>503</v>
      </c>
      <c r="K60" t="s">
        <v>498</v>
      </c>
      <c r="L60">
        <v>27</v>
      </c>
    </row>
    <row r="61" spans="1:12" x14ac:dyDescent="0.2">
      <c r="A61" t="s">
        <v>671</v>
      </c>
      <c r="B61" s="2" t="s">
        <v>138</v>
      </c>
      <c r="C61" s="9">
        <v>46412.451000000001</v>
      </c>
      <c r="D61" t="s">
        <v>175</v>
      </c>
      <c r="F61" s="9" t="s">
        <v>504</v>
      </c>
      <c r="G61" s="9">
        <v>3.5889999999999998E-2</v>
      </c>
      <c r="H61" s="9">
        <v>8.6800000000000002E-3</v>
      </c>
      <c r="I61" s="9" t="str">
        <f t="shared" si="1"/>
        <v xml:space="preserve">BBSAG No. 79 </v>
      </c>
      <c r="J61" t="s">
        <v>125</v>
      </c>
      <c r="K61" t="s">
        <v>498</v>
      </c>
      <c r="L61">
        <v>79</v>
      </c>
    </row>
    <row r="62" spans="1:12" x14ac:dyDescent="0.2">
      <c r="A62" t="s">
        <v>672</v>
      </c>
      <c r="B62" s="2" t="s">
        <v>138</v>
      </c>
      <c r="C62" s="9">
        <v>46744.593999999997</v>
      </c>
      <c r="D62" t="s">
        <v>175</v>
      </c>
      <c r="F62" s="9" t="s">
        <v>505</v>
      </c>
      <c r="G62" s="9">
        <v>4.2970000000000001E-2</v>
      </c>
      <c r="H62" s="9">
        <v>1.5980000000000001E-2</v>
      </c>
      <c r="I62" s="9" t="str">
        <f t="shared" si="1"/>
        <v xml:space="preserve">BBSAG No. 82 </v>
      </c>
      <c r="J62" t="s">
        <v>125</v>
      </c>
      <c r="K62" t="s">
        <v>498</v>
      </c>
      <c r="L62">
        <v>82</v>
      </c>
    </row>
    <row r="63" spans="1:12" x14ac:dyDescent="0.2">
      <c r="A63" t="s">
        <v>673</v>
      </c>
      <c r="B63" s="2" t="s">
        <v>138</v>
      </c>
      <c r="C63" s="9">
        <v>46877.37</v>
      </c>
      <c r="D63" t="s">
        <v>175</v>
      </c>
      <c r="F63" s="9" t="s">
        <v>506</v>
      </c>
      <c r="G63" s="9">
        <v>4.3869999999999999E-2</v>
      </c>
      <c r="H63" s="9">
        <v>1.6979999999999999E-2</v>
      </c>
      <c r="I63" s="9" t="str">
        <f t="shared" si="1"/>
        <v xml:space="preserve">BBSAG No. 93 </v>
      </c>
      <c r="J63" t="s">
        <v>125</v>
      </c>
      <c r="K63" t="s">
        <v>498</v>
      </c>
      <c r="L63">
        <v>93</v>
      </c>
    </row>
    <row r="64" spans="1:12" x14ac:dyDescent="0.2">
      <c r="A64" t="s">
        <v>686</v>
      </c>
      <c r="B64" s="2" t="s">
        <v>137</v>
      </c>
      <c r="C64" s="9">
        <v>47068.603999999999</v>
      </c>
      <c r="D64" t="s">
        <v>175</v>
      </c>
      <c r="F64" s="9" t="s">
        <v>628</v>
      </c>
      <c r="G64" s="9">
        <v>4.2090000000000002E-2</v>
      </c>
      <c r="H64" s="9">
        <v>1.537E-2</v>
      </c>
      <c r="I64" s="9" t="str">
        <f t="shared" si="1"/>
        <v xml:space="preserve">BBSAG No. 85 </v>
      </c>
      <c r="J64" s="9" t="s">
        <v>125</v>
      </c>
      <c r="K64" t="s">
        <v>498</v>
      </c>
      <c r="L64">
        <v>85</v>
      </c>
    </row>
    <row r="65" spans="1:12" x14ac:dyDescent="0.2">
      <c r="A65" t="s">
        <v>687</v>
      </c>
      <c r="B65" s="2" t="s">
        <v>137</v>
      </c>
      <c r="C65" s="9">
        <v>47170.464999999997</v>
      </c>
      <c r="D65" t="s">
        <v>175</v>
      </c>
      <c r="F65" s="9" t="s">
        <v>629</v>
      </c>
      <c r="G65" s="9">
        <v>4.2790000000000002E-2</v>
      </c>
      <c r="H65" s="9">
        <v>1.617E-2</v>
      </c>
      <c r="I65" s="9" t="str">
        <f t="shared" si="1"/>
        <v xml:space="preserve">BBSAG No. 87 </v>
      </c>
      <c r="J65" s="9" t="s">
        <v>125</v>
      </c>
      <c r="K65" t="s">
        <v>498</v>
      </c>
      <c r="L65">
        <v>87</v>
      </c>
    </row>
    <row r="66" spans="1:12" x14ac:dyDescent="0.2">
      <c r="A66" t="s">
        <v>674</v>
      </c>
      <c r="B66" s="2" t="s">
        <v>138</v>
      </c>
      <c r="C66" s="9">
        <v>47531.334999999999</v>
      </c>
      <c r="D66" t="s">
        <v>175</v>
      </c>
      <c r="F66" s="9" t="s">
        <v>507</v>
      </c>
      <c r="G66" s="9">
        <v>4.1950000000000001E-2</v>
      </c>
      <c r="H66" s="9">
        <v>1.5730000000000001E-2</v>
      </c>
      <c r="I66" s="9" t="str">
        <f t="shared" si="1"/>
        <v xml:space="preserve">BBSAG No. 90 </v>
      </c>
      <c r="J66" t="s">
        <v>125</v>
      </c>
      <c r="K66" t="s">
        <v>498</v>
      </c>
      <c r="L66">
        <v>90</v>
      </c>
    </row>
    <row r="67" spans="1:12" x14ac:dyDescent="0.2">
      <c r="A67" t="s">
        <v>688</v>
      </c>
      <c r="B67" s="2" t="s">
        <v>137</v>
      </c>
      <c r="C67" s="9">
        <v>47562.42</v>
      </c>
      <c r="D67" t="s">
        <v>175</v>
      </c>
      <c r="F67" s="9" t="s">
        <v>630</v>
      </c>
      <c r="G67" s="9">
        <v>1.3979999999999999E-2</v>
      </c>
      <c r="H67" s="9" t="s">
        <v>508</v>
      </c>
      <c r="I67" s="9" t="str">
        <f t="shared" si="1"/>
        <v xml:space="preserve">BBSAG No. 91 </v>
      </c>
      <c r="J67" s="9" t="s">
        <v>125</v>
      </c>
      <c r="K67" t="s">
        <v>498</v>
      </c>
      <c r="L67">
        <v>91</v>
      </c>
    </row>
    <row r="68" spans="1:12" x14ac:dyDescent="0.2">
      <c r="A68" t="s">
        <v>675</v>
      </c>
      <c r="B68" s="2" t="s">
        <v>138</v>
      </c>
      <c r="C68" s="9">
        <v>47565.411999999997</v>
      </c>
      <c r="D68" t="s">
        <v>175</v>
      </c>
      <c r="F68" s="9" t="s">
        <v>509</v>
      </c>
      <c r="G68" s="9">
        <v>3.3399999999999999E-2</v>
      </c>
      <c r="H68" s="9">
        <v>7.2300000000000003E-3</v>
      </c>
      <c r="I68" s="9" t="str">
        <f t="shared" si="1"/>
        <v xml:space="preserve">BRNO No. 30 </v>
      </c>
      <c r="J68" t="s">
        <v>503</v>
      </c>
      <c r="K68" t="s">
        <v>498</v>
      </c>
      <c r="L68">
        <v>30</v>
      </c>
    </row>
    <row r="69" spans="1:12" x14ac:dyDescent="0.2">
      <c r="A69" t="s">
        <v>675</v>
      </c>
      <c r="B69" s="2" t="s">
        <v>138</v>
      </c>
      <c r="C69" s="9">
        <v>47565.413999999997</v>
      </c>
      <c r="D69" t="s">
        <v>175</v>
      </c>
      <c r="F69" s="9" t="s">
        <v>509</v>
      </c>
      <c r="G69" s="9">
        <v>3.5400000000000001E-2</v>
      </c>
      <c r="H69" s="9">
        <v>9.2300000000000004E-3</v>
      </c>
      <c r="I69" s="9" t="str">
        <f t="shared" si="1"/>
        <v xml:space="preserve">BRNO No. 30 </v>
      </c>
      <c r="J69" t="s">
        <v>503</v>
      </c>
      <c r="K69" t="s">
        <v>498</v>
      </c>
      <c r="L69">
        <v>30</v>
      </c>
    </row>
    <row r="70" spans="1:12" x14ac:dyDescent="0.2">
      <c r="A70" t="s">
        <v>676</v>
      </c>
      <c r="B70" s="2" t="s">
        <v>138</v>
      </c>
      <c r="C70" s="9">
        <v>47801.635000000002</v>
      </c>
      <c r="D70" t="s">
        <v>175</v>
      </c>
      <c r="F70" s="9" t="s">
        <v>510</v>
      </c>
      <c r="G70" s="9">
        <v>3.5630000000000002E-2</v>
      </c>
      <c r="H70" s="9">
        <v>9.7599999999999996E-3</v>
      </c>
      <c r="I70" s="9" t="str">
        <f t="shared" si="1"/>
        <v xml:space="preserve">BBSAG No. 92 </v>
      </c>
      <c r="J70" t="s">
        <v>125</v>
      </c>
      <c r="K70" t="s">
        <v>498</v>
      </c>
      <c r="L70">
        <v>92</v>
      </c>
    </row>
    <row r="71" spans="1:12" x14ac:dyDescent="0.2">
      <c r="A71" t="s">
        <v>673</v>
      </c>
      <c r="B71" s="2" t="s">
        <v>137</v>
      </c>
      <c r="C71" s="9">
        <v>47838.701000000001</v>
      </c>
      <c r="D71" t="s">
        <v>175</v>
      </c>
      <c r="F71" s="9" t="s">
        <v>631</v>
      </c>
      <c r="G71" s="9">
        <v>4.3499999999999997E-2</v>
      </c>
      <c r="H71" s="9">
        <v>1.7690000000000001E-2</v>
      </c>
      <c r="I71" s="9" t="str">
        <f t="shared" si="1"/>
        <v xml:space="preserve">BBSAG No. 93 </v>
      </c>
      <c r="J71" s="9" t="s">
        <v>125</v>
      </c>
      <c r="K71" t="s">
        <v>498</v>
      </c>
      <c r="L71">
        <v>93</v>
      </c>
    </row>
    <row r="72" spans="1:12" x14ac:dyDescent="0.2">
      <c r="A72" t="s">
        <v>673</v>
      </c>
      <c r="B72" s="2" t="s">
        <v>137</v>
      </c>
      <c r="C72" s="9">
        <v>47840.667000000001</v>
      </c>
      <c r="D72" t="s">
        <v>175</v>
      </c>
      <c r="F72" s="9" t="s">
        <v>632</v>
      </c>
      <c r="G72" s="9">
        <v>2.7779999999999999E-2</v>
      </c>
      <c r="H72" s="9">
        <v>1.97E-3</v>
      </c>
      <c r="I72" s="9" t="str">
        <f t="shared" si="1"/>
        <v xml:space="preserve">BBSAG No. 93 </v>
      </c>
      <c r="J72" s="9" t="s">
        <v>125</v>
      </c>
      <c r="K72" t="s">
        <v>498</v>
      </c>
      <c r="L72">
        <v>93</v>
      </c>
    </row>
    <row r="73" spans="1:12" x14ac:dyDescent="0.2">
      <c r="A73" t="s">
        <v>673</v>
      </c>
      <c r="B73" s="2" t="s">
        <v>137</v>
      </c>
      <c r="C73" s="9">
        <v>47842.661</v>
      </c>
      <c r="D73" t="s">
        <v>175</v>
      </c>
      <c r="F73" s="9" t="s">
        <v>633</v>
      </c>
      <c r="G73" s="9">
        <v>4.0059999999999998E-2</v>
      </c>
      <c r="H73" s="9">
        <v>1.426E-2</v>
      </c>
      <c r="I73" s="9" t="str">
        <f t="shared" si="1"/>
        <v xml:space="preserve">BBSAG No. 93 </v>
      </c>
      <c r="J73" s="9" t="s">
        <v>125</v>
      </c>
      <c r="K73" t="s">
        <v>498</v>
      </c>
      <c r="L73">
        <v>93</v>
      </c>
    </row>
    <row r="74" spans="1:12" x14ac:dyDescent="0.2">
      <c r="A74" t="s">
        <v>673</v>
      </c>
      <c r="B74" s="2" t="s">
        <v>138</v>
      </c>
      <c r="C74" s="9">
        <v>47859.502999999997</v>
      </c>
      <c r="D74" t="s">
        <v>175</v>
      </c>
      <c r="F74" s="9" t="s">
        <v>511</v>
      </c>
      <c r="G74" s="9">
        <v>3.746E-2</v>
      </c>
      <c r="H74" s="9">
        <v>1.1679999999999999E-2</v>
      </c>
      <c r="I74" s="9" t="str">
        <f t="shared" si="1"/>
        <v xml:space="preserve">BBSAG No. 93 </v>
      </c>
      <c r="J74" t="s">
        <v>125</v>
      </c>
      <c r="K74" t="s">
        <v>498</v>
      </c>
      <c r="L74">
        <v>93</v>
      </c>
    </row>
    <row r="75" spans="1:12" x14ac:dyDescent="0.2">
      <c r="A75" t="s">
        <v>673</v>
      </c>
      <c r="B75" s="2" t="s">
        <v>138</v>
      </c>
      <c r="C75" s="9">
        <v>47880.504999999997</v>
      </c>
      <c r="D75" t="s">
        <v>175</v>
      </c>
      <c r="F75" s="9" t="s">
        <v>512</v>
      </c>
      <c r="G75" s="9">
        <v>3.3250000000000002E-2</v>
      </c>
      <c r="H75" s="9">
        <v>7.4999999999999997E-3</v>
      </c>
      <c r="I75" s="9" t="str">
        <f t="shared" ref="I75:I106" si="2">J75&amp;" "&amp;K75&amp;" "&amp;L75&amp;" "&amp;M75</f>
        <v xml:space="preserve">BBSAG No. 93 </v>
      </c>
      <c r="J75" t="s">
        <v>125</v>
      </c>
      <c r="K75" t="s">
        <v>498</v>
      </c>
      <c r="L75">
        <v>93</v>
      </c>
    </row>
    <row r="76" spans="1:12" x14ac:dyDescent="0.2">
      <c r="A76" t="s">
        <v>673</v>
      </c>
      <c r="B76" s="2" t="s">
        <v>137</v>
      </c>
      <c r="C76" s="9">
        <v>47885.464</v>
      </c>
      <c r="D76" t="s">
        <v>175</v>
      </c>
      <c r="F76" s="9" t="s">
        <v>634</v>
      </c>
      <c r="G76" s="9">
        <v>3.7960000000000001E-2</v>
      </c>
      <c r="H76" s="9">
        <v>1.221E-2</v>
      </c>
      <c r="I76" s="9" t="str">
        <f t="shared" si="2"/>
        <v xml:space="preserve">BBSAG No. 93 </v>
      </c>
      <c r="J76" s="9" t="s">
        <v>125</v>
      </c>
      <c r="K76" t="s">
        <v>498</v>
      </c>
      <c r="L76">
        <v>93</v>
      </c>
    </row>
    <row r="77" spans="1:12" x14ac:dyDescent="0.2">
      <c r="A77" t="s">
        <v>677</v>
      </c>
      <c r="B77" s="2" t="s">
        <v>138</v>
      </c>
      <c r="C77" s="9">
        <v>47946.298000000003</v>
      </c>
      <c r="D77" t="s">
        <v>175</v>
      </c>
      <c r="F77" s="9" t="s">
        <v>513</v>
      </c>
      <c r="G77" s="9">
        <v>3.322E-2</v>
      </c>
      <c r="H77" s="9">
        <v>7.5599999999999999E-3</v>
      </c>
      <c r="I77" s="9" t="str">
        <f t="shared" si="2"/>
        <v xml:space="preserve">BAV No. 56 </v>
      </c>
      <c r="J77" t="s">
        <v>514</v>
      </c>
      <c r="K77" t="s">
        <v>498</v>
      </c>
      <c r="L77">
        <v>56</v>
      </c>
    </row>
    <row r="78" spans="1:12" x14ac:dyDescent="0.2">
      <c r="A78" t="s">
        <v>677</v>
      </c>
      <c r="B78" s="2" t="s">
        <v>137</v>
      </c>
      <c r="C78" s="9">
        <v>47947.288</v>
      </c>
      <c r="D78" t="s">
        <v>175</v>
      </c>
      <c r="F78" s="9" t="s">
        <v>635</v>
      </c>
      <c r="G78" s="9">
        <v>3.236E-2</v>
      </c>
      <c r="H78" s="9">
        <v>6.7000000000000002E-3</v>
      </c>
      <c r="I78" s="9" t="str">
        <f t="shared" si="2"/>
        <v xml:space="preserve">BAV No. 56 </v>
      </c>
      <c r="J78" s="9" t="s">
        <v>514</v>
      </c>
      <c r="K78" t="s">
        <v>498</v>
      </c>
      <c r="L78">
        <v>56</v>
      </c>
    </row>
    <row r="79" spans="1:12" x14ac:dyDescent="0.2">
      <c r="A79" t="s">
        <v>689</v>
      </c>
      <c r="B79" s="2" t="s">
        <v>137</v>
      </c>
      <c r="C79" s="9">
        <v>47947.294999999998</v>
      </c>
      <c r="D79" t="s">
        <v>175</v>
      </c>
      <c r="F79" s="9" t="s">
        <v>635</v>
      </c>
      <c r="G79" s="9">
        <v>3.9359999999999999E-2</v>
      </c>
      <c r="H79" s="9">
        <v>1.37E-2</v>
      </c>
      <c r="I79" s="9" t="str">
        <f t="shared" si="2"/>
        <v xml:space="preserve">BBSAG No. 94 </v>
      </c>
      <c r="J79" s="9" t="s">
        <v>125</v>
      </c>
      <c r="K79" t="s">
        <v>498</v>
      </c>
      <c r="L79">
        <v>94</v>
      </c>
    </row>
    <row r="80" spans="1:12" x14ac:dyDescent="0.2">
      <c r="A80" t="s">
        <v>677</v>
      </c>
      <c r="B80" s="2" t="s">
        <v>138</v>
      </c>
      <c r="C80" s="9">
        <v>47947.483999999997</v>
      </c>
      <c r="D80" t="s">
        <v>175</v>
      </c>
      <c r="F80" s="9" t="s">
        <v>515</v>
      </c>
      <c r="G80" s="9">
        <v>3.0190000000000002E-2</v>
      </c>
      <c r="H80" s="9">
        <v>4.5300000000000002E-3</v>
      </c>
      <c r="I80" s="9" t="str">
        <f t="shared" si="2"/>
        <v xml:space="preserve">BAV No. 56 </v>
      </c>
      <c r="J80" t="s">
        <v>514</v>
      </c>
      <c r="K80" t="s">
        <v>498</v>
      </c>
      <c r="L80">
        <v>56</v>
      </c>
    </row>
    <row r="81" spans="1:13" x14ac:dyDescent="0.2">
      <c r="A81" t="s">
        <v>678</v>
      </c>
      <c r="B81" s="2" t="s">
        <v>138</v>
      </c>
      <c r="C81" s="9">
        <v>48153.587</v>
      </c>
      <c r="D81" t="s">
        <v>175</v>
      </c>
      <c r="F81" s="9" t="s">
        <v>516</v>
      </c>
      <c r="G81" s="9">
        <v>3.4520000000000002E-2</v>
      </c>
      <c r="H81" s="9">
        <v>9.1800000000000007E-3</v>
      </c>
      <c r="I81" s="9" t="str">
        <f t="shared" si="2"/>
        <v xml:space="preserve">BBSAG No. 96 </v>
      </c>
      <c r="J81" t="s">
        <v>125</v>
      </c>
      <c r="K81" t="s">
        <v>498</v>
      </c>
      <c r="L81">
        <v>96</v>
      </c>
    </row>
    <row r="82" spans="1:13" x14ac:dyDescent="0.2">
      <c r="A82" t="s">
        <v>679</v>
      </c>
      <c r="B82" s="2" t="s">
        <v>138</v>
      </c>
      <c r="C82" s="9">
        <v>48265.366000000002</v>
      </c>
      <c r="D82" t="s">
        <v>175</v>
      </c>
      <c r="F82" s="9" t="s">
        <v>517</v>
      </c>
      <c r="G82" s="9">
        <v>4.4630000000000003E-2</v>
      </c>
      <c r="H82" s="9">
        <v>1.9470000000000001E-2</v>
      </c>
      <c r="I82" s="9" t="str">
        <f t="shared" si="2"/>
        <v xml:space="preserve">BBSAG No. 97 </v>
      </c>
      <c r="J82" t="s">
        <v>125</v>
      </c>
      <c r="K82" t="s">
        <v>498</v>
      </c>
      <c r="L82">
        <v>97</v>
      </c>
    </row>
    <row r="83" spans="1:13" x14ac:dyDescent="0.2">
      <c r="A83" t="s">
        <v>690</v>
      </c>
      <c r="B83" s="2" t="s">
        <v>137</v>
      </c>
      <c r="C83" s="9">
        <v>48934.593000000001</v>
      </c>
      <c r="D83" t="s">
        <v>175</v>
      </c>
      <c r="F83" s="9" t="s">
        <v>636</v>
      </c>
      <c r="G83" s="9">
        <v>4.548E-2</v>
      </c>
      <c r="H83" s="9">
        <v>2.1559999999999999E-2</v>
      </c>
      <c r="I83" s="9" t="str">
        <f t="shared" si="2"/>
        <v xml:space="preserve">LBBSAG No. 102 </v>
      </c>
      <c r="J83" s="9" t="s">
        <v>518</v>
      </c>
      <c r="K83" t="s">
        <v>498</v>
      </c>
      <c r="L83">
        <v>102</v>
      </c>
    </row>
    <row r="84" spans="1:13" x14ac:dyDescent="0.2">
      <c r="A84" t="s">
        <v>691</v>
      </c>
      <c r="B84" s="2" t="s">
        <v>137</v>
      </c>
      <c r="C84" s="9">
        <v>49009.491999999998</v>
      </c>
      <c r="D84" t="s">
        <v>175</v>
      </c>
      <c r="F84" s="9" t="s">
        <v>637</v>
      </c>
      <c r="G84" s="9">
        <v>3.5549999999999998E-2</v>
      </c>
      <c r="H84" s="9">
        <v>1.1780000000000001E-2</v>
      </c>
      <c r="I84" s="9" t="str">
        <f t="shared" si="2"/>
        <v xml:space="preserve">BBSAG No. 103 </v>
      </c>
      <c r="J84" s="9" t="s">
        <v>125</v>
      </c>
      <c r="K84" t="s">
        <v>498</v>
      </c>
      <c r="L84">
        <v>103</v>
      </c>
    </row>
    <row r="85" spans="1:13" x14ac:dyDescent="0.2">
      <c r="A85" t="s">
        <v>692</v>
      </c>
      <c r="B85" s="2" t="s">
        <v>137</v>
      </c>
      <c r="C85" s="9">
        <v>50832.257299999997</v>
      </c>
      <c r="D85" t="s">
        <v>161</v>
      </c>
      <c r="F85" s="9" t="s">
        <v>638</v>
      </c>
      <c r="G85" s="9">
        <v>1.669E-2</v>
      </c>
      <c r="H85" s="9" t="s">
        <v>519</v>
      </c>
      <c r="I85" s="9" t="str">
        <f t="shared" si="2"/>
        <v xml:space="preserve">IBVS No. 4888 </v>
      </c>
      <c r="J85" s="9" t="s">
        <v>135</v>
      </c>
      <c r="K85" t="s">
        <v>498</v>
      </c>
      <c r="L85">
        <v>4888</v>
      </c>
    </row>
    <row r="86" spans="1:13" x14ac:dyDescent="0.2">
      <c r="A86" t="s">
        <v>692</v>
      </c>
      <c r="B86" s="2" t="s">
        <v>137</v>
      </c>
      <c r="C86" s="9">
        <v>50841.373599999999</v>
      </c>
      <c r="D86" t="s">
        <v>161</v>
      </c>
      <c r="F86" s="9" t="s">
        <v>639</v>
      </c>
      <c r="G86" s="9">
        <v>1.7090000000000001E-2</v>
      </c>
      <c r="H86" s="9" t="s">
        <v>520</v>
      </c>
      <c r="I86" s="9" t="str">
        <f t="shared" si="2"/>
        <v xml:space="preserve">IBVS No. 4888 </v>
      </c>
      <c r="J86" s="9" t="s">
        <v>135</v>
      </c>
      <c r="K86" t="s">
        <v>498</v>
      </c>
      <c r="L86">
        <v>4888</v>
      </c>
    </row>
    <row r="87" spans="1:13" x14ac:dyDescent="0.2">
      <c r="A87" t="s">
        <v>680</v>
      </c>
      <c r="B87" s="2" t="s">
        <v>138</v>
      </c>
      <c r="C87" s="9">
        <v>50852.660199999998</v>
      </c>
      <c r="D87" t="s">
        <v>161</v>
      </c>
      <c r="F87" s="9" t="s">
        <v>521</v>
      </c>
      <c r="G87" s="9">
        <v>7.9000000000000008E-3</v>
      </c>
      <c r="H87" s="9" t="s">
        <v>522</v>
      </c>
      <c r="I87" s="9" t="str">
        <f t="shared" si="2"/>
        <v xml:space="preserve">BBSAG No. 117 </v>
      </c>
      <c r="J87" t="s">
        <v>125</v>
      </c>
      <c r="K87" t="s">
        <v>498</v>
      </c>
      <c r="L87">
        <v>117</v>
      </c>
    </row>
    <row r="88" spans="1:13" x14ac:dyDescent="0.2">
      <c r="A88" t="s">
        <v>693</v>
      </c>
      <c r="B88" s="2" t="s">
        <v>137</v>
      </c>
      <c r="C88" s="9">
        <v>50872.296699999999</v>
      </c>
      <c r="D88" t="s">
        <v>175</v>
      </c>
      <c r="F88" s="9" t="s">
        <v>640</v>
      </c>
      <c r="G88" s="9">
        <v>2.5389999999999999E-2</v>
      </c>
      <c r="H88" s="9">
        <v>6.5599999999999999E-3</v>
      </c>
      <c r="I88" s="9" t="str">
        <f t="shared" si="2"/>
        <v xml:space="preserve">BRNO No. 32 </v>
      </c>
      <c r="J88" s="9" t="s">
        <v>503</v>
      </c>
      <c r="K88" t="s">
        <v>498</v>
      </c>
      <c r="L88">
        <v>32</v>
      </c>
    </row>
    <row r="89" spans="1:13" x14ac:dyDescent="0.2">
      <c r="A89" t="s">
        <v>693</v>
      </c>
      <c r="B89" s="2" t="s">
        <v>137</v>
      </c>
      <c r="C89" s="9">
        <v>51129.511700000003</v>
      </c>
      <c r="D89" t="s">
        <v>161</v>
      </c>
      <c r="F89" s="9" t="s">
        <v>641</v>
      </c>
      <c r="G89" s="9">
        <v>1.341E-2</v>
      </c>
      <c r="H89" s="9" t="s">
        <v>523</v>
      </c>
      <c r="I89" s="9" t="str">
        <f t="shared" si="2"/>
        <v xml:space="preserve">BRNO No. 32 </v>
      </c>
      <c r="J89" s="9" t="s">
        <v>503</v>
      </c>
      <c r="K89" t="s">
        <v>498</v>
      </c>
      <c r="L89">
        <v>32</v>
      </c>
    </row>
    <row r="90" spans="1:13" x14ac:dyDescent="0.2">
      <c r="A90" t="s">
        <v>651</v>
      </c>
      <c r="B90" s="2" t="s">
        <v>138</v>
      </c>
      <c r="C90" s="9">
        <v>51199.071199999998</v>
      </c>
      <c r="D90" t="s">
        <v>694</v>
      </c>
      <c r="F90" s="9" t="s">
        <v>524</v>
      </c>
      <c r="G90" s="9">
        <v>1.461E-2</v>
      </c>
      <c r="H90" s="9" t="s">
        <v>525</v>
      </c>
      <c r="I90" s="9" t="str">
        <f t="shared" si="2"/>
        <v>Yang &amp; Liu -2001</v>
      </c>
      <c r="J90" t="s">
        <v>526</v>
      </c>
      <c r="K90" t="s">
        <v>527</v>
      </c>
      <c r="L90" t="s">
        <v>284</v>
      </c>
      <c r="M90">
        <v>-2001</v>
      </c>
    </row>
    <row r="91" spans="1:13" x14ac:dyDescent="0.2">
      <c r="A91" t="s">
        <v>651</v>
      </c>
      <c r="B91" s="2" t="s">
        <v>137</v>
      </c>
      <c r="C91" s="9">
        <v>51199.268900000003</v>
      </c>
      <c r="D91" t="s">
        <v>694</v>
      </c>
      <c r="F91" s="9" t="s">
        <v>642</v>
      </c>
      <c r="G91" s="9">
        <v>1.413E-2</v>
      </c>
      <c r="H91" s="9" t="s">
        <v>528</v>
      </c>
      <c r="I91" s="9" t="str">
        <f t="shared" si="2"/>
        <v>Yang &amp; Liu -2001</v>
      </c>
      <c r="J91" s="9" t="s">
        <v>526</v>
      </c>
      <c r="K91" t="s">
        <v>527</v>
      </c>
      <c r="L91" t="s">
        <v>284</v>
      </c>
      <c r="M91">
        <v>-2001</v>
      </c>
    </row>
    <row r="92" spans="1:13" x14ac:dyDescent="0.2">
      <c r="A92" t="s">
        <v>651</v>
      </c>
      <c r="B92" s="2" t="s">
        <v>137</v>
      </c>
      <c r="C92" s="9">
        <v>51200.061800000003</v>
      </c>
      <c r="D92" t="s">
        <v>694</v>
      </c>
      <c r="F92" s="9" t="s">
        <v>643</v>
      </c>
      <c r="G92" s="9">
        <v>1.435E-2</v>
      </c>
      <c r="H92" s="9" t="s">
        <v>529</v>
      </c>
      <c r="I92" s="9" t="str">
        <f t="shared" si="2"/>
        <v>Yang &amp; Liu -2001</v>
      </c>
      <c r="J92" s="9" t="s">
        <v>526</v>
      </c>
      <c r="K92" t="s">
        <v>527</v>
      </c>
      <c r="L92" t="s">
        <v>284</v>
      </c>
      <c r="M92">
        <v>-2001</v>
      </c>
    </row>
    <row r="93" spans="1:13" x14ac:dyDescent="0.2">
      <c r="A93" t="s">
        <v>651</v>
      </c>
      <c r="B93" s="2" t="s">
        <v>138</v>
      </c>
      <c r="C93" s="9">
        <v>51200.259599999998</v>
      </c>
      <c r="D93" t="s">
        <v>694</v>
      </c>
      <c r="F93" s="9" t="s">
        <v>530</v>
      </c>
      <c r="G93" s="9">
        <v>1.3979999999999999E-2</v>
      </c>
      <c r="H93" s="9" t="s">
        <v>531</v>
      </c>
      <c r="I93" s="9" t="str">
        <f t="shared" si="2"/>
        <v>Yang &amp; Liu -2001</v>
      </c>
      <c r="J93" t="s">
        <v>526</v>
      </c>
      <c r="K93" t="s">
        <v>527</v>
      </c>
      <c r="L93" t="s">
        <v>284</v>
      </c>
      <c r="M93">
        <v>-2001</v>
      </c>
    </row>
    <row r="94" spans="1:13" x14ac:dyDescent="0.2">
      <c r="A94" t="s">
        <v>651</v>
      </c>
      <c r="B94" s="2" t="s">
        <v>137</v>
      </c>
      <c r="C94" s="9">
        <v>51201.250699999997</v>
      </c>
      <c r="D94" t="s">
        <v>694</v>
      </c>
      <c r="F94" s="9" t="s">
        <v>644</v>
      </c>
      <c r="G94" s="9">
        <v>1.422E-2</v>
      </c>
      <c r="H94" s="9" t="s">
        <v>532</v>
      </c>
      <c r="I94" s="9" t="str">
        <f t="shared" si="2"/>
        <v>Yang &amp; Liu -2001</v>
      </c>
      <c r="J94" s="9" t="s">
        <v>526</v>
      </c>
      <c r="K94" t="s">
        <v>527</v>
      </c>
      <c r="L94" t="s">
        <v>284</v>
      </c>
      <c r="M94">
        <v>-2001</v>
      </c>
    </row>
    <row r="95" spans="1:13" x14ac:dyDescent="0.2">
      <c r="A95" t="s">
        <v>652</v>
      </c>
      <c r="B95" s="2" t="s">
        <v>138</v>
      </c>
      <c r="C95" s="9">
        <v>51455.892</v>
      </c>
      <c r="D95" t="s">
        <v>161</v>
      </c>
      <c r="F95" s="9" t="s">
        <v>533</v>
      </c>
      <c r="G95" s="9">
        <v>4.7600000000000003E-3</v>
      </c>
      <c r="H95" s="9" t="s">
        <v>534</v>
      </c>
      <c r="I95" s="9" t="str">
        <f t="shared" si="2"/>
        <v xml:space="preserve">Paschke Antona  </v>
      </c>
      <c r="J95" t="s">
        <v>265</v>
      </c>
      <c r="K95" t="s">
        <v>535</v>
      </c>
    </row>
    <row r="96" spans="1:13" x14ac:dyDescent="0.2">
      <c r="A96" t="s">
        <v>653</v>
      </c>
      <c r="B96" s="2" t="s">
        <v>138</v>
      </c>
      <c r="C96" s="9">
        <v>51841.535400000001</v>
      </c>
      <c r="D96" t="s">
        <v>161</v>
      </c>
      <c r="F96" s="9" t="s">
        <v>536</v>
      </c>
      <c r="G96" s="9">
        <v>5.8500000000000002E-3</v>
      </c>
      <c r="H96" s="9" t="s">
        <v>537</v>
      </c>
      <c r="I96" s="9" t="str">
        <f t="shared" si="2"/>
        <v xml:space="preserve">IBVS No. 5287 </v>
      </c>
      <c r="J96" t="s">
        <v>135</v>
      </c>
      <c r="K96" t="s">
        <v>498</v>
      </c>
      <c r="L96">
        <v>5287</v>
      </c>
    </row>
    <row r="97" spans="1:12" x14ac:dyDescent="0.2">
      <c r="A97" t="s">
        <v>681</v>
      </c>
      <c r="B97" s="2" t="s">
        <v>137</v>
      </c>
      <c r="C97" s="9">
        <v>51876.616900000001</v>
      </c>
      <c r="D97" t="s">
        <v>161</v>
      </c>
      <c r="F97" s="9" t="s">
        <v>645</v>
      </c>
      <c r="G97" s="9">
        <v>1.095E-2</v>
      </c>
      <c r="H97" s="9" t="s">
        <v>538</v>
      </c>
      <c r="I97" s="9" t="str">
        <f t="shared" si="2"/>
        <v xml:space="preserve">IBVS No. 5583 </v>
      </c>
      <c r="J97" s="9" t="s">
        <v>135</v>
      </c>
      <c r="K97" t="s">
        <v>498</v>
      </c>
      <c r="L97">
        <v>5583</v>
      </c>
    </row>
    <row r="98" spans="1:12" x14ac:dyDescent="0.2">
      <c r="A98" t="s">
        <v>654</v>
      </c>
      <c r="B98" s="2" t="s">
        <v>138</v>
      </c>
      <c r="C98" s="9">
        <v>51952.510699999999</v>
      </c>
      <c r="D98" t="s">
        <v>161</v>
      </c>
      <c r="F98" s="9" t="s">
        <v>539</v>
      </c>
      <c r="G98" s="9">
        <v>4.9500000000000004E-3</v>
      </c>
      <c r="H98" s="9" t="s">
        <v>540</v>
      </c>
      <c r="I98" s="9" t="str">
        <f t="shared" si="2"/>
        <v xml:space="preserve">BBSAG No. 124 </v>
      </c>
      <c r="J98" t="s">
        <v>125</v>
      </c>
      <c r="K98" t="s">
        <v>498</v>
      </c>
      <c r="L98">
        <v>124</v>
      </c>
    </row>
    <row r="99" spans="1:12" x14ac:dyDescent="0.2">
      <c r="A99" t="s">
        <v>662</v>
      </c>
      <c r="B99" s="2" t="s">
        <v>137</v>
      </c>
      <c r="C99" s="9">
        <v>52209.537499999999</v>
      </c>
      <c r="D99" t="s">
        <v>161</v>
      </c>
      <c r="F99" s="9" t="s">
        <v>646</v>
      </c>
      <c r="G99" s="9">
        <v>2.9299999999999999E-3</v>
      </c>
      <c r="H99" s="9" t="s">
        <v>450</v>
      </c>
      <c r="I99" s="9" t="str">
        <f t="shared" si="2"/>
        <v xml:space="preserve">BRNO No. 34 </v>
      </c>
      <c r="J99" s="9" t="s">
        <v>503</v>
      </c>
      <c r="K99" t="s">
        <v>498</v>
      </c>
      <c r="L99">
        <v>34</v>
      </c>
    </row>
    <row r="100" spans="1:12" x14ac:dyDescent="0.2">
      <c r="A100" t="s">
        <v>662</v>
      </c>
      <c r="B100" s="2" t="s">
        <v>137</v>
      </c>
      <c r="C100" s="9">
        <v>52321.305899999999</v>
      </c>
      <c r="D100" t="s">
        <v>161</v>
      </c>
      <c r="F100" s="9" t="s">
        <v>647</v>
      </c>
      <c r="G100" s="9">
        <v>2.4399999999999999E-3</v>
      </c>
      <c r="H100" s="9" t="s">
        <v>541</v>
      </c>
      <c r="I100" s="9" t="str">
        <f t="shared" si="2"/>
        <v xml:space="preserve">BRNO No. 34 </v>
      </c>
      <c r="J100" s="9" t="s">
        <v>503</v>
      </c>
      <c r="K100" t="s">
        <v>498</v>
      </c>
      <c r="L100">
        <v>34</v>
      </c>
    </row>
    <row r="101" spans="1:12" x14ac:dyDescent="0.2">
      <c r="A101" t="s">
        <v>685</v>
      </c>
      <c r="B101" s="2" t="s">
        <v>137</v>
      </c>
      <c r="C101" s="9">
        <v>52338.347900000001</v>
      </c>
      <c r="D101" t="s">
        <v>161</v>
      </c>
      <c r="F101" s="9" t="s">
        <v>648</v>
      </c>
      <c r="G101" s="9">
        <v>1.67E-3</v>
      </c>
      <c r="H101" s="9" t="s">
        <v>542</v>
      </c>
      <c r="I101" s="9" t="str">
        <f t="shared" si="2"/>
        <v xml:space="preserve">BBSAG No. 127 </v>
      </c>
      <c r="J101" s="9" t="s">
        <v>125</v>
      </c>
      <c r="K101" t="s">
        <v>498</v>
      </c>
      <c r="L101">
        <v>127</v>
      </c>
    </row>
    <row r="102" spans="1:12" x14ac:dyDescent="0.2">
      <c r="A102" t="s">
        <v>655</v>
      </c>
      <c r="B102" s="2" t="s">
        <v>138</v>
      </c>
      <c r="C102" s="9">
        <v>52602.905599999998</v>
      </c>
      <c r="D102" t="s">
        <v>161</v>
      </c>
      <c r="F102" s="9" t="s">
        <v>543</v>
      </c>
      <c r="G102" s="9">
        <v>2.0000000000000002E-5</v>
      </c>
      <c r="H102" s="9" t="s">
        <v>544</v>
      </c>
      <c r="I102" s="9" t="str">
        <f t="shared" si="2"/>
        <v xml:space="preserve">IBVS No. 5378 </v>
      </c>
      <c r="J102" t="s">
        <v>135</v>
      </c>
      <c r="K102" t="s">
        <v>498</v>
      </c>
      <c r="L102">
        <v>5378</v>
      </c>
    </row>
    <row r="103" spans="1:12" x14ac:dyDescent="0.2">
      <c r="A103" t="s">
        <v>656</v>
      </c>
      <c r="B103" s="2" t="s">
        <v>138</v>
      </c>
      <c r="C103" s="9">
        <v>52689.3079</v>
      </c>
      <c r="D103" t="s">
        <v>161</v>
      </c>
      <c r="F103" s="9" t="s">
        <v>545</v>
      </c>
      <c r="G103" s="9" t="s">
        <v>546</v>
      </c>
      <c r="H103" s="9" t="s">
        <v>547</v>
      </c>
      <c r="I103" s="9" t="str">
        <f t="shared" si="2"/>
        <v xml:space="preserve">IBVS No. 5438 </v>
      </c>
      <c r="J103" t="s">
        <v>135</v>
      </c>
      <c r="K103" t="s">
        <v>498</v>
      </c>
      <c r="L103">
        <v>5438</v>
      </c>
    </row>
    <row r="104" spans="1:12" x14ac:dyDescent="0.2">
      <c r="A104" t="s">
        <v>390</v>
      </c>
      <c r="B104" s="2" t="s">
        <v>138</v>
      </c>
      <c r="C104" s="9">
        <v>52705.158100000001</v>
      </c>
      <c r="D104" t="s">
        <v>161</v>
      </c>
      <c r="F104" s="9" t="s">
        <v>548</v>
      </c>
      <c r="G104" s="9" t="s">
        <v>549</v>
      </c>
      <c r="H104" s="9" t="s">
        <v>550</v>
      </c>
      <c r="I104" s="9" t="str">
        <f t="shared" si="2"/>
        <v xml:space="preserve">Present paper  </v>
      </c>
      <c r="J104" t="s">
        <v>551</v>
      </c>
      <c r="K104" t="s">
        <v>552</v>
      </c>
    </row>
    <row r="105" spans="1:12" x14ac:dyDescent="0.2">
      <c r="A105" t="s">
        <v>390</v>
      </c>
      <c r="B105" s="2" t="s">
        <v>137</v>
      </c>
      <c r="C105" s="9">
        <v>52944.351300000002</v>
      </c>
      <c r="D105" t="s">
        <v>161</v>
      </c>
      <c r="F105" s="9" t="s">
        <v>553</v>
      </c>
      <c r="G105" s="9" t="s">
        <v>554</v>
      </c>
      <c r="H105" s="9" t="s">
        <v>555</v>
      </c>
      <c r="I105" s="9" t="str">
        <f t="shared" si="2"/>
        <v xml:space="preserve">Present paper  </v>
      </c>
      <c r="J105" t="s">
        <v>551</v>
      </c>
      <c r="K105" t="s">
        <v>552</v>
      </c>
    </row>
    <row r="106" spans="1:12" x14ac:dyDescent="0.2">
      <c r="A106" t="s">
        <v>390</v>
      </c>
      <c r="B106" s="2" t="s">
        <v>138</v>
      </c>
      <c r="C106" s="9">
        <v>52945.340199999999</v>
      </c>
      <c r="D106" t="s">
        <v>161</v>
      </c>
      <c r="F106" s="9" t="s">
        <v>556</v>
      </c>
      <c r="G106" s="9" t="s">
        <v>557</v>
      </c>
      <c r="H106" s="9" t="s">
        <v>558</v>
      </c>
      <c r="I106" s="9" t="str">
        <f t="shared" si="2"/>
        <v xml:space="preserve">Present paper  </v>
      </c>
      <c r="J106" t="s">
        <v>551</v>
      </c>
      <c r="K106" t="s">
        <v>552</v>
      </c>
    </row>
    <row r="107" spans="1:12" x14ac:dyDescent="0.2">
      <c r="A107" t="s">
        <v>657</v>
      </c>
      <c r="B107" s="2" t="s">
        <v>138</v>
      </c>
      <c r="C107" s="9">
        <v>52973.878299999997</v>
      </c>
      <c r="D107" t="s">
        <v>161</v>
      </c>
      <c r="F107" s="9" t="s">
        <v>559</v>
      </c>
      <c r="G107" s="9" t="s">
        <v>560</v>
      </c>
      <c r="H107" s="9" t="s">
        <v>561</v>
      </c>
      <c r="I107" s="9" t="str">
        <f t="shared" ref="I107:I128" si="3">J107&amp;" "&amp;K107&amp;" "&amp;L107&amp;" "&amp;M107</f>
        <v xml:space="preserve">IBVS No. 5493 </v>
      </c>
      <c r="J107" t="s">
        <v>135</v>
      </c>
      <c r="K107" t="s">
        <v>498</v>
      </c>
      <c r="L107">
        <v>5493</v>
      </c>
    </row>
    <row r="108" spans="1:12" x14ac:dyDescent="0.2">
      <c r="A108" t="s">
        <v>658</v>
      </c>
      <c r="B108" s="2" t="s">
        <v>138</v>
      </c>
      <c r="C108" s="9">
        <v>52981.409</v>
      </c>
      <c r="D108" t="s">
        <v>694</v>
      </c>
      <c r="F108" s="9" t="s">
        <v>562</v>
      </c>
      <c r="G108" s="9" t="s">
        <v>563</v>
      </c>
      <c r="H108" s="9" t="s">
        <v>564</v>
      </c>
      <c r="I108" s="9" t="str">
        <f t="shared" si="3"/>
        <v xml:space="preserve">IBVS No. 5676 </v>
      </c>
      <c r="J108" t="s">
        <v>135</v>
      </c>
      <c r="K108" t="s">
        <v>498</v>
      </c>
      <c r="L108">
        <v>5676</v>
      </c>
    </row>
    <row r="109" spans="1:12" x14ac:dyDescent="0.2">
      <c r="A109" t="s">
        <v>659</v>
      </c>
      <c r="B109" s="2" t="s">
        <v>138</v>
      </c>
      <c r="C109" s="9">
        <v>53051.561099999999</v>
      </c>
      <c r="D109" t="s">
        <v>694</v>
      </c>
      <c r="F109" s="9" t="s">
        <v>565</v>
      </c>
      <c r="G109" s="9" t="s">
        <v>566</v>
      </c>
      <c r="H109" s="9" t="s">
        <v>567</v>
      </c>
      <c r="I109" s="9" t="str">
        <f t="shared" si="3"/>
        <v xml:space="preserve">IBVS No. 5603 </v>
      </c>
      <c r="J109" t="s">
        <v>135</v>
      </c>
      <c r="K109" t="s">
        <v>498</v>
      </c>
      <c r="L109">
        <v>5603</v>
      </c>
    </row>
    <row r="110" spans="1:12" x14ac:dyDescent="0.2">
      <c r="A110" t="s">
        <v>660</v>
      </c>
      <c r="B110" s="2" t="s">
        <v>138</v>
      </c>
      <c r="C110" s="9">
        <v>53055.128199999999</v>
      </c>
      <c r="D110" t="s">
        <v>161</v>
      </c>
      <c r="F110" s="9" t="s">
        <v>568</v>
      </c>
      <c r="G110" s="9" t="s">
        <v>569</v>
      </c>
      <c r="H110" s="9" t="s">
        <v>570</v>
      </c>
      <c r="I110" s="9" t="str">
        <f t="shared" si="3"/>
        <v xml:space="preserve">IBVS No. 5592 </v>
      </c>
      <c r="J110" t="s">
        <v>135</v>
      </c>
      <c r="K110" t="s">
        <v>498</v>
      </c>
      <c r="L110">
        <v>5592</v>
      </c>
    </row>
    <row r="111" spans="1:12" x14ac:dyDescent="0.2">
      <c r="A111" t="s">
        <v>681</v>
      </c>
      <c r="B111" s="2" t="s">
        <v>137</v>
      </c>
      <c r="C111" s="9">
        <v>53082.2785</v>
      </c>
      <c r="D111" t="s">
        <v>694</v>
      </c>
      <c r="F111" s="9" t="s">
        <v>571</v>
      </c>
      <c r="G111" s="9" t="s">
        <v>572</v>
      </c>
      <c r="H111" s="9" t="s">
        <v>573</v>
      </c>
      <c r="I111" s="9" t="str">
        <f t="shared" si="3"/>
        <v xml:space="preserve">IBVS No. 5583 </v>
      </c>
      <c r="J111" t="s">
        <v>135</v>
      </c>
      <c r="K111" t="s">
        <v>498</v>
      </c>
      <c r="L111">
        <v>5583</v>
      </c>
    </row>
    <row r="112" spans="1:12" x14ac:dyDescent="0.2">
      <c r="A112" t="s">
        <v>682</v>
      </c>
      <c r="B112" s="2" t="s">
        <v>137</v>
      </c>
      <c r="C112" s="9">
        <v>53375.567999999999</v>
      </c>
      <c r="D112" t="s">
        <v>175</v>
      </c>
      <c r="F112" s="9" t="s">
        <v>574</v>
      </c>
      <c r="G112" s="9" t="s">
        <v>575</v>
      </c>
      <c r="H112" s="9" t="s">
        <v>576</v>
      </c>
      <c r="I112" s="9" t="str">
        <f t="shared" si="3"/>
        <v xml:space="preserve">OEJV No. 3 </v>
      </c>
      <c r="J112" t="s">
        <v>577</v>
      </c>
      <c r="K112" t="s">
        <v>498</v>
      </c>
      <c r="L112">
        <v>3</v>
      </c>
    </row>
    <row r="113" spans="1:12" x14ac:dyDescent="0.2">
      <c r="A113" t="s">
        <v>661</v>
      </c>
      <c r="B113" s="2" t="s">
        <v>138</v>
      </c>
      <c r="C113" s="9">
        <v>53407.475899999998</v>
      </c>
      <c r="D113" t="s">
        <v>161</v>
      </c>
      <c r="F113" s="9" t="s">
        <v>578</v>
      </c>
      <c r="G113" s="9" t="s">
        <v>579</v>
      </c>
      <c r="H113" s="9" t="s">
        <v>580</v>
      </c>
      <c r="I113" s="9" t="str">
        <f t="shared" si="3"/>
        <v xml:space="preserve">IBVS No. 5741 </v>
      </c>
      <c r="J113" t="s">
        <v>135</v>
      </c>
      <c r="K113" t="s">
        <v>498</v>
      </c>
      <c r="L113">
        <v>5741</v>
      </c>
    </row>
    <row r="114" spans="1:12" x14ac:dyDescent="0.2">
      <c r="A114" t="s">
        <v>661</v>
      </c>
      <c r="B114" s="2" t="s">
        <v>138</v>
      </c>
      <c r="C114" s="9">
        <v>53409.457600000002</v>
      </c>
      <c r="D114" t="s">
        <v>161</v>
      </c>
      <c r="F114" s="9" t="s">
        <v>581</v>
      </c>
      <c r="G114" s="9" t="s">
        <v>582</v>
      </c>
      <c r="H114" s="9" t="s">
        <v>583</v>
      </c>
      <c r="I114" s="9" t="str">
        <f t="shared" si="3"/>
        <v xml:space="preserve">IBVS No. 5741 </v>
      </c>
      <c r="J114" t="s">
        <v>135</v>
      </c>
      <c r="K114" t="s">
        <v>498</v>
      </c>
      <c r="L114">
        <v>5741</v>
      </c>
    </row>
    <row r="115" spans="1:12" x14ac:dyDescent="0.2">
      <c r="A115" t="s">
        <v>662</v>
      </c>
      <c r="B115" s="2" t="s">
        <v>138</v>
      </c>
      <c r="C115" s="9">
        <v>53632.595800000003</v>
      </c>
      <c r="D115" t="s">
        <v>161</v>
      </c>
      <c r="F115" s="9" t="s">
        <v>584</v>
      </c>
      <c r="G115" s="9" t="s">
        <v>585</v>
      </c>
      <c r="H115" s="9" t="s">
        <v>586</v>
      </c>
      <c r="I115" s="9" t="str">
        <f t="shared" si="3"/>
        <v xml:space="preserve">BRNO No. 34 </v>
      </c>
      <c r="J115" t="s">
        <v>503</v>
      </c>
      <c r="K115" t="s">
        <v>498</v>
      </c>
      <c r="L115">
        <v>34</v>
      </c>
    </row>
    <row r="116" spans="1:12" x14ac:dyDescent="0.2">
      <c r="A116" t="s">
        <v>663</v>
      </c>
      <c r="B116" s="2" t="s">
        <v>138</v>
      </c>
      <c r="C116" s="9">
        <v>53672.626600000003</v>
      </c>
      <c r="D116" t="s">
        <v>161</v>
      </c>
      <c r="F116" s="9" t="s">
        <v>587</v>
      </c>
      <c r="G116" s="9" t="s">
        <v>588</v>
      </c>
      <c r="H116" s="9" t="s">
        <v>589</v>
      </c>
      <c r="I116" s="9" t="str">
        <f t="shared" si="3"/>
        <v xml:space="preserve">IBVS No. 5731 </v>
      </c>
      <c r="J116" t="s">
        <v>135</v>
      </c>
      <c r="K116" t="s">
        <v>498</v>
      </c>
      <c r="L116">
        <v>5731</v>
      </c>
    </row>
    <row r="117" spans="1:12" x14ac:dyDescent="0.2">
      <c r="A117" t="s">
        <v>683</v>
      </c>
      <c r="B117" s="2" t="s">
        <v>137</v>
      </c>
      <c r="C117" s="9">
        <v>54154.383000000002</v>
      </c>
      <c r="D117" t="s">
        <v>161</v>
      </c>
      <c r="F117" s="9" t="s">
        <v>590</v>
      </c>
      <c r="G117" s="9" t="s">
        <v>591</v>
      </c>
      <c r="H117" s="9" t="s">
        <v>592</v>
      </c>
      <c r="I117" s="9" t="str">
        <f t="shared" si="3"/>
        <v xml:space="preserve">IBVS No. 5802 </v>
      </c>
      <c r="J117" t="s">
        <v>135</v>
      </c>
      <c r="K117" t="s">
        <v>498</v>
      </c>
      <c r="L117">
        <v>5802</v>
      </c>
    </row>
    <row r="118" spans="1:12" x14ac:dyDescent="0.2">
      <c r="A118" t="s">
        <v>664</v>
      </c>
      <c r="B118" s="2" t="s">
        <v>138</v>
      </c>
      <c r="C118" s="9">
        <v>54494.640500000001</v>
      </c>
      <c r="D118" t="s">
        <v>694</v>
      </c>
      <c r="F118" s="9" t="s">
        <v>593</v>
      </c>
      <c r="G118" s="9" t="s">
        <v>594</v>
      </c>
      <c r="H118" s="9" t="s">
        <v>595</v>
      </c>
      <c r="I118" s="9" t="str">
        <f t="shared" si="3"/>
        <v xml:space="preserve">IBVS No. 5870 </v>
      </c>
      <c r="J118" t="s">
        <v>135</v>
      </c>
      <c r="K118" t="s">
        <v>498</v>
      </c>
      <c r="L118">
        <v>5870</v>
      </c>
    </row>
    <row r="119" spans="1:12" x14ac:dyDescent="0.2">
      <c r="A119" t="s">
        <v>649</v>
      </c>
      <c r="B119" s="2" t="s">
        <v>138</v>
      </c>
      <c r="C119" s="9">
        <v>54505.342199999999</v>
      </c>
      <c r="D119" t="s">
        <v>161</v>
      </c>
      <c r="F119" s="9" t="s">
        <v>596</v>
      </c>
      <c r="G119" s="9" t="s">
        <v>597</v>
      </c>
      <c r="H119" s="9" t="s">
        <v>598</v>
      </c>
      <c r="I119" s="9" t="str">
        <f t="shared" si="3"/>
        <v xml:space="preserve">IBVS No. 5918 </v>
      </c>
      <c r="J119" t="s">
        <v>135</v>
      </c>
      <c r="K119" t="s">
        <v>498</v>
      </c>
      <c r="L119">
        <v>5918</v>
      </c>
    </row>
    <row r="120" spans="1:12" x14ac:dyDescent="0.2">
      <c r="A120" t="s">
        <v>684</v>
      </c>
      <c r="B120" s="2" t="s">
        <v>137</v>
      </c>
      <c r="C120" s="9">
        <v>54512.6751</v>
      </c>
      <c r="D120" t="s">
        <v>161</v>
      </c>
      <c r="F120" s="9" t="s">
        <v>599</v>
      </c>
      <c r="G120" s="9" t="s">
        <v>600</v>
      </c>
      <c r="H120" s="9" t="s">
        <v>601</v>
      </c>
      <c r="I120" s="9" t="str">
        <f t="shared" si="3"/>
        <v xml:space="preserve">IBVS No. 5875 </v>
      </c>
      <c r="J120" t="s">
        <v>135</v>
      </c>
      <c r="K120" t="s">
        <v>498</v>
      </c>
      <c r="L120">
        <v>5875</v>
      </c>
    </row>
    <row r="121" spans="1:12" x14ac:dyDescent="0.2">
      <c r="A121" t="s">
        <v>649</v>
      </c>
      <c r="B121" s="2" t="s">
        <v>137</v>
      </c>
      <c r="C121" s="9">
        <v>54840.450900000003</v>
      </c>
      <c r="D121" t="s">
        <v>161</v>
      </c>
      <c r="F121" s="9" t="s">
        <v>602</v>
      </c>
      <c r="G121" s="9" t="s">
        <v>603</v>
      </c>
      <c r="H121" s="9" t="s">
        <v>604</v>
      </c>
      <c r="I121" s="9" t="str">
        <f t="shared" si="3"/>
        <v xml:space="preserve">IBVS No. 5918 </v>
      </c>
      <c r="J121" t="s">
        <v>135</v>
      </c>
      <c r="K121" t="s">
        <v>498</v>
      </c>
      <c r="L121">
        <v>5918</v>
      </c>
    </row>
    <row r="122" spans="1:12" x14ac:dyDescent="0.2">
      <c r="A122" t="s">
        <v>649</v>
      </c>
      <c r="B122" s="2" t="s">
        <v>138</v>
      </c>
      <c r="C122" s="9">
        <v>54841.440900000001</v>
      </c>
      <c r="D122" t="s">
        <v>694</v>
      </c>
      <c r="F122" s="9" t="s">
        <v>605</v>
      </c>
      <c r="G122" s="9" t="s">
        <v>606</v>
      </c>
      <c r="H122" s="9" t="s">
        <v>607</v>
      </c>
      <c r="I122" s="9" t="str">
        <f t="shared" si="3"/>
        <v xml:space="preserve">IBVS No. 5918 </v>
      </c>
      <c r="J122" t="s">
        <v>135</v>
      </c>
      <c r="K122" t="s">
        <v>498</v>
      </c>
      <c r="L122">
        <v>5918</v>
      </c>
    </row>
    <row r="123" spans="1:12" x14ac:dyDescent="0.2">
      <c r="A123" t="s">
        <v>650</v>
      </c>
      <c r="B123" s="2" t="s">
        <v>138</v>
      </c>
      <c r="C123" s="9">
        <v>54874.733699999997</v>
      </c>
      <c r="D123" t="s">
        <v>694</v>
      </c>
      <c r="F123" s="9" t="s">
        <v>608</v>
      </c>
      <c r="G123" s="9" t="s">
        <v>609</v>
      </c>
      <c r="H123" s="9" t="s">
        <v>610</v>
      </c>
      <c r="I123" s="9" t="str">
        <f t="shared" si="3"/>
        <v xml:space="preserve">IBVS No. 5894 </v>
      </c>
      <c r="J123" t="s">
        <v>135</v>
      </c>
      <c r="K123" t="s">
        <v>498</v>
      </c>
      <c r="L123">
        <v>5894</v>
      </c>
    </row>
    <row r="124" spans="1:12" x14ac:dyDescent="0.2">
      <c r="A124" t="s">
        <v>390</v>
      </c>
      <c r="B124" s="2" t="s">
        <v>138</v>
      </c>
      <c r="C124" s="9">
        <v>54917.143380000001</v>
      </c>
      <c r="D124" t="s">
        <v>161</v>
      </c>
      <c r="F124" s="9" t="s">
        <v>611</v>
      </c>
      <c r="G124" s="9" t="s">
        <v>603</v>
      </c>
      <c r="H124" s="9" t="s">
        <v>612</v>
      </c>
      <c r="I124" s="9" t="str">
        <f t="shared" si="3"/>
        <v xml:space="preserve">Present paper  </v>
      </c>
      <c r="J124" t="s">
        <v>551</v>
      </c>
      <c r="K124" t="s">
        <v>552</v>
      </c>
    </row>
    <row r="125" spans="1:12" x14ac:dyDescent="0.2">
      <c r="A125" t="s">
        <v>390</v>
      </c>
      <c r="B125" s="2" t="s">
        <v>137</v>
      </c>
      <c r="C125" s="9">
        <v>55135.32692</v>
      </c>
      <c r="D125" t="s">
        <v>161</v>
      </c>
      <c r="F125" s="9" t="s">
        <v>613</v>
      </c>
      <c r="G125" s="9" t="s">
        <v>614</v>
      </c>
      <c r="H125" s="9" t="s">
        <v>615</v>
      </c>
      <c r="I125" s="9" t="str">
        <f t="shared" si="3"/>
        <v xml:space="preserve">Present paper  </v>
      </c>
      <c r="J125" t="s">
        <v>551</v>
      </c>
      <c r="K125" t="s">
        <v>552</v>
      </c>
    </row>
    <row r="126" spans="1:12" x14ac:dyDescent="0.2">
      <c r="A126" t="s">
        <v>390</v>
      </c>
      <c r="B126" s="2" t="s">
        <v>138</v>
      </c>
      <c r="C126" s="9">
        <v>55138.300239999997</v>
      </c>
      <c r="D126" t="s">
        <v>161</v>
      </c>
      <c r="F126" s="9" t="s">
        <v>616</v>
      </c>
      <c r="G126" s="9" t="s">
        <v>617</v>
      </c>
      <c r="H126" s="9" t="s">
        <v>618</v>
      </c>
      <c r="I126" s="9" t="str">
        <f t="shared" si="3"/>
        <v xml:space="preserve">Present paper  </v>
      </c>
      <c r="J126" t="s">
        <v>551</v>
      </c>
      <c r="K126" t="s">
        <v>552</v>
      </c>
    </row>
    <row r="127" spans="1:12" x14ac:dyDescent="0.2">
      <c r="A127" t="s">
        <v>390</v>
      </c>
      <c r="B127" s="2" t="s">
        <v>138</v>
      </c>
      <c r="C127" s="9">
        <v>55152.370519999997</v>
      </c>
      <c r="D127" t="s">
        <v>161</v>
      </c>
      <c r="F127" s="9" t="s">
        <v>619</v>
      </c>
      <c r="G127" s="9" t="s">
        <v>620</v>
      </c>
      <c r="H127" s="9" t="s">
        <v>621</v>
      </c>
      <c r="I127" s="9" t="str">
        <f t="shared" si="3"/>
        <v xml:space="preserve">Present paper  </v>
      </c>
      <c r="J127" t="s">
        <v>551</v>
      </c>
      <c r="K127" t="s">
        <v>552</v>
      </c>
    </row>
    <row r="128" spans="1:12" x14ac:dyDescent="0.2">
      <c r="A128" t="s">
        <v>390</v>
      </c>
      <c r="B128" s="2" t="s">
        <v>137</v>
      </c>
      <c r="C128" s="9">
        <v>55153.361440000001</v>
      </c>
      <c r="D128" t="s">
        <v>161</v>
      </c>
      <c r="F128" s="9">
        <v>0</v>
      </c>
      <c r="G128" s="9" t="s">
        <v>622</v>
      </c>
      <c r="H128" s="9" t="s">
        <v>623</v>
      </c>
      <c r="I128" s="9" t="str">
        <f t="shared" si="3"/>
        <v xml:space="preserve">Present paper  </v>
      </c>
      <c r="J128" t="s">
        <v>551</v>
      </c>
      <c r="K128" t="s">
        <v>552</v>
      </c>
    </row>
  </sheetData>
  <sheetProtection sheet="1"/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Active 1</vt:lpstr>
      <vt:lpstr>Active 2</vt:lpstr>
      <vt:lpstr>Active 3</vt:lpstr>
      <vt:lpstr>Active 4</vt:lpstr>
      <vt:lpstr>Graphs 4</vt:lpstr>
      <vt:lpstr>Q_Fit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2024-02-20T06:03:03Z</dcterms:modified>
</cp:coreProperties>
</file>