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6785BF1-80A4-4D2F-B0BD-8F64C74CA2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3" i="1"/>
  <c r="F23" i="1"/>
  <c r="G23" i="1"/>
  <c r="I23" i="1"/>
  <c r="G11" i="1"/>
  <c r="F11" i="1"/>
  <c r="Q23" i="1"/>
  <c r="E22" i="1"/>
  <c r="F22" i="1"/>
  <c r="G22" i="1"/>
  <c r="I22" i="1"/>
  <c r="Q22" i="1"/>
  <c r="C21" i="1"/>
  <c r="G21" i="1"/>
  <c r="H21" i="1"/>
  <c r="E21" i="1"/>
  <c r="F21" i="1"/>
  <c r="E14" i="1"/>
  <c r="E15" i="1" s="1"/>
  <c r="Q21" i="1"/>
  <c r="C17" i="1"/>
  <c r="C11" i="1"/>
  <c r="C12" i="1"/>
  <c r="C16" i="1" l="1"/>
  <c r="D18" i="1" s="1"/>
  <c r="O23" i="1"/>
  <c r="O22" i="1"/>
  <c r="O21" i="1"/>
  <c r="C15" i="1"/>
  <c r="O24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<sst xmlns="http://schemas.openxmlformats.org/spreadsheetml/2006/main" count="56" uniqueCount="50">
  <si>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</si>
  <si>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</si>
  <si>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</si>
  <si>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</si>
  <si>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</si>
  <si>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</si>
  <si>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</si>
  <si>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</si>
  <si>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</si>
  <si>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</si>
  <si>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</si>
  <si>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</si>
  <si>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</si>
  <si>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</si>
  <si>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</si>
  <si>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</si>
  <si>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</si>
  <si>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</si>
  <si>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</si>
  <si>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</si>
  <si>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</si>
  <si>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</si>
  <si>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</si>
  <si>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</si>
  <si>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</si>
  <si>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</si>
  <si>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</si>
  <si>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</si>
  <si>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</si>
  <si>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</si>
  <si>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</si>
  <si>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</si>
  <si>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</si>
  <si>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</si>
  <si>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</si>
  <si>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</si>
  <si>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</si>
  <si>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</si>
  <si>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</si>
  <si>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</si>
  <si>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</si>
  <si>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</si>
  <si>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V0953 Mon / GSC 4847-2418</t>
  </si>
  <si>
    <t>EW</t>
  </si>
  <si>
    <t>IBVS 6029</t>
  </si>
  <si>
    <t>I</t>
  </si>
  <si>
    <t>IBVS 6063</t>
  </si>
  <si>
    <t>II</t>
  </si>
  <si>
    <t>IBVS 6149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</si>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</sst>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V0953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AF-45AB-BC5D-C6A304A781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-2.0254000002751127E-2</c:v>
                </c:pt>
                <c:pt idx="2">
                  <c:v>-1.5903500003332738E-2</c:v>
                </c:pt>
                <c:pt idx="3">
                  <c:v>-1.6667500000039581E-2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AF-45AB-BC5D-C6A304A781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AF-45AB-BC5D-C6A304A781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AF-45AB-BC5D-C6A304A781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AF-45AB-BC5D-C6A304A781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AF-45AB-BC5D-C6A304A781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  <c:pt idx="3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AF-45AB-BC5D-C6A304A781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-2.4414774954744974E-3</c:v>
                </c:pt>
                <c:pt idx="1">
                  <c:v>-1.3555297128517078E-2</c:v>
                </c:pt>
                <c:pt idx="2">
                  <c:v>-1.64172846825522E-2</c:v>
                </c:pt>
                <c:pt idx="3">
                  <c:v>-2.0410940699579667E-2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AF-45AB-BC5D-C6A304A7813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2794</c:v>
                </c:pt>
                <c:pt idx="2">
                  <c:v>3513.5</c:v>
                </c:pt>
                <c:pt idx="3">
                  <c:v>4517.5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AF-45AB-BC5D-C6A304A78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11472"/>
        <c:axId val="1"/>
      </c:scatterChart>
      <c:valAx>
        <c:axId val="79761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11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788B4B-5564-0A95-4475-DFEA3335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ht="12.95" customHeight="1" x14ac:dyDescent="0.2">
      <c r="A2" t="s">
        <v>24</v>
      </c>
      <c r="B2" t="s">
        <v>43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54797.803</v>
      </c>
      <c r="D7" s="30" t="s">
        <v>41</v>
      </c>
    </row>
    <row r="8" spans="1:7" ht="12.95" customHeight="1" x14ac:dyDescent="0.2">
      <c r="A8" t="s">
        <v>3</v>
      </c>
      <c r="C8" s="38">
        <v>0.42694100000000001</v>
      </c>
      <c r="D8" s="30" t="s">
        <v>41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-2.4414774954744974E-3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-3.9777450368799499E-6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60365.753106597222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56726.275088048169</v>
      </c>
      <c r="D15" s="14" t="s">
        <v>38</v>
      </c>
      <c r="E15" s="15">
        <f ca="1">ROUND(2*(E14-$C$7)/$C$8,0)/2+E13</f>
        <v>13042.5</v>
      </c>
    </row>
    <row r="16" spans="1:7" ht="12.95" customHeight="1" x14ac:dyDescent="0.2">
      <c r="A16" s="16" t="s">
        <v>4</v>
      </c>
      <c r="B16" s="10"/>
      <c r="C16" s="17">
        <f ca="1">+C8+C12</f>
        <v>0.42693702225496316</v>
      </c>
      <c r="D16" s="14" t="s">
        <v>39</v>
      </c>
      <c r="E16" s="24">
        <f ca="1">ROUND(2*(E14-$C$15)/$C$16,0)/2+E13</f>
        <v>8525.5</v>
      </c>
    </row>
    <row r="17" spans="1:18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45348.022504616194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56726.275088048169</v>
      </c>
      <c r="D18" s="20">
        <f ca="1">+C16</f>
        <v>0.42693702225496316</v>
      </c>
      <c r="E18" s="21" t="s">
        <v>34</v>
      </c>
    </row>
    <row r="19" spans="1:18" ht="12.95" customHeight="1" thickTop="1" x14ac:dyDescent="0.2">
      <c r="A19" s="25" t="s">
        <v>35</v>
      </c>
      <c r="E19" s="26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ht="12.95" customHeight="1" x14ac:dyDescent="0.2">
      <c r="A21" t="s">
        <v>41</v>
      </c>
      <c r="C21" s="8">
        <f>C7</f>
        <v>54797.803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-2.4414774954744974E-3</v>
      </c>
      <c r="Q21" s="2">
        <f>+C21-15018.5</f>
        <v>39779.303</v>
      </c>
    </row>
    <row r="22" spans="1:18" ht="12.95" customHeight="1" x14ac:dyDescent="0.2">
      <c r="A22" s="31" t="s">
        <v>44</v>
      </c>
      <c r="B22" s="32" t="s">
        <v>45</v>
      </c>
      <c r="C22" s="31">
        <v>55990.655899999998</v>
      </c>
      <c r="D22" s="31">
        <v>8.9999999999999998E-4</v>
      </c>
      <c r="E22">
        <f>+(C22-C$7)/C$8</f>
        <v>2793.9525601898108</v>
      </c>
      <c r="F22">
        <f>ROUND(2*E22,0)/2</f>
        <v>2794</v>
      </c>
      <c r="G22">
        <f>+C22-(C$7+F22*C$8)</f>
        <v>-2.0254000002751127E-2</v>
      </c>
      <c r="I22">
        <f>+G22</f>
        <v>-2.0254000002751127E-2</v>
      </c>
      <c r="O22">
        <f ca="1">+C$11+C$12*$F22</f>
        <v>-1.3555297128517078E-2</v>
      </c>
      <c r="Q22" s="2">
        <f>+C22-15018.5</f>
        <v>40972.155899999998</v>
      </c>
    </row>
    <row r="23" spans="1:18" ht="12.95" customHeight="1" x14ac:dyDescent="0.2">
      <c r="A23" s="33" t="s">
        <v>46</v>
      </c>
      <c r="B23" s="34" t="s">
        <v>47</v>
      </c>
      <c r="C23" s="35">
        <v>56297.844299999997</v>
      </c>
      <c r="D23" s="35">
        <v>5.9999999999999995E-4</v>
      </c>
      <c r="E23">
        <f>+(C23-C$7)/C$8</f>
        <v>3513.4627501223754</v>
      </c>
      <c r="F23">
        <f>ROUND(2*E23,0)/2</f>
        <v>3513.5</v>
      </c>
      <c r="G23">
        <f>+C23-(C$7+F23*C$8)</f>
        <v>-1.5903500003332738E-2</v>
      </c>
      <c r="I23">
        <f>+G23</f>
        <v>-1.5903500003332738E-2</v>
      </c>
      <c r="O23">
        <f ca="1">+C$11+C$12*$F23</f>
        <v>-1.64172846825522E-2</v>
      </c>
      <c r="Q23" s="2">
        <f>+C23-15018.5</f>
        <v>41279.344299999997</v>
      </c>
    </row>
    <row r="24" spans="1:18" ht="12.95" customHeight="1" x14ac:dyDescent="0.2">
      <c r="A24" s="36" t="s">
        <v>48</v>
      </c>
      <c r="B24" s="37" t="s">
        <v>45</v>
      </c>
      <c r="C24" s="36">
        <v>56726.492299999998</v>
      </c>
      <c r="D24" s="36">
        <v>3.3999999999999998E-3</v>
      </c>
      <c r="E24">
        <f>+(C24-C$7)/C$8</f>
        <v>4517.4609606479544</v>
      </c>
      <c r="F24">
        <f>ROUND(2*E24,0)/2</f>
        <v>4517.5</v>
      </c>
      <c r="G24">
        <f>+C24-(C$7+F24*C$8)</f>
        <v>-1.6667500000039581E-2</v>
      </c>
      <c r="I24">
        <f>+G24</f>
        <v>-1.6667500000039581E-2</v>
      </c>
      <c r="O24">
        <f ca="1">+C$11+C$12*$F24</f>
        <v>-2.0410940699579667E-2</v>
      </c>
      <c r="Q24" s="2">
        <f>+C24-15018.5</f>
        <v>41707.992299999998</v>
      </c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2024-02-25T05:04:28Z</dcterms:modified>
</cp:coreProperties>
</file>