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E9466D1-E1EC-4103-81F9-F017DBE306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F14" i="1"/>
  <c r="F15" i="1" s="1"/>
  <c r="E21" i="1" l="1"/>
  <c r="F21" i="1" s="1"/>
  <c r="G21" i="1" s="1"/>
  <c r="C17" i="1"/>
  <c r="Q21" i="1"/>
  <c r="C11" i="1"/>
  <c r="C12" i="1"/>
  <c r="C16" i="1" l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<sst xmlns="http://schemas.openxmlformats.org/spreadsheetml/2006/main" count="52" uniqueCount="49">
  <si>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</si>
  <si>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</si>
  <si>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</si>
  <si>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</si>
  <si>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</si>
  <si>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</si>
  <si>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</si>
  <si>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</si>
  <si>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</si>
  <si>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</si>
  <si>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</si>
  <si>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</si>
  <si>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</si>
  <si>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</si>
  <si>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</si>
  <si>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</si>
  <si>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</si>
  <si>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</si>
  <si>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</si>
  <si>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</si>
  <si>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</si>
  <si>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</si>
  <si>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</si>
  <si>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</si>
  <si>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</si>
  <si>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</si>
  <si>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</si>
  <si>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</si>
  <si>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</si>
  <si>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</si>
  <si>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</si>
  <si>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</si>
  <si>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</si>
  <si>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</si>
  <si>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</si>
  <si>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</si>
  <si>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</si>
  <si>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</si>
  <si>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</si>
  <si>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</si>
  <si>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</si>
  <si>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</si>
  <si>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</si>
  <si>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</si>
  <si>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</si>
  <si>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EA+CST</t>
  </si>
  <si>
    <t>VSX</t>
  </si>
  <si>
    <t>AY Mus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</si>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</sst>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AY Mus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AY Mus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5" t="s">
        <v>47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 t="s">
        <v>45</v>
      </c>
      <c r="C2" s="10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26473.483</v>
      </c>
      <c r="D7" s="13" t="s">
        <v>46</v>
      </c>
    </row>
    <row r="8" spans="1:15" ht="12.95" customHeight="1" x14ac:dyDescent="0.2">
      <c r="A8" s="21" t="s">
        <v>3</v>
      </c>
      <c r="C8" s="29">
        <v>3.2055579999999999</v>
      </c>
      <c r="D8" s="13" t="s">
        <v>46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 t="e">
        <f ca="1">INTERCEPT(INDIRECT($G$11):G992,INDIRECT($F$11):F992)</f>
        <v>#DIV/0!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 t="e">
        <f ca="1">SLOPE(INDIRECT($G$11):G992,INDIRECT($F$11):F992)</f>
        <v>#DIV/0!</v>
      </c>
      <c r="D12" s="22"/>
      <c r="E12" s="37" t="s">
        <v>48</v>
      </c>
      <c r="F12" s="38">
        <v>10.32</v>
      </c>
    </row>
    <row r="13" spans="1:15" ht="12.95" customHeight="1" x14ac:dyDescent="0.2">
      <c r="A13" s="21" t="s">
        <v>18</v>
      </c>
      <c r="C13" s="22" t="s">
        <v>13</v>
      </c>
      <c r="E13" s="39" t="s">
        <v>32</v>
      </c>
      <c r="F13" s="44">
        <v>1</v>
      </c>
    </row>
    <row r="14" spans="1:15" ht="12.95" customHeight="1" x14ac:dyDescent="0.2">
      <c r="E14" s="39" t="s">
        <v>30</v>
      </c>
      <c r="F14" s="40">
        <f ca="1">NOW()+15018.5+$C$5/24</f>
        <v>60518.756262962961</v>
      </c>
    </row>
    <row r="15" spans="1:15" ht="12.95" customHeight="1" x14ac:dyDescent="0.2">
      <c r="A15" s="18" t="s">
        <v>17</v>
      </c>
      <c r="C15" s="19" t="e">
        <f ca="1">(C7+C11)+(C8+C12)*INT(MAX(F21:F3533))</f>
        <v>#DIV/0!</v>
      </c>
      <c r="E15" s="39" t="s">
        <v>33</v>
      </c>
      <c r="F15" s="40">
        <f ca="1">ROUND(2*(F14-$C$7)/$C$8,0)/2+F13</f>
        <v>10621.5</v>
      </c>
    </row>
    <row r="16" spans="1:15" ht="12.95" customHeight="1" x14ac:dyDescent="0.2">
      <c r="A16" s="18" t="s">
        <v>4</v>
      </c>
      <c r="C16" s="19" t="e">
        <f ca="1">+C8+C12</f>
        <v>#DIV/0!</v>
      </c>
      <c r="E16" s="39" t="s">
        <v>34</v>
      </c>
      <c r="F16" s="40" t="e">
        <f ca="1">ROUND(2*(F14-$C$15)/$C$16,0)/2+F13</f>
        <v>#DIV/0!</v>
      </c>
    </row>
    <row r="17" spans="1:21" ht="12.95" customHeight="1" thickBot="1" x14ac:dyDescent="0.25">
      <c r="A17" s="17" t="s">
        <v>27</v>
      </c>
      <c r="C17" s="21">
        <f>COUNT(C21:C2191)</f>
        <v>1</v>
      </c>
      <c r="E17" s="39" t="s">
        <v>43</v>
      </c>
      <c r="F17" s="41" t="e">
        <f ca="1">+$C$15+$C$16*$F$16-15018.5-$C$5/24</f>
        <v>#DIV/0!</v>
      </c>
    </row>
    <row r="18" spans="1:21" ht="12.95" customHeight="1" thickTop="1" thickBot="1" x14ac:dyDescent="0.25">
      <c r="A18" s="18" t="s">
        <v>5</v>
      </c>
      <c r="C18" s="25" t="e">
        <f ca="1">+C15</f>
        <v>#DIV/0!</v>
      </c>
      <c r="D18" s="26" t="e">
        <f ca="1">+C16</f>
        <v>#DIV/0!</v>
      </c>
      <c r="E18" s="43" t="s">
        <v>44</v>
      </c>
      <c r="F18" s="42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VSX</v>
      </c>
      <c r="B21" s="22"/>
      <c r="C21" s="23">
        <f>$C$7</f>
        <v>26473.483</v>
      </c>
      <c r="D21" s="23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 t="e">
        <f ca="1">+C$11+C$12*$F21</f>
        <v>#DIV/0!</v>
      </c>
      <c r="Q21" s="27">
        <f>+C21-15018.5</f>
        <v>11454.983</v>
      </c>
    </row>
    <row r="22" spans="1:21" ht="12.95" customHeight="1" x14ac:dyDescent="0.2">
      <c r="A22" s="31"/>
      <c r="B22" s="32"/>
      <c r="C22" s="36"/>
      <c r="D22" s="34"/>
      <c r="Q22" s="27"/>
    </row>
    <row r="23" spans="1:21" ht="12.95" customHeight="1" x14ac:dyDescent="0.2">
      <c r="A23" s="31"/>
      <c r="B23" s="32"/>
      <c r="C23" s="36"/>
      <c r="D23" s="34"/>
      <c r="Q23" s="27"/>
    </row>
    <row r="24" spans="1:21" ht="12.95" customHeight="1" x14ac:dyDescent="0.2">
      <c r="A24" s="31"/>
      <c r="B24" s="32"/>
      <c r="C24" s="36"/>
      <c r="D24" s="34"/>
      <c r="Q24" s="27"/>
    </row>
    <row r="25" spans="1:21" ht="12.95" customHeight="1" x14ac:dyDescent="0.2">
      <c r="A25" s="31"/>
      <c r="B25" s="32"/>
      <c r="C25" s="36"/>
      <c r="D25" s="34"/>
      <c r="Q25" s="27"/>
    </row>
    <row r="26" spans="1:21" ht="12.95" customHeight="1" x14ac:dyDescent="0.2">
      <c r="A26" s="31"/>
      <c r="B26" s="32"/>
      <c r="C26" s="33"/>
      <c r="D26" s="34"/>
      <c r="Q26" s="27"/>
    </row>
    <row r="27" spans="1:21" ht="12.95" customHeight="1" x14ac:dyDescent="0.2">
      <c r="A27" s="31"/>
      <c r="B27" s="32"/>
      <c r="C27" s="33"/>
      <c r="D27" s="34"/>
      <c r="Q27" s="27"/>
    </row>
    <row r="28" spans="1:21" ht="12.95" customHeight="1" x14ac:dyDescent="0.2">
      <c r="A28" s="31"/>
      <c r="B28" s="32"/>
      <c r="C28" s="33"/>
      <c r="D28" s="34"/>
      <c r="Q28" s="27"/>
    </row>
    <row r="29" spans="1:21" ht="12.95" customHeight="1" x14ac:dyDescent="0.2">
      <c r="A29" s="31"/>
      <c r="B29" s="32"/>
      <c r="C29" s="33"/>
      <c r="D29" s="34"/>
      <c r="Q29" s="27"/>
    </row>
    <row r="30" spans="1:21" ht="12.95" customHeight="1" x14ac:dyDescent="0.2">
      <c r="A30" s="31"/>
      <c r="B30" s="32"/>
      <c r="C30" s="33"/>
      <c r="D30" s="34"/>
      <c r="Q30" s="27"/>
    </row>
    <row r="31" spans="1:21" ht="12.95" customHeight="1" x14ac:dyDescent="0.2">
      <c r="A31" s="23"/>
      <c r="B31" s="22"/>
      <c r="C31" s="23"/>
      <c r="D31" s="23"/>
      <c r="Q31" s="27"/>
    </row>
    <row r="32" spans="1:21" ht="12.95" customHeight="1" x14ac:dyDescent="0.2">
      <c r="A32" s="23"/>
      <c r="B32" s="22"/>
      <c r="C32" s="23"/>
      <c r="D32" s="23"/>
      <c r="Q32" s="27"/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2024-07-27T06:09:01Z</dcterms:modified>
</cp:coreProperties>
</file>