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BCD1CD5-4C90-40AC-8241-697E306C3E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A21" i="1"/>
  <c r="C21" i="1"/>
  <c r="R22" i="1"/>
  <c r="G11" i="1"/>
  <c r="F11" i="1"/>
  <c r="C7" i="1"/>
  <c r="C8" i="1"/>
  <c r="C17" i="1"/>
  <c r="Q21" i="1"/>
  <c r="E21" i="1"/>
  <c r="F21" i="1"/>
  <c r="G21" i="1"/>
  <c r="H21" i="1"/>
  <c r="C11" i="1"/>
  <c r="F15" i="1" l="1"/>
  <c r="C12" i="1"/>
  <c r="C16" i="1" l="1"/>
  <c r="D18" i="1" s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<sst xmlns="http://schemas.openxmlformats.org/spreadsheetml/2006/main" count="55" uniqueCount="49">
  <si>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</si>
  <si>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</si>
  <si>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</si>
  <si>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</si>
  <si>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</si>
  <si>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</si>
  <si>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</si>
  <si>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</si>
  <si>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</si>
  <si>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</si>
  <si>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</si>
  <si>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</si>
  <si>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</si>
  <si>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</si>
  <si>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</si>
  <si>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</si>
  <si>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</si>
  <si>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</si>
  <si>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</si>
  <si>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</si>
  <si>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</si>
  <si>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</si>
  <si>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</si>
  <si>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</si>
  <si>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</si>
  <si>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</si>
  <si>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</si>
  <si>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</si>
  <si>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</si>
  <si>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</si>
  <si>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</si>
  <si>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</si>
  <si>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</si>
  <si>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</si>
  <si>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</si>
  <si>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MR Mus  / GSC 9226-0617</t>
  </si>
  <si>
    <t>Mus_MR.xls</t>
  </si>
  <si>
    <t>EA</t>
  </si>
  <si>
    <t>IBVS 5480 Eph.</t>
  </si>
  <si>
    <t>IBVS 5480</t>
  </si>
  <si>
    <t>Mus</t>
  </si>
  <si>
    <t>CCD</t>
  </si>
  <si>
    <t>VSX</t>
  </si>
  <si>
    <t xml:space="preserve">Mag </t>
  </si>
  <si>
    <t>Add cycle</t>
  </si>
  <si>
    <t>Old Cycle</t>
  </si>
  <si>
    <t>Next ToM-P</t>
  </si>
  <si>
    <t>Next ToM-S</t>
  </si>
  <si>
    <t>8.41-8.53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</si>
</sst>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MR Mus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C7-4950-8EF6-3E60EE0556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C7-4950-8EF6-3E60EE0556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C7-4950-8EF6-3E60EE0556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C7-4950-8EF6-3E60EE0556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C7-4950-8EF6-3E60EE0556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C7-4950-8EF6-3E60EE0556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C7-4950-8EF6-3E60EE0556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C7-4950-8EF6-3E60EE055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43104"/>
        <c:axId val="1"/>
      </c:scatterChart>
      <c:valAx>
        <c:axId val="55264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4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0EFBA1-C1F6-B153-0E10-6E8B4AD24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7"/>
      <c r="F1" s="27" t="s">
        <v>36</v>
      </c>
      <c r="G1" s="28" t="s">
        <v>37</v>
      </c>
      <c r="H1" s="27" t="s">
        <v>38</v>
      </c>
      <c r="I1" s="29">
        <v>48009.675000000003</v>
      </c>
      <c r="J1" s="29">
        <v>3.1157330000000001</v>
      </c>
      <c r="K1" s="27" t="s">
        <v>39</v>
      </c>
      <c r="L1" s="27" t="s">
        <v>40</v>
      </c>
    </row>
    <row r="2" spans="1:12" x14ac:dyDescent="0.2">
      <c r="A2" t="s">
        <v>23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48009.675000000003</v>
      </c>
      <c r="D4" s="8">
        <v>3.1157330000000001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48009.675000000003</v>
      </c>
      <c r="D7" s="30" t="s">
        <v>42</v>
      </c>
    </row>
    <row r="8" spans="1:12" x14ac:dyDescent="0.2">
      <c r="A8" t="s">
        <v>2</v>
      </c>
      <c r="C8">
        <f>+D4</f>
        <v>3.1157330000000001</v>
      </c>
      <c r="D8" s="30" t="s">
        <v>42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43</v>
      </c>
      <c r="F12" s="32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44</v>
      </c>
      <c r="F13" s="34">
        <v>1</v>
      </c>
    </row>
    <row r="14" spans="1:12" x14ac:dyDescent="0.2">
      <c r="A14" s="11"/>
      <c r="B14" s="11"/>
      <c r="C14" s="11"/>
      <c r="D14" s="11"/>
      <c r="E14" s="33" t="s">
        <v>32</v>
      </c>
      <c r="F14" s="35">
        <f ca="1">NOW()+15018.5+$C$9/24</f>
        <v>60520.730532754627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45</v>
      </c>
      <c r="F15" s="35">
        <f ca="1">ROUND(2*($F$14-$C$7)/$C$8,0)/2+$F$13</f>
        <v>4016.5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5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6" t="s">
        <v>46</v>
      </c>
      <c r="F17" s="35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8" t="s">
        <v>47</v>
      </c>
      <c r="F18" s="37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30" t="str">
        <f>D7</f>
        <v>VSX</v>
      </c>
      <c r="C21" s="9">
        <f>+$C$4</f>
        <v>48009.675000000003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32991.175000000003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2024-07-29T05:31:58Z</dcterms:modified>
</cp:coreProperties>
</file>