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2299E3A-BBDA-439C-8B54-AB2559C964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D4" i="1"/>
  <c r="C4" i="1"/>
  <c r="B2" i="1"/>
  <c r="C7" i="1"/>
  <c r="C8" i="1"/>
  <c r="G11" i="1"/>
  <c r="Q21" i="1"/>
  <c r="E15" i="1"/>
  <c r="C17" i="1"/>
  <c r="E22" i="1"/>
  <c r="F22" i="1"/>
  <c r="G22" i="1"/>
  <c r="I22" i="1"/>
  <c r="E21" i="1"/>
  <c r="F21" i="1"/>
  <c r="G21" i="1"/>
  <c r="H21" i="1"/>
  <c r="C12" i="1"/>
  <c r="C11" i="1"/>
  <c r="O21" i="1" l="1"/>
  <c r="O22" i="1"/>
  <c r="C15" i="1"/>
  <c r="E16" i="1" s="1"/>
  <c r="C16" i="1"/>
  <c r="D18" i="1" s="1"/>
  <c r="C18" i="1" l="1"/>
  <c r="E17" i="1"/>
</calcChain>
</file>

<file path=xl/sharedStrings.xml><?xml version="1.0" encoding="utf-8"?>
<sst xmlns="http://schemas.openxmlformats.org/spreadsheetml/2006/main" count="45" uniqueCount="44">
  <si>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</si>
  <si>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</si>
  <si>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</si>
  <si>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</si>
  <si>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</si>
  <si>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</si>
  <si>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</si>
  <si>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</si>
  <si>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</si>
  <si>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</si>
  <si>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</si>
  <si>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</si>
  <si>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</si>
  <si>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</si>
  <si>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</si>
  <si>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</si>
  <si>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</si>
  <si>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</si>
  <si>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</si>
  <si>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</si>
  <si>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</si>
  <si>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</si>
  <si>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</si>
  <si>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</si>
  <si>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</si>
  <si>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</si>
  <si>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</si>
  <si>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</si>
  <si>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</si>
  <si>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</si>
  <si>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</si>
  <si>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</si>
  <si>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</si>
  <si>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</si>
  <si>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</si>
  <si>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</si>
  <si>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</si>
  <si>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</si>
  <si>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</si>
  <si>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</si>
  <si>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GK Nor / GSC 8708-0412               </t>
  </si>
  <si>
    <t xml:space="preserve">EA/SD     </t>
  </si>
  <si>
    <t>IBVS 5809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</si>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</sst>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GK Nor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137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07-4E81-867C-DA74CEAB41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137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-2.51261000012164E-2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07-4E81-867C-DA74CEAB41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137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07-4E81-867C-DA74CEAB41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137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07-4E81-867C-DA74CEAB41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137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07-4E81-867C-DA74CEAB41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137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07-4E81-867C-DA74CEAB41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137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07-4E81-867C-DA74CEAB41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137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-2.51261000012164E-2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B07-4E81-867C-DA74CEAB4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217400"/>
        <c:axId val="1"/>
      </c:scatterChart>
      <c:valAx>
        <c:axId val="823217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217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179AFB-BF6A-EEF4-159C-9C9FC790E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40</v>
      </c>
      <c r="F1" s="3">
        <v>52503.2264</v>
      </c>
      <c r="G1" s="3">
        <v>6.5400052999999998</v>
      </c>
      <c r="H1" s="3" t="s">
        <v>41</v>
      </c>
    </row>
    <row r="2" spans="1:8" ht="12.95" customHeight="1" x14ac:dyDescent="0.2">
      <c r="A2" t="s">
        <v>23</v>
      </c>
      <c r="B2" t="str">
        <f>H1</f>
        <v xml:space="preserve">EA/SD     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39</v>
      </c>
      <c r="C4" s="8">
        <f>F1</f>
        <v>52503.2264</v>
      </c>
      <c r="D4" s="9">
        <f>G1</f>
        <v>6.5400052999999998</v>
      </c>
    </row>
    <row r="5" spans="1:8" ht="12.95" customHeight="1" x14ac:dyDescent="0.2">
      <c r="C5" s="31" t="s">
        <v>37</v>
      </c>
    </row>
    <row r="6" spans="1:8" ht="12.95" customHeight="1" x14ac:dyDescent="0.2">
      <c r="A6" s="5" t="s">
        <v>0</v>
      </c>
    </row>
    <row r="7" spans="1:8" ht="12.95" customHeight="1" x14ac:dyDescent="0.2">
      <c r="A7" t="s">
        <v>1</v>
      </c>
      <c r="C7">
        <f>C4</f>
        <v>52503.2264</v>
      </c>
    </row>
    <row r="8" spans="1:8" ht="12.95" customHeight="1" x14ac:dyDescent="0.2">
      <c r="A8" t="s">
        <v>2</v>
      </c>
      <c r="C8">
        <f>D4</f>
        <v>6.5400052999999998</v>
      </c>
      <c r="D8" s="30"/>
    </row>
    <row r="9" spans="1:8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8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8" ht="12.95" customHeight="1" x14ac:dyDescent="0.2">
      <c r="A11" s="12" t="s">
        <v>14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ht="12.95" customHeight="1" x14ac:dyDescent="0.2">
      <c r="A12" s="12" t="s">
        <v>15</v>
      </c>
      <c r="B12" s="12"/>
      <c r="C12" s="24">
        <f ca="1">SLOPE(INDIRECT($G$11):G975,INDIRECT($F$11):F975)</f>
        <v>-1.8340218978990074E-4</v>
      </c>
      <c r="D12" s="3"/>
      <c r="E12" s="12"/>
    </row>
    <row r="13" spans="1:8" ht="12.95" customHeight="1" x14ac:dyDescent="0.2">
      <c r="A13" s="12" t="s">
        <v>18</v>
      </c>
      <c r="B13" s="12"/>
      <c r="C13" s="3" t="s">
        <v>12</v>
      </c>
      <c r="D13" s="3"/>
      <c r="E13" s="12"/>
    </row>
    <row r="14" spans="1:8" ht="12.95" customHeight="1" x14ac:dyDescent="0.2">
      <c r="A14" s="12"/>
      <c r="B14" s="12"/>
      <c r="C14" s="12"/>
      <c r="D14" s="12"/>
      <c r="E14" s="12"/>
    </row>
    <row r="15" spans="1:8" ht="12.95" customHeight="1" x14ac:dyDescent="0.2">
      <c r="A15" s="14" t="s">
        <v>16</v>
      </c>
      <c r="B15" s="12"/>
      <c r="C15" s="15">
        <f ca="1">(C7+C11)+(C8+C12)*INT(MAX(F21:F3516))</f>
        <v>53399.182000000001</v>
      </c>
      <c r="D15" s="16" t="s">
        <v>31</v>
      </c>
      <c r="E15" s="17">
        <f ca="1">TODAY()+15018.5-B9/24</f>
        <v>60365.5</v>
      </c>
    </row>
    <row r="16" spans="1:8" ht="12.95" customHeight="1" x14ac:dyDescent="0.2">
      <c r="A16" s="18" t="s">
        <v>3</v>
      </c>
      <c r="B16" s="12"/>
      <c r="C16" s="19">
        <f ca="1">+C8+C12</f>
        <v>6.5398218978102101</v>
      </c>
      <c r="D16" s="16" t="s">
        <v>32</v>
      </c>
      <c r="E16" s="17">
        <f ca="1">ROUND(2*(E15-C15)/C16,0)/2+1</f>
        <v>1066</v>
      </c>
    </row>
    <row r="17" spans="1:17" ht="12.95" customHeight="1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45352.527976399018</v>
      </c>
    </row>
    <row r="18" spans="1:17" ht="12.95" customHeight="1" thickTop="1" thickBot="1" x14ac:dyDescent="0.25">
      <c r="A18" s="18" t="s">
        <v>4</v>
      </c>
      <c r="B18" s="12"/>
      <c r="C18" s="21">
        <f ca="1">+C15</f>
        <v>53399.182000000001</v>
      </c>
      <c r="D18" s="22">
        <f ca="1">+C16</f>
        <v>6.5398218978102101</v>
      </c>
      <c r="E18" s="23" t="s">
        <v>34</v>
      </c>
    </row>
    <row r="19" spans="1:17" ht="12.95" customHeight="1" thickTop="1" x14ac:dyDescent="0.2">
      <c r="A19" s="27" t="s">
        <v>35</v>
      </c>
      <c r="E19" s="28">
        <v>21</v>
      </c>
    </row>
    <row r="20" spans="1:17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43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ht="12.95" customHeight="1" x14ac:dyDescent="0.2">
      <c r="A21" s="33" t="s">
        <v>38</v>
      </c>
      <c r="B21" s="32" t="s">
        <v>36</v>
      </c>
      <c r="C21" s="33">
        <v>52503.2264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37484.7264</v>
      </c>
    </row>
    <row r="22" spans="1:17" ht="12.95" customHeight="1" x14ac:dyDescent="0.2">
      <c r="A22" s="34" t="s">
        <v>42</v>
      </c>
      <c r="B22" s="35"/>
      <c r="C22" s="34">
        <v>53399.182000000001</v>
      </c>
      <c r="D22" s="34">
        <v>2E-3</v>
      </c>
      <c r="E22">
        <f>+(C22-C$7)/C$8</f>
        <v>136.99615809179866</v>
      </c>
      <c r="F22">
        <f>ROUND(2*E22,0)/2</f>
        <v>137</v>
      </c>
      <c r="G22">
        <f>+C22-(C$7+F22*C$8)</f>
        <v>-2.51261000012164E-2</v>
      </c>
      <c r="I22">
        <f>+G22</f>
        <v>-2.51261000012164E-2</v>
      </c>
      <c r="O22">
        <f ca="1">+C$11+C$12*$F22</f>
        <v>-2.51261000012164E-2</v>
      </c>
      <c r="Q22" s="2">
        <f>+C22-15018.5</f>
        <v>38380.682000000001</v>
      </c>
    </row>
    <row r="23" spans="1:17" ht="12.95" customHeight="1" x14ac:dyDescent="0.2">
      <c r="C23" s="10"/>
      <c r="D23" s="10"/>
    </row>
    <row r="24" spans="1:17" ht="12.95" customHeight="1" x14ac:dyDescent="0.2">
      <c r="C24" s="10"/>
      <c r="D24" s="10"/>
    </row>
    <row r="25" spans="1:17" ht="12.95" customHeight="1" x14ac:dyDescent="0.2">
      <c r="C25" s="10"/>
      <c r="D25" s="10"/>
    </row>
    <row r="26" spans="1:17" ht="12.95" customHeight="1" x14ac:dyDescent="0.2">
      <c r="C26" s="10"/>
      <c r="D26" s="10"/>
    </row>
    <row r="27" spans="1:17" ht="12.95" customHeight="1" x14ac:dyDescent="0.2">
      <c r="C27" s="10"/>
      <c r="D27" s="10"/>
    </row>
    <row r="28" spans="1:17" ht="12.95" customHeight="1" x14ac:dyDescent="0.2">
      <c r="C28" s="10"/>
      <c r="D28" s="10"/>
    </row>
    <row r="29" spans="1:17" ht="12.95" customHeight="1" x14ac:dyDescent="0.2">
      <c r="C29" s="10"/>
      <c r="D29" s="10"/>
    </row>
    <row r="30" spans="1:17" ht="12.95" customHeight="1" x14ac:dyDescent="0.2">
      <c r="C30" s="10"/>
      <c r="D30" s="10"/>
    </row>
    <row r="31" spans="1:17" ht="12.95" customHeight="1" x14ac:dyDescent="0.2">
      <c r="C31" s="10"/>
      <c r="D31" s="10"/>
    </row>
    <row r="32" spans="1:17" ht="12.95" customHeight="1" x14ac:dyDescent="0.2">
      <c r="C32" s="10"/>
      <c r="D32" s="10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ht="12.95" customHeight="1" x14ac:dyDescent="0.2">
      <c r="C36" s="10"/>
      <c r="D36" s="10"/>
    </row>
    <row r="37" spans="3:4" ht="12.95" customHeight="1" x14ac:dyDescent="0.2">
      <c r="C37" s="10"/>
      <c r="D37" s="10"/>
    </row>
    <row r="38" spans="3:4" ht="12.95" customHeight="1" x14ac:dyDescent="0.2">
      <c r="C38" s="10"/>
      <c r="D38" s="10"/>
    </row>
    <row r="39" spans="3:4" ht="12.95" customHeight="1" x14ac:dyDescent="0.2">
      <c r="C39" s="10"/>
      <c r="D39" s="10"/>
    </row>
    <row r="40" spans="3:4" ht="12.95" customHeight="1" x14ac:dyDescent="0.2">
      <c r="C40" s="10"/>
      <c r="D40" s="10"/>
    </row>
    <row r="41" spans="3:4" ht="12.95" customHeight="1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2024-02-25T05:45:04Z</dcterms:modified>
</cp:coreProperties>
</file>