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4B5C06F-88F9-4076-AF98-1D71EB5EE3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<sst xmlns="http://schemas.openxmlformats.org/spreadsheetml/2006/main" count="53" uniqueCount="50">
  <si>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</si>
  <si>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</si>
  <si>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</si>
  <si>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</si>
  <si>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</si>
  <si>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</si>
  <si>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</si>
  <si>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</si>
  <si>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</si>
  <si>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</si>
  <si>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</si>
  <si>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</si>
  <si>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</si>
  <si>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</si>
  <si>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</si>
  <si>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</si>
  <si>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</si>
  <si>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</si>
  <si>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</si>
  <si>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</si>
  <si>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</si>
  <si>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</si>
  <si>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</si>
  <si>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</si>
  <si>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</si>
  <si>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</si>
  <si>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</si>
  <si>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</si>
  <si>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</si>
  <si>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</si>
  <si>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</si>
  <si>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</si>
  <si>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</si>
  <si>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</si>
  <si>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</si>
  <si>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</si>
  <si>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</si>
  <si>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</si>
  <si>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</si>
  <si>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</si>
  <si>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</si>
  <si>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</si>
  <si>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G0440-1798</t>
  </si>
  <si>
    <t>GSC 0440-1798</t>
  </si>
  <si>
    <t>G0440-1798_Oph.xls</t>
  </si>
  <si>
    <t>Oph</t>
  </si>
  <si>
    <t>VSX</t>
  </si>
  <si>
    <t>IBVS 6029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</si>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</sst>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0" xfId="0" applyFont="1" applyFill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0440-1798 -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3580.5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60-4426-983C-1246222623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3580.5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-1.1748999982955866E-2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60-4426-983C-1246222623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3580.5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60-4426-983C-1246222623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3580.5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60-4426-983C-1246222623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3580.5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60-4426-983C-1246222623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3580.5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60-4426-983C-1246222623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3580.5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60-4426-983C-1246222623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3580.5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-1.1748999982955866E-2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60-4426-983C-12462226231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3580.5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60-4426-983C-124622262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24720"/>
        <c:axId val="1"/>
      </c:scatterChart>
      <c:valAx>
        <c:axId val="793424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24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451E2B-B660-958A-8D99-73DE96858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24</v>
      </c>
      <c r="B2">
        <v>0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54934.854999999981</v>
      </c>
      <c r="D7" s="30" t="s">
        <v>46</v>
      </c>
    </row>
    <row r="8" spans="1:7" x14ac:dyDescent="0.2">
      <c r="A8" t="s">
        <v>3</v>
      </c>
      <c r="C8" s="35">
        <v>0.32201800000000003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-3.281385276625015E-6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60365.818724305551</v>
      </c>
    </row>
    <row r="15" spans="1:7" x14ac:dyDescent="0.2">
      <c r="A15" s="12" t="s">
        <v>17</v>
      </c>
      <c r="B15" s="10"/>
      <c r="C15" s="13">
        <f ca="1">(C7+C11)+(C8+C12)*INT(MAX(F21:F3533))</f>
        <v>56087.667692640694</v>
      </c>
      <c r="D15" s="14" t="s">
        <v>38</v>
      </c>
      <c r="E15" s="15">
        <f ca="1">ROUND(2*(E14-$C$7)/$C$8,0)/2+E13</f>
        <v>16866.5</v>
      </c>
    </row>
    <row r="16" spans="1:7" x14ac:dyDescent="0.2">
      <c r="A16" s="16" t="s">
        <v>4</v>
      </c>
      <c r="B16" s="10"/>
      <c r="C16" s="17">
        <f ca="1">+C8+C12</f>
        <v>0.32201471861472342</v>
      </c>
      <c r="D16" s="14" t="s">
        <v>39</v>
      </c>
      <c r="E16" s="24">
        <f ca="1">ROUND(2*(E14-$C$15)/$C$16,0)/2+E13</f>
        <v>13286.5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45348.012084848553</v>
      </c>
    </row>
    <row r="18" spans="1:19" ht="14.25" thickTop="1" thickBot="1" x14ac:dyDescent="0.25">
      <c r="A18" s="16" t="s">
        <v>5</v>
      </c>
      <c r="B18" s="10"/>
      <c r="C18" s="19">
        <f ca="1">+C15</f>
        <v>56087.667692640694</v>
      </c>
      <c r="D18" s="20">
        <f ca="1">+C16</f>
        <v>0.32201471861472342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54934.854999999981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39916.354999999981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56087.828699999998</v>
      </c>
      <c r="D22" s="33">
        <v>4.0000000000000002E-4</v>
      </c>
      <c r="E22">
        <f>+(C22-C$7)/C$8</f>
        <v>3580.4635144619765</v>
      </c>
      <c r="F22">
        <f>ROUND(2*E22,0)/2</f>
        <v>3580.5</v>
      </c>
      <c r="G22">
        <f>+C22-(C$7+F22*C$8)</f>
        <v>-1.1748999982955866E-2</v>
      </c>
      <c r="I22">
        <f>+G22</f>
        <v>-1.1748999982955866E-2</v>
      </c>
      <c r="O22">
        <f ca="1">+C$11+C$12*$F22</f>
        <v>-1.1748999982955866E-2</v>
      </c>
      <c r="Q22" s="2">
        <f>+C22-15018.5</f>
        <v>41069.328699999998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2024-02-25T06:38:57Z</dcterms:modified>
</cp:coreProperties>
</file>