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86F7C94-1245-4380-9A40-04214476F98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F11" i="1"/>
  <c r="Q22" i="1"/>
  <c r="G11" i="1"/>
  <c r="E21" i="1"/>
  <c r="F21" i="1"/>
  <c r="G21" i="1"/>
  <c r="H21" i="1"/>
  <c r="E14" i="1"/>
  <c r="E15" i="1" s="1"/>
  <c r="C17" i="1"/>
  <c r="Q21" i="1"/>
  <c r="C11" i="1"/>
  <c r="C12" i="1" l="1"/>
  <c r="C16" i="1" l="1"/>
  <c r="D18" i="1" s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<sst xmlns="http://schemas.openxmlformats.org/spreadsheetml/2006/main" count="53" uniqueCount="48">
  <si>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</si>
  <si>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</si>
  <si>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</si>
  <si>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</si>
  <si>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</si>
  <si>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</si>
  <si>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</si>
  <si>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</si>
  <si>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</si>
  <si>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</si>
  <si>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</si>
  <si>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</si>
  <si>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</si>
  <si>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</si>
  <si>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</si>
  <si>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</si>
  <si>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</si>
  <si>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</si>
  <si>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</si>
  <si>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</si>
  <si>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</si>
  <si>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</si>
  <si>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</si>
  <si>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</si>
  <si>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</si>
  <si>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</si>
  <si>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</si>
  <si>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</si>
  <si>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</si>
  <si>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</si>
  <si>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</si>
  <si>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</si>
  <si>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</si>
  <si>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</si>
  <si>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</si>
  <si>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</si>
  <si>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</si>
  <si>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</si>
  <si>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</si>
  <si>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</si>
  <si>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</si>
  <si>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</si>
  <si>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GSC 0142-1638</t>
  </si>
  <si>
    <t>Ori</t>
  </si>
  <si>
    <t>E</t>
  </si>
  <si>
    <t>OEJV 0147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</si>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</sst>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>
      <alignment vertical="top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0142-1638 -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365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9A-4579-B93F-C17C89CD6E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365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1.1899999997694977E-2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9A-4579-B93F-C17C89CD6ED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365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9A-4579-B93F-C17C89CD6ED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365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9A-4579-B93F-C17C89CD6ED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365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9A-4579-B93F-C17C89CD6E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365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9A-4579-B93F-C17C89CD6E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365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39A-4579-B93F-C17C89CD6ED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365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  <c:pt idx="1">
                  <c:v>1.1899999997694977E-2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9A-4579-B93F-C17C89CD6ED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365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39A-4579-B93F-C17C89CD6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588320"/>
        <c:axId val="1"/>
      </c:scatterChart>
      <c:valAx>
        <c:axId val="717588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588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D48FAB6-FA27-3399-55E3-1E39ACCF7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s="31" t="s">
        <v>44</v>
      </c>
      <c r="C2" s="3"/>
      <c r="D2" s="30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53363.692999999999</v>
      </c>
      <c r="D7" s="32" t="s">
        <v>45</v>
      </c>
    </row>
    <row r="8" spans="1:7" x14ac:dyDescent="0.2">
      <c r="A8" t="s">
        <v>3</v>
      </c>
      <c r="C8" s="36">
        <v>1.06314</v>
      </c>
      <c r="D8" s="32" t="s">
        <v>45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3.2602739719712266E-5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60368.817877662033</v>
      </c>
    </row>
    <row r="15" spans="1:7" x14ac:dyDescent="0.2">
      <c r="A15" s="12" t="s">
        <v>17</v>
      </c>
      <c r="B15" s="10"/>
      <c r="C15" s="13">
        <f ca="1">(C7+C11)+(C8+C12)*INT(MAX(F21:F3532))</f>
        <v>53751.750999999997</v>
      </c>
      <c r="D15" s="14" t="s">
        <v>38</v>
      </c>
      <c r="E15" s="15">
        <f ca="1">ROUND(2*(E14-$C$7)/$C$8,0)/2+E13</f>
        <v>6590</v>
      </c>
    </row>
    <row r="16" spans="1:7" x14ac:dyDescent="0.2">
      <c r="A16" s="16" t="s">
        <v>4</v>
      </c>
      <c r="B16" s="10"/>
      <c r="C16" s="17">
        <f ca="1">+C8+C12</f>
        <v>1.0631726027397197</v>
      </c>
      <c r="D16" s="14" t="s">
        <v>39</v>
      </c>
      <c r="E16" s="24">
        <f ca="1">ROUND(2*(E14-$C$15)/$C$16,0)/2+E13</f>
        <v>6225</v>
      </c>
    </row>
    <row r="17" spans="1:18" ht="13.5" thickBot="1" x14ac:dyDescent="0.25">
      <c r="A17" s="14" t="s">
        <v>29</v>
      </c>
      <c r="B17" s="10"/>
      <c r="C17" s="10">
        <f>COUNT(C21:C2190)</f>
        <v>2</v>
      </c>
      <c r="D17" s="14" t="s">
        <v>33</v>
      </c>
      <c r="E17" s="18">
        <f ca="1">+$C$15+$C$16*E16-15018.5-$C$9/24</f>
        <v>45351.896285388088</v>
      </c>
    </row>
    <row r="18" spans="1:18" ht="14.25" thickTop="1" thickBot="1" x14ac:dyDescent="0.25">
      <c r="A18" s="16" t="s">
        <v>5</v>
      </c>
      <c r="B18" s="10"/>
      <c r="C18" s="19">
        <f ca="1">+C15</f>
        <v>53751.750999999997</v>
      </c>
      <c r="D18" s="20">
        <f ca="1">+C16</f>
        <v>1.0631726027397197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47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x14ac:dyDescent="0.2">
      <c r="A21" s="31" t="s">
        <v>45</v>
      </c>
      <c r="C21" s="8">
        <v>53363.692999999999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38345.192999999999</v>
      </c>
    </row>
    <row r="22" spans="1:18" x14ac:dyDescent="0.2">
      <c r="A22" s="33" t="s">
        <v>45</v>
      </c>
      <c r="B22" s="34" t="s">
        <v>46</v>
      </c>
      <c r="C22" s="35">
        <v>53751.750999999997</v>
      </c>
      <c r="D22" s="35">
        <v>8.0000000000000002E-3</v>
      </c>
      <c r="E22">
        <f>+(C22-C$7)/C$8</f>
        <v>365.01119325770571</v>
      </c>
      <c r="F22">
        <f>ROUND(2*E22,0)/2</f>
        <v>365</v>
      </c>
      <c r="G22">
        <f>+C22-(C$7+F22*C$8)</f>
        <v>1.1899999997694977E-2</v>
      </c>
      <c r="I22">
        <f>+G22</f>
        <v>1.1899999997694977E-2</v>
      </c>
      <c r="O22">
        <f ca="1">+C$11+C$12*$F22</f>
        <v>1.1899999997694977E-2</v>
      </c>
      <c r="Q22" s="2">
        <f>+C22-15018.5</f>
        <v>38733.250999999997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2024-02-28T06:37:44Z</dcterms:modified>
</cp:coreProperties>
</file>