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0D1795-BFE1-4399-A208-78FAABB79D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Q21" i="1"/>
  <c r="E15" i="1"/>
  <c r="C17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<sst xmlns="http://schemas.openxmlformats.org/spreadsheetml/2006/main" count="45" uniqueCount="44">
  <si>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</si>
  <si>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</si>
  <si>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</si>
  <si>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</si>
  <si>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</si>
  <si>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</si>
  <si>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</si>
  <si>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</si>
  <si>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</si>
  <si>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</si>
  <si>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</si>
  <si>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</si>
  <si>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</si>
  <si>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</si>
  <si>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</si>
  <si>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</si>
  <si>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</si>
  <si>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</si>
  <si>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</si>
  <si>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</si>
  <si>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</si>
  <si>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</si>
  <si>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</si>
  <si>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</si>
  <si>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</si>
  <si>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</si>
  <si>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</si>
  <si>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</si>
  <si>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</si>
  <si>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</si>
  <si>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</si>
  <si>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</si>
  <si>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</si>
  <si>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</si>
  <si>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</si>
  <si>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</si>
  <si>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</si>
  <si>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</si>
  <si>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OO Peg / GSC 1132-1853</t>
  </si>
  <si>
    <t>EA</t>
  </si>
  <si>
    <t>not avail.</t>
  </si>
  <si>
    <t>IBVS 5843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</si>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</sst>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OO Peg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BC-4708-BD79-F81B3DFCC6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BC-4708-BD79-F81B3DFCC6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BC-4708-BD79-F81B3DFCC6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BC-4708-BD79-F81B3DFCC6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BC-4708-BD79-F81B3DFCC6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BC-4708-BD79-F81B3DFCC6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BC-4708-BD79-F81B3DFCC6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BC-4708-BD79-F81B3DFC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730192"/>
        <c:axId val="1"/>
      </c:scatterChart>
      <c:valAx>
        <c:axId val="75173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73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17</xdr:col>
      <xdr:colOff>219075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E30C48-802E-0C5C-0604-516428BA6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2" sqref="E41:E4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s="4" customFormat="1" ht="12.95" customHeight="1" x14ac:dyDescent="0.2">
      <c r="A2" s="4" t="s">
        <v>24</v>
      </c>
      <c r="B2" s="4" t="s">
        <v>39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4">
        <v>53280.569900000002</v>
      </c>
    </row>
    <row r="8" spans="1:7" s="4" customFormat="1" ht="12.95" customHeight="1" x14ac:dyDescent="0.2">
      <c r="A8" s="4" t="s">
        <v>3</v>
      </c>
      <c r="C8" s="4">
        <v>2.9846534</v>
      </c>
    </row>
    <row r="9" spans="1:7" s="4" customFormat="1" ht="12.95" customHeight="1" x14ac:dyDescent="0.2">
      <c r="A9" s="9" t="s">
        <v>31</v>
      </c>
      <c r="C9" s="10">
        <v>-9.5</v>
      </c>
      <c r="D9" s="4" t="s">
        <v>32</v>
      </c>
    </row>
    <row r="10" spans="1:7" s="4" customFormat="1" ht="12.95" customHeight="1" thickBot="1" x14ac:dyDescent="0.25">
      <c r="C10" s="11" t="s">
        <v>20</v>
      </c>
      <c r="D10" s="11" t="s">
        <v>21</v>
      </c>
    </row>
    <row r="11" spans="1:7" s="4" customFormat="1" ht="12.95" customHeight="1" x14ac:dyDescent="0.2">
      <c r="A11" s="4" t="s">
        <v>15</v>
      </c>
      <c r="C11" s="12" t="e">
        <f ca="1">INTERCEPT(INDIRECT($G$11):G991,INDIRECT($F$11):F991)</f>
        <v>#DIV/0!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16</v>
      </c>
      <c r="C12" s="12" t="e">
        <f ca="1">SLOPE(INDIRECT($G$11):G991,INDIRECT($F$11):F991)</f>
        <v>#DIV/0!</v>
      </c>
      <c r="D12" s="5"/>
    </row>
    <row r="13" spans="1:7" s="4" customFormat="1" ht="12.95" customHeight="1" x14ac:dyDescent="0.2">
      <c r="A13" s="4" t="s">
        <v>19</v>
      </c>
      <c r="C13" s="5" t="s">
        <v>13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17</v>
      </c>
      <c r="C15" s="15" t="e">
        <f ca="1">(C7+C11)+(C8+C12)*INT(MAX(F21:F3532))</f>
        <v>#DIV/0!</v>
      </c>
      <c r="D15" s="16" t="s">
        <v>33</v>
      </c>
      <c r="E15" s="17">
        <f ca="1">TODAY()+15018.5-B9/24</f>
        <v>60371.5</v>
      </c>
    </row>
    <row r="16" spans="1:7" s="4" customFormat="1" ht="12.95" customHeight="1" x14ac:dyDescent="0.2">
      <c r="A16" s="6" t="s">
        <v>4</v>
      </c>
      <c r="C16" s="18" t="e">
        <f ca="1">+C8+C12</f>
        <v>#DIV/0!</v>
      </c>
      <c r="D16" s="16" t="s">
        <v>34</v>
      </c>
      <c r="E16" s="17" t="e">
        <f ca="1">ROUND(2*(E15-C15)/C16,0)/2+1</f>
        <v>#DIV/0!</v>
      </c>
    </row>
    <row r="17" spans="1:17" s="4" customFormat="1" ht="12.95" customHeight="1" thickBot="1" x14ac:dyDescent="0.25">
      <c r="A17" s="16" t="s">
        <v>30</v>
      </c>
      <c r="C17" s="4">
        <f>COUNT(C21:C2190)</f>
        <v>1</v>
      </c>
      <c r="D17" s="16" t="s">
        <v>35</v>
      </c>
      <c r="E17" s="19" t="e">
        <f ca="1">+C15+C16*E16-15018.5-C9/24</f>
        <v>#DIV/0!</v>
      </c>
    </row>
    <row r="18" spans="1:17" s="4" customFormat="1" ht="12.95" customHeight="1" thickTop="1" thickBot="1" x14ac:dyDescent="0.25">
      <c r="A18" s="6" t="s">
        <v>5</v>
      </c>
      <c r="C18" s="20" t="e">
        <f ca="1">+C15</f>
        <v>#DIV/0!</v>
      </c>
      <c r="D18" s="21" t="e">
        <f ca="1">+C16</f>
        <v>#DIV/0!</v>
      </c>
      <c r="E18" s="22" t="s">
        <v>36</v>
      </c>
    </row>
    <row r="19" spans="1:17" s="4" customFormat="1" ht="12.95" customHeight="1" thickTop="1" x14ac:dyDescent="0.2">
      <c r="A19" s="23" t="s">
        <v>37</v>
      </c>
      <c r="E19" s="24">
        <v>21</v>
      </c>
    </row>
    <row r="20" spans="1:17" s="4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29</v>
      </c>
      <c r="I20" s="25" t="s">
        <v>43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</row>
    <row r="21" spans="1:17" s="4" customFormat="1" ht="12.95" customHeight="1" x14ac:dyDescent="0.2">
      <c r="A21" s="4" t="s">
        <v>41</v>
      </c>
      <c r="B21" s="4" t="s">
        <v>42</v>
      </c>
      <c r="C21" s="27">
        <v>53280.569900000002</v>
      </c>
      <c r="D21" s="27">
        <v>8.9999999999999998E-4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8">
        <f>+C21-15018.5</f>
        <v>38262.069900000002</v>
      </c>
    </row>
    <row r="22" spans="1:17" s="4" customFormat="1" ht="12.95" customHeight="1" x14ac:dyDescent="0.2">
      <c r="C22" s="27"/>
      <c r="D22" s="27"/>
      <c r="Q22" s="28"/>
    </row>
    <row r="23" spans="1:17" s="4" customFormat="1" ht="12.95" customHeight="1" x14ac:dyDescent="0.2">
      <c r="C23" s="27"/>
      <c r="D23" s="27"/>
      <c r="Q23" s="28"/>
    </row>
    <row r="24" spans="1:17" s="4" customFormat="1" ht="12.95" customHeight="1" x14ac:dyDescent="0.2">
      <c r="C24" s="27"/>
      <c r="D24" s="27"/>
      <c r="Q24" s="28"/>
    </row>
    <row r="25" spans="1:17" s="4" customFormat="1" ht="12.95" customHeight="1" x14ac:dyDescent="0.2">
      <c r="C25" s="27"/>
      <c r="D25" s="27"/>
      <c r="Q25" s="28"/>
    </row>
    <row r="26" spans="1:17" s="4" customFormat="1" ht="12.95" customHeight="1" x14ac:dyDescent="0.2">
      <c r="C26" s="27"/>
      <c r="D26" s="27"/>
      <c r="Q26" s="28"/>
    </row>
    <row r="27" spans="1:17" s="4" customFormat="1" ht="12.95" customHeight="1" x14ac:dyDescent="0.2">
      <c r="C27" s="27"/>
      <c r="D27" s="27"/>
      <c r="Q27" s="28"/>
    </row>
    <row r="28" spans="1:17" s="4" customFormat="1" ht="12.95" customHeight="1" x14ac:dyDescent="0.2">
      <c r="C28" s="27"/>
      <c r="D28" s="27"/>
      <c r="Q28" s="28"/>
    </row>
    <row r="29" spans="1:17" x14ac:dyDescent="0.2">
      <c r="C29" s="3"/>
      <c r="D29" s="3"/>
      <c r="Q29" s="2"/>
    </row>
    <row r="30" spans="1:17" x14ac:dyDescent="0.2">
      <c r="C30" s="3"/>
      <c r="D30" s="3"/>
      <c r="Q30" s="2"/>
    </row>
    <row r="31" spans="1:17" x14ac:dyDescent="0.2">
      <c r="C31" s="3"/>
      <c r="D31" s="3"/>
      <c r="Q31" s="2"/>
    </row>
    <row r="32" spans="1:17" x14ac:dyDescent="0.2">
      <c r="C32" s="3"/>
      <c r="D32" s="3"/>
      <c r="Q32" s="2"/>
    </row>
    <row r="33" spans="3:4" x14ac:dyDescent="0.2">
      <c r="C33" s="3"/>
      <c r="D33" s="3"/>
    </row>
    <row r="34" spans="3:4" x14ac:dyDescent="0.2">
      <c r="C34" s="3"/>
      <c r="D34" s="3"/>
    </row>
    <row r="35" spans="3:4" x14ac:dyDescent="0.2">
      <c r="C35" s="3"/>
      <c r="D35" s="3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2024-03-02T05:30:49Z</dcterms:modified>
</cp:coreProperties>
</file>