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EA8AF50-6D78-41EA-82B1-B3750FB07FE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3" i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<sst xmlns="http://schemas.openxmlformats.org/spreadsheetml/2006/main" count="52" uniqueCount="50">
  <si>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</si>
  <si>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</si>
  <si>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</si>
  <si>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</si>
  <si>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</si>
  <si>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</si>
  <si>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</si>
  <si>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</si>
  <si>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</si>
  <si>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</si>
  <si>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</si>
  <si>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</si>
  <si>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</si>
  <si>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</si>
  <si>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</si>
  <si>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</si>
  <si>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</si>
  <si>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</si>
  <si>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</si>
  <si>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</si>
  <si>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</si>
  <si>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</si>
  <si>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</si>
  <si>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</si>
  <si>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</si>
  <si>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</si>
  <si>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</si>
  <si>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</si>
  <si>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</si>
  <si>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</si>
  <si>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</si>
  <si>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</si>
  <si>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</si>
  <si>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</si>
  <si>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</si>
  <si>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</si>
  <si>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</si>
  <si>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</si>
  <si>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</si>
  <si>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</si>
  <si>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</si>
  <si>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</si>
  <si>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V0947 Per</t>
  </si>
  <si>
    <t xml:space="preserve">V0947 Per / GSC 362-2866 </t>
  </si>
  <si>
    <t xml:space="preserve">G2362-2866 </t>
  </si>
  <si>
    <t>EW</t>
  </si>
  <si>
    <t>IBVS 6011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</si>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</sst>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V0947 Per - O-C Diagr.</a:t>
            </a:r>
          </a:p>
        </c:rich>
      </c:tx>
      <c:layout>
        <c:manualLayout>
          <c:xMode val="edge"/>
          <c:yMode val="edge"/>
          <c:x val="0.3774436090225564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2406015037593983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7300.5</c:v>
                </c:pt>
                <c:pt idx="2">
                  <c:v>7301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E5-461F-A7D3-71A14510E7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7300.5</c:v>
                </c:pt>
                <c:pt idx="2">
                  <c:v>7301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5.3699999996752013E-2</c:v>
                </c:pt>
                <c:pt idx="2">
                  <c:v>5.5859999993117526E-2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E5-461F-A7D3-71A14510E7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7300.5</c:v>
                </c:pt>
                <c:pt idx="2">
                  <c:v>7301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E5-461F-A7D3-71A14510E7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7300.5</c:v>
                </c:pt>
                <c:pt idx="2">
                  <c:v>7301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E5-461F-A7D3-71A14510E7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7300.5</c:v>
                </c:pt>
                <c:pt idx="2">
                  <c:v>7301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E5-461F-A7D3-71A14510E7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7300.5</c:v>
                </c:pt>
                <c:pt idx="2">
                  <c:v>7301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E5-461F-A7D3-71A14510E7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7300.5</c:v>
                </c:pt>
                <c:pt idx="2">
                  <c:v>7301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E5-461F-A7D3-71A14510E7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7300.5</c:v>
                </c:pt>
                <c:pt idx="2">
                  <c:v>7301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-7.3836534587867764E-8</c:v>
                </c:pt>
                <c:pt idx="1">
                  <c:v>5.477816107473512E-2</c:v>
                </c:pt>
                <c:pt idx="2">
                  <c:v>5.4781912751668979E-2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E5-461F-A7D3-71A14510E78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7300.5</c:v>
                </c:pt>
                <c:pt idx="2">
                  <c:v>7301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E5-461F-A7D3-71A14510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970736"/>
        <c:axId val="1"/>
      </c:scatterChart>
      <c:valAx>
        <c:axId val="59297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970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53064690443099"/>
          <c:w val="0.7458646616541353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EE4355-B61F-87C3-B9AB-A5795AACE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28" t="s">
        <v>42</v>
      </c>
      <c r="F1" t="s">
        <v>44</v>
      </c>
    </row>
    <row r="2" spans="1:7" ht="12.95" customHeight="1" x14ac:dyDescent="0.2">
      <c r="A2" t="s">
        <v>24</v>
      </c>
      <c r="B2" t="s">
        <v>45</v>
      </c>
      <c r="C2" s="3"/>
      <c r="D2" s="3"/>
      <c r="E2">
        <v>0</v>
      </c>
    </row>
    <row r="3" spans="1:7" ht="12.95" customHeight="1" thickBot="1" x14ac:dyDescent="0.25"/>
    <row r="4" spans="1:7" ht="12.95" customHeight="1" thickBot="1" x14ac:dyDescent="0.25">
      <c r="A4" s="5" t="s">
        <v>0</v>
      </c>
      <c r="C4" s="30">
        <v>53756.342060000003</v>
      </c>
      <c r="D4" s="31">
        <v>0.29768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4">
        <v>53756.342060000003</v>
      </c>
      <c r="D7" s="29" t="e">
        <v>#N/A</v>
      </c>
    </row>
    <row r="8" spans="1:7" ht="12.95" customHeight="1" x14ac:dyDescent="0.2">
      <c r="A8" t="s">
        <v>3</v>
      </c>
      <c r="C8" s="34">
        <v>0.29768</v>
      </c>
      <c r="D8" s="29" t="e">
        <v>#N/A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-7.3836534587867764E-8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7.50335386771724E-6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39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60372.8318005787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55929.758521912758</v>
      </c>
      <c r="D15" s="14" t="s">
        <v>40</v>
      </c>
      <c r="E15" s="15">
        <f ca="1">ROUND(2*(E14-$C$7)/$C$8,0)/2+E13</f>
        <v>22228</v>
      </c>
    </row>
    <row r="16" spans="1:7" ht="12.95" customHeight="1" x14ac:dyDescent="0.2">
      <c r="A16" s="16" t="s">
        <v>4</v>
      </c>
      <c r="B16" s="10"/>
      <c r="C16" s="17">
        <f ca="1">+C8+C12</f>
        <v>0.29768750335386773</v>
      </c>
      <c r="D16" s="14" t="s">
        <v>33</v>
      </c>
      <c r="E16" s="24">
        <f ca="1">ROUND(2*(E14-$C$15)/$C$16,0)/2+E13</f>
        <v>14926.5</v>
      </c>
    </row>
    <row r="17" spans="1:18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45355.086874057597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55929.758521912758</v>
      </c>
      <c r="D18" s="20">
        <f ca="1">+C16</f>
        <v>0.29768750335386773</v>
      </c>
      <c r="E18" s="21" t="s">
        <v>35</v>
      </c>
    </row>
    <row r="19" spans="1:18" ht="12.95" customHeight="1" thickTop="1" x14ac:dyDescent="0.2">
      <c r="A19" s="25" t="s">
        <v>36</v>
      </c>
      <c r="E19" s="26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38</v>
      </c>
    </row>
    <row r="21" spans="1:18" ht="12.95" customHeight="1" x14ac:dyDescent="0.2">
      <c r="A21" s="29" t="s">
        <v>41</v>
      </c>
      <c r="C21" s="8">
        <v>53756.342060000003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-7.3836534587867764E-8</v>
      </c>
      <c r="Q21" s="2">
        <f>+C21-15018.5</f>
        <v>38737.842060000003</v>
      </c>
    </row>
    <row r="22" spans="1:18" ht="12.95" customHeight="1" x14ac:dyDescent="0.2">
      <c r="A22" s="32" t="s">
        <v>46</v>
      </c>
      <c r="B22" s="33" t="s">
        <v>47</v>
      </c>
      <c r="C22" s="32">
        <v>55929.6086</v>
      </c>
      <c r="D22" s="32">
        <v>6.9999999999999999E-4</v>
      </c>
      <c r="E22">
        <f>+(C22-C$7)/C$8</f>
        <v>7300.680395055082</v>
      </c>
      <c r="F22">
        <f>ROUND(2*E22,0)/2</f>
        <v>7300.5</v>
      </c>
      <c r="G22">
        <f>+C22-(C$7+F22*C$8)</f>
        <v>5.3699999996752013E-2</v>
      </c>
      <c r="I22">
        <f>+G22</f>
        <v>5.3699999996752013E-2</v>
      </c>
      <c r="O22">
        <f ca="1">+C$11+C$12*$F22</f>
        <v>5.477816107473512E-2</v>
      </c>
      <c r="Q22" s="2">
        <f>+C22-15018.5</f>
        <v>40911.1086</v>
      </c>
    </row>
    <row r="23" spans="1:18" ht="12.95" customHeight="1" x14ac:dyDescent="0.2">
      <c r="A23" s="32" t="s">
        <v>46</v>
      </c>
      <c r="B23" s="33" t="s">
        <v>48</v>
      </c>
      <c r="C23" s="32">
        <v>55929.759599999998</v>
      </c>
      <c r="D23" s="32">
        <v>5.0000000000000001E-4</v>
      </c>
      <c r="E23">
        <f>+(C23-C$7)/C$8</f>
        <v>7301.1876511690234</v>
      </c>
      <c r="F23">
        <f>ROUND(2*E23,0)/2</f>
        <v>7301</v>
      </c>
      <c r="G23">
        <f>+C23-(C$7+F23*C$8)</f>
        <v>5.5859999993117526E-2</v>
      </c>
      <c r="I23">
        <f>+G23</f>
        <v>5.5859999993117526E-2</v>
      </c>
      <c r="O23">
        <f ca="1">+C$11+C$12*$F23</f>
        <v>5.4781912751668979E-2</v>
      </c>
      <c r="Q23" s="2">
        <f>+C23-15018.5</f>
        <v>40911.259599999998</v>
      </c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2024-03-03T06:57:47Z</dcterms:modified>
</cp:coreProperties>
</file>