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9C9CEE-0F35-434C-B00F-E215EF83B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/>
  <c r="G44" i="1" s="1"/>
  <c r="I44" i="1" s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/>
  <c r="G47" i="1"/>
  <c r="I47" i="1"/>
  <c r="Q47" i="1"/>
  <c r="E48" i="1"/>
  <c r="F48" i="1"/>
  <c r="G48" i="1" s="1"/>
  <c r="I48" i="1" s="1"/>
  <c r="Q48" i="1"/>
  <c r="E49" i="1"/>
  <c r="F49" i="1"/>
  <c r="G49" i="1" s="1"/>
  <c r="I49" i="1" s="1"/>
  <c r="Q49" i="1"/>
  <c r="E32" i="1"/>
  <c r="F32" i="1"/>
  <c r="G32" i="1"/>
  <c r="I32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Q32" i="1"/>
  <c r="F11" i="1"/>
  <c r="Q42" i="1"/>
  <c r="Q43" i="1"/>
  <c r="Q4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33" i="1"/>
  <c r="Q34" i="1"/>
  <c r="Q35" i="1"/>
  <c r="Q36" i="1"/>
  <c r="Q37" i="1"/>
  <c r="Q38" i="1"/>
  <c r="Q39" i="1"/>
  <c r="Q40" i="1"/>
  <c r="R21" i="1"/>
  <c r="Q21" i="1"/>
  <c r="E21" i="1"/>
  <c r="F21" i="1"/>
  <c r="G21" i="1"/>
  <c r="H21" i="1"/>
  <c r="G11" i="1"/>
  <c r="Q22" i="1"/>
  <c r="Q23" i="1"/>
  <c r="Q24" i="1"/>
  <c r="Q25" i="1"/>
  <c r="Q26" i="1"/>
  <c r="Q27" i="1"/>
  <c r="Q28" i="1"/>
  <c r="Q29" i="1"/>
  <c r="Q30" i="1"/>
  <c r="Q31" i="1"/>
  <c r="E14" i="1"/>
  <c r="E15" i="1" s="1"/>
  <c r="C17" i="1"/>
  <c r="C11" i="1"/>
  <c r="C12" i="1" l="1"/>
  <c r="O46" i="1" l="1"/>
  <c r="O40" i="1"/>
  <c r="O22" i="1"/>
  <c r="O33" i="1"/>
  <c r="O36" i="1"/>
  <c r="O27" i="1"/>
  <c r="O21" i="1"/>
  <c r="O44" i="1"/>
  <c r="O34" i="1"/>
  <c r="O30" i="1"/>
  <c r="O47" i="1"/>
  <c r="O28" i="1"/>
  <c r="O35" i="1"/>
  <c r="O38" i="1"/>
  <c r="O45" i="1"/>
  <c r="O26" i="1"/>
  <c r="O23" i="1"/>
  <c r="O41" i="1"/>
  <c r="O29" i="1"/>
  <c r="O31" i="1"/>
  <c r="O49" i="1"/>
  <c r="O25" i="1"/>
  <c r="O42" i="1"/>
  <c r="O39" i="1"/>
  <c r="O24" i="1"/>
  <c r="O32" i="1"/>
  <c r="O37" i="1"/>
  <c r="C16" i="1"/>
  <c r="D18" i="1" s="1"/>
  <c r="O43" i="1"/>
  <c r="C15" i="1"/>
  <c r="O48" i="1"/>
  <c r="C18" i="1" l="1"/>
  <c r="E16" i="1"/>
  <c r="E17" i="1" s="1"/>
</calcChain>
</file>

<file path=xl/sharedStrings.xml><?xml version="1.0" encoding="utf-8"?>
<sst xmlns="http://schemas.openxmlformats.org/spreadsheetml/2006/main" count="102" uniqueCount="52">
  <si>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</si>
  <si>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</si>
  <si>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</si>
  <si>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</si>
  <si>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</si>
  <si>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</si>
  <si>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</si>
  <si>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</si>
  <si>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</si>
  <si>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</si>
  <si>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</si>
  <si>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</si>
  <si>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</si>
  <si>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</si>
  <si>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</si>
  <si>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</si>
  <si>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</si>
  <si>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</si>
  <si>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</si>
  <si>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</si>
  <si>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</si>
  <si>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</si>
  <si>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</si>
  <si>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</si>
  <si>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</si>
  <si>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</si>
  <si>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</si>
  <si>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</si>
  <si>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</si>
  <si>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</si>
  <si>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</si>
  <si>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</si>
  <si>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</si>
  <si>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</si>
  <si>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</si>
  <si>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</si>
  <si>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</si>
  <si>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</si>
  <si>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</si>
  <si>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</si>
  <si>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5874</t>
  </si>
  <si>
    <t>I</t>
  </si>
  <si>
    <t>not avail.</t>
  </si>
  <si>
    <t>E</t>
  </si>
  <si>
    <t>IBVS 6011</t>
  </si>
  <si>
    <t>II</t>
  </si>
  <si>
    <t>IBVS 6042</t>
  </si>
  <si>
    <t>IBVS 6118</t>
  </si>
  <si>
    <t>IBVS 5984</t>
  </si>
  <si>
    <t>VSB, 108</t>
  </si>
  <si>
    <t>CCD</t>
  </si>
  <si>
    <t>V1096 Per / GSC 2361-2410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</si>
</sst>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/>
    <xf numFmtId="0" fontId="18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V1096 Per / GSC 2361-2410 -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7B-468D-ABCD-5EF7C44699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2.8149999707238749E-4</c:v>
                </c:pt>
                <c:pt idx="2">
                  <c:v>1.6630000027362257E-3</c:v>
                </c:pt>
                <c:pt idx="3">
                  <c:v>1.6329999998561107E-3</c:v>
                </c:pt>
                <c:pt idx="4">
                  <c:v>1.2145000000600703E-3</c:v>
                </c:pt>
                <c:pt idx="5">
                  <c:v>1.2960000021848828E-3</c:v>
                </c:pt>
                <c:pt idx="6">
                  <c:v>1.2654499994823709E-2</c:v>
                </c:pt>
                <c:pt idx="7">
                  <c:v>1.2654499994823709E-2</c:v>
                </c:pt>
                <c:pt idx="8">
                  <c:v>1.2990999995963648E-2</c:v>
                </c:pt>
                <c:pt idx="9">
                  <c:v>1.6548999999940861E-2</c:v>
                </c:pt>
                <c:pt idx="10">
                  <c:v>1.5330499998526648E-2</c:v>
                </c:pt>
                <c:pt idx="11">
                  <c:v>5.9305499999027234E-2</c:v>
                </c:pt>
                <c:pt idx="12">
                  <c:v>6.7858499998692423E-2</c:v>
                </c:pt>
                <c:pt idx="13">
                  <c:v>7.0795999999972992E-2</c:v>
                </c:pt>
                <c:pt idx="14">
                  <c:v>7.0877500002097804E-2</c:v>
                </c:pt>
                <c:pt idx="15">
                  <c:v>7.0466500001202803E-2</c:v>
                </c:pt>
                <c:pt idx="16">
                  <c:v>6.9841500000620726E-2</c:v>
                </c:pt>
                <c:pt idx="17">
                  <c:v>6.9769499998074025E-2</c:v>
                </c:pt>
                <c:pt idx="18">
                  <c:v>6.9688499992480502E-2</c:v>
                </c:pt>
                <c:pt idx="19">
                  <c:v>7.1337000001221895E-2</c:v>
                </c:pt>
                <c:pt idx="20">
                  <c:v>8.6091500001202803E-2</c:v>
                </c:pt>
                <c:pt idx="21">
                  <c:v>9.754399999656016E-2</c:v>
                </c:pt>
                <c:pt idx="22">
                  <c:v>9.8027000000001863E-2</c:v>
                </c:pt>
                <c:pt idx="23">
                  <c:v>0.22068899982696166</c:v>
                </c:pt>
                <c:pt idx="24">
                  <c:v>0.22098899978300324</c:v>
                </c:pt>
                <c:pt idx="25">
                  <c:v>0.22097799989569467</c:v>
                </c:pt>
                <c:pt idx="26">
                  <c:v>0.22127799985173624</c:v>
                </c:pt>
                <c:pt idx="27">
                  <c:v>0.21823749988107011</c:v>
                </c:pt>
                <c:pt idx="28">
                  <c:v>0.21963749983115122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7B-468D-ABCD-5EF7C44699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7B-468D-ABCD-5EF7C44699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7B-468D-ABCD-5EF7C44699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7B-468D-ABCD-5EF7C44699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7B-468D-ABCD-5EF7C44699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1.5E-3</c:v>
                  </c:pt>
                  <c:pt idx="2">
                    <c:v>6.0000000000000001E-3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4.1000000000000003E-3</c:v>
                  </c:pt>
                  <c:pt idx="9">
                    <c:v>8.0000000000000004E-4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8.0000000000000004E-4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8.0000000000000004E-4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7B-468D-ABCD-5EF7C44699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91</c:v>
                </c:pt>
                <c:pt idx="4">
                  <c:v>91.5</c:v>
                </c:pt>
                <c:pt idx="5">
                  <c:v>92</c:v>
                </c:pt>
                <c:pt idx="6">
                  <c:v>971.5</c:v>
                </c:pt>
                <c:pt idx="7">
                  <c:v>971.5</c:v>
                </c:pt>
                <c:pt idx="8">
                  <c:v>1257</c:v>
                </c:pt>
                <c:pt idx="9">
                  <c:v>1323</c:v>
                </c:pt>
                <c:pt idx="10">
                  <c:v>1323.5</c:v>
                </c:pt>
                <c:pt idx="11">
                  <c:v>4848.5</c:v>
                </c:pt>
                <c:pt idx="12">
                  <c:v>5679.5</c:v>
                </c:pt>
                <c:pt idx="13">
                  <c:v>5692</c:v>
                </c:pt>
                <c:pt idx="14">
                  <c:v>5692.5</c:v>
                </c:pt>
                <c:pt idx="15">
                  <c:v>5695.5</c:v>
                </c:pt>
                <c:pt idx="16">
                  <c:v>5720.5</c:v>
                </c:pt>
                <c:pt idx="17">
                  <c:v>5776.5</c:v>
                </c:pt>
                <c:pt idx="18">
                  <c:v>5889.5</c:v>
                </c:pt>
                <c:pt idx="19">
                  <c:v>5899</c:v>
                </c:pt>
                <c:pt idx="20">
                  <c:v>6970.5</c:v>
                </c:pt>
                <c:pt idx="21">
                  <c:v>8088</c:v>
                </c:pt>
                <c:pt idx="22">
                  <c:v>8129</c:v>
                </c:pt>
                <c:pt idx="23">
                  <c:v>18303</c:v>
                </c:pt>
                <c:pt idx="24">
                  <c:v>18303</c:v>
                </c:pt>
                <c:pt idx="25">
                  <c:v>18306</c:v>
                </c:pt>
                <c:pt idx="26">
                  <c:v>18306</c:v>
                </c:pt>
                <c:pt idx="27">
                  <c:v>18312.5</c:v>
                </c:pt>
                <c:pt idx="28">
                  <c:v>18312.5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5.630707601082946E-4</c:v>
                </c:pt>
                <c:pt idx="1">
                  <c:v>5.6907810685502135E-4</c:v>
                </c:pt>
                <c:pt idx="2">
                  <c:v>5.750854536017481E-4</c:v>
                </c:pt>
                <c:pt idx="3">
                  <c:v>1.6564078680125676E-3</c:v>
                </c:pt>
                <c:pt idx="4">
                  <c:v>1.6624152147592943E-3</c:v>
                </c:pt>
                <c:pt idx="5">
                  <c:v>1.6684225615060211E-3</c:v>
                </c:pt>
                <c:pt idx="6">
                  <c:v>1.2235345488998418E-2</c:v>
                </c:pt>
                <c:pt idx="7">
                  <c:v>1.2235345488998418E-2</c:v>
                </c:pt>
                <c:pt idx="8">
                  <c:v>1.5665540481379407E-2</c:v>
                </c:pt>
                <c:pt idx="9">
                  <c:v>1.6458510251947341E-2</c:v>
                </c:pt>
                <c:pt idx="10">
                  <c:v>1.6464517598694068E-2</c:v>
                </c:pt>
                <c:pt idx="11">
                  <c:v>5.8816312163117827E-2</c:v>
                </c:pt>
                <c:pt idx="12">
                  <c:v>6.8800522456177723E-2</c:v>
                </c:pt>
                <c:pt idx="13">
                  <c:v>6.8950706124845898E-2</c:v>
                </c:pt>
                <c:pt idx="14">
                  <c:v>6.8956713471592629E-2</c:v>
                </c:pt>
                <c:pt idx="15">
                  <c:v>6.8992757552072986E-2</c:v>
                </c:pt>
                <c:pt idx="16">
                  <c:v>6.9293124889409322E-2</c:v>
                </c:pt>
                <c:pt idx="17">
                  <c:v>6.9965947725042721E-2</c:v>
                </c:pt>
                <c:pt idx="18">
                  <c:v>7.1323608089802967E-2</c:v>
                </c:pt>
                <c:pt idx="19">
                  <c:v>7.1437747677990784E-2</c:v>
                </c:pt>
                <c:pt idx="20">
                  <c:v>8.4311491756226264E-2</c:v>
                </c:pt>
                <c:pt idx="21">
                  <c:v>9.7737911735160596E-2</c:v>
                </c:pt>
                <c:pt idx="22">
                  <c:v>9.8230514168392194E-2</c:v>
                </c:pt>
                <c:pt idx="23">
                  <c:v>0.22046800577078862</c:v>
                </c:pt>
                <c:pt idx="24">
                  <c:v>0.22046800577078862</c:v>
                </c:pt>
                <c:pt idx="25">
                  <c:v>0.22050404985126898</c:v>
                </c:pt>
                <c:pt idx="26">
                  <c:v>0.22050404985126898</c:v>
                </c:pt>
                <c:pt idx="27">
                  <c:v>0.22058214535897641</c:v>
                </c:pt>
                <c:pt idx="28">
                  <c:v>0.22058214535897641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7B-468D-ABCD-5EF7C446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217080"/>
        <c:axId val="1"/>
      </c:scatterChart>
      <c:valAx>
        <c:axId val="470217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217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</xdr:rowOff>
    </xdr:from>
    <xdr:to>
      <xdr:col>17</xdr:col>
      <xdr:colOff>66675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224F28-3161-0FE5-3ECB-344FC7E08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3" t="s">
        <v>51</v>
      </c>
    </row>
    <row r="2" spans="1:7" x14ac:dyDescent="0.2">
      <c r="A2" t="s">
        <v>24</v>
      </c>
      <c r="B2" t="s">
        <v>43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 t="s">
        <v>42</v>
      </c>
      <c r="D4" s="8" t="s">
        <v>42</v>
      </c>
    </row>
    <row r="6" spans="1:7" x14ac:dyDescent="0.2">
      <c r="A6" s="4" t="s">
        <v>1</v>
      </c>
    </row>
    <row r="7" spans="1:7" x14ac:dyDescent="0.2">
      <c r="A7" t="s">
        <v>2</v>
      </c>
      <c r="C7">
        <v>54055.362000000001</v>
      </c>
    </row>
    <row r="8" spans="1:7" x14ac:dyDescent="0.2">
      <c r="A8" t="s">
        <v>3</v>
      </c>
      <c r="C8">
        <v>0.31823699999999999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15</v>
      </c>
      <c r="B11" s="11"/>
      <c r="C11" s="23">
        <f ca="1">INTERCEPT(INDIRECT($G$11):G991,INDIRECT($F$11):F991)</f>
        <v>5.630707601082946E-4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SLOPE(INDIRECT($G$11):G991,INDIRECT($F$11):F991)</f>
        <v>1.2014693493453549E-5</v>
      </c>
      <c r="D12" s="2"/>
      <c r="E12" s="11"/>
    </row>
    <row r="13" spans="1:7" x14ac:dyDescent="0.2">
      <c r="A13" s="11" t="s">
        <v>19</v>
      </c>
      <c r="B13" s="11"/>
      <c r="C13" s="2" t="s">
        <v>13</v>
      </c>
      <c r="D13" s="15" t="s">
        <v>37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NOW()+15018.5+$C$9/24</f>
        <v>60372.847536921297</v>
      </c>
    </row>
    <row r="15" spans="1:7" x14ac:dyDescent="0.2">
      <c r="A15" s="13" t="s">
        <v>17</v>
      </c>
      <c r="B15" s="11"/>
      <c r="C15" s="14">
        <f ca="1">(C7+C11)+(C8+C12)*INT(MAX(F21:F3532))</f>
        <v>59883.138520138011</v>
      </c>
      <c r="D15" s="15" t="s">
        <v>38</v>
      </c>
      <c r="E15" s="16">
        <f ca="1">ROUND(2*(E14-$C$7)/$C$8,0)/2+E13</f>
        <v>19852.5</v>
      </c>
    </row>
    <row r="16" spans="1:7" x14ac:dyDescent="0.2">
      <c r="A16" s="17" t="s">
        <v>4</v>
      </c>
      <c r="B16" s="11"/>
      <c r="C16" s="18">
        <f ca="1">+C8+C12</f>
        <v>0.31824901469349343</v>
      </c>
      <c r="D16" s="15" t="s">
        <v>39</v>
      </c>
      <c r="E16" s="25">
        <f ca="1">ROUND(2*(E14-$C$15)/$C$16,0)/2+E13</f>
        <v>1540</v>
      </c>
    </row>
    <row r="17" spans="1:18" ht="13.5" thickBot="1" x14ac:dyDescent="0.25">
      <c r="A17" s="15" t="s">
        <v>30</v>
      </c>
      <c r="B17" s="11"/>
      <c r="C17" s="11">
        <f>COUNT(C21:C2190)</f>
        <v>29</v>
      </c>
      <c r="D17" s="15" t="s">
        <v>34</v>
      </c>
      <c r="E17" s="19">
        <f ca="1">+$C$15+$C$16*E16-15018.5-$C$9/24</f>
        <v>45355.137836099326</v>
      </c>
    </row>
    <row r="18" spans="1:18" ht="14.25" thickTop="1" thickBot="1" x14ac:dyDescent="0.25">
      <c r="A18" s="17" t="s">
        <v>5</v>
      </c>
      <c r="B18" s="11"/>
      <c r="C18" s="20">
        <f ca="1">+C15</f>
        <v>59883.138520138011</v>
      </c>
      <c r="D18" s="21">
        <f ca="1">+C16</f>
        <v>0.31824901469349343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</row>
    <row r="21" spans="1:18" x14ac:dyDescent="0.2">
      <c r="A21" s="28" t="s">
        <v>40</v>
      </c>
      <c r="B21" s="29" t="s">
        <v>41</v>
      </c>
      <c r="C21" s="28">
        <v>54055.362000000001</v>
      </c>
      <c r="D21" s="28">
        <v>5.9999999999999995E-4</v>
      </c>
      <c r="E21">
        <f t="shared" ref="E21:E43" si="0">+(C21-C$7)/C$8</f>
        <v>0</v>
      </c>
      <c r="F21">
        <f t="shared" ref="F21:F40" si="1">ROUND(2*E21,0)/2</f>
        <v>0</v>
      </c>
      <c r="G21">
        <f t="shared" ref="G21:G43" si="2">+C21-(C$7+F21*C$8)</f>
        <v>0</v>
      </c>
      <c r="H21">
        <f t="shared" ref="H21:H43" si="3">+G21</f>
        <v>0</v>
      </c>
      <c r="O21">
        <f t="shared" ref="O21:O43" ca="1" si="4">+C$11+C$12*$F21</f>
        <v>5.630707601082946E-4</v>
      </c>
      <c r="Q21" s="1">
        <f t="shared" ref="Q21:Q43" si="5">+C21-15018.5</f>
        <v>39036.862000000001</v>
      </c>
      <c r="R21" t="e">
        <f>IF(ABS(#REF!-C20)&lt;0.00001,1,"")</f>
        <v>#REF!</v>
      </c>
    </row>
    <row r="22" spans="1:18" x14ac:dyDescent="0.2">
      <c r="A22" s="28" t="s">
        <v>40</v>
      </c>
      <c r="B22" s="29" t="s">
        <v>41</v>
      </c>
      <c r="C22" s="28">
        <v>54055.521399999998</v>
      </c>
      <c r="D22" s="28">
        <v>1.5E-3</v>
      </c>
      <c r="E22">
        <f t="shared" si="0"/>
        <v>0.50088456086759825</v>
      </c>
      <c r="F22">
        <f t="shared" si="1"/>
        <v>0.5</v>
      </c>
      <c r="G22">
        <f t="shared" si="2"/>
        <v>2.8149999707238749E-4</v>
      </c>
      <c r="I22">
        <f>+G22</f>
        <v>2.8149999707238749E-4</v>
      </c>
      <c r="O22">
        <f t="shared" ca="1" si="4"/>
        <v>5.6907810685502135E-4</v>
      </c>
      <c r="Q22" s="1">
        <f t="shared" si="5"/>
        <v>39037.021399999998</v>
      </c>
    </row>
    <row r="23" spans="1:18" x14ac:dyDescent="0.2">
      <c r="A23" s="28" t="s">
        <v>40</v>
      </c>
      <c r="B23" s="29" t="s">
        <v>41</v>
      </c>
      <c r="C23" s="28">
        <v>54055.681900000003</v>
      </c>
      <c r="D23" s="28">
        <v>6.0000000000000001E-3</v>
      </c>
      <c r="E23">
        <f t="shared" si="0"/>
        <v>1.0052256651559535</v>
      </c>
      <c r="F23">
        <f t="shared" si="1"/>
        <v>1</v>
      </c>
      <c r="G23">
        <f t="shared" si="2"/>
        <v>1.6630000027362257E-3</v>
      </c>
      <c r="I23">
        <f>+G23</f>
        <v>1.6630000027362257E-3</v>
      </c>
      <c r="O23">
        <f t="shared" ca="1" si="4"/>
        <v>5.750854536017481E-4</v>
      </c>
      <c r="Q23" s="1">
        <f t="shared" si="5"/>
        <v>39037.181900000003</v>
      </c>
    </row>
    <row r="24" spans="1:18" x14ac:dyDescent="0.2">
      <c r="A24" s="28" t="s">
        <v>40</v>
      </c>
      <c r="B24" s="29" t="s">
        <v>41</v>
      </c>
      <c r="C24" s="28">
        <v>54084.323199999999</v>
      </c>
      <c r="D24" s="28">
        <v>5.9999999999999995E-4</v>
      </c>
      <c r="E24">
        <f t="shared" si="0"/>
        <v>91.005131395777099</v>
      </c>
      <c r="F24">
        <f t="shared" si="1"/>
        <v>91</v>
      </c>
      <c r="G24">
        <f t="shared" si="2"/>
        <v>1.6329999998561107E-3</v>
      </c>
      <c r="I24">
        <f>+G24</f>
        <v>1.6329999998561107E-3</v>
      </c>
      <c r="O24">
        <f t="shared" ca="1" si="4"/>
        <v>1.6564078680125676E-3</v>
      </c>
      <c r="Q24" s="1">
        <f t="shared" si="5"/>
        <v>39065.823199999999</v>
      </c>
    </row>
    <row r="25" spans="1:18" x14ac:dyDescent="0.2">
      <c r="A25" s="28" t="s">
        <v>40</v>
      </c>
      <c r="B25" s="29" t="s">
        <v>41</v>
      </c>
      <c r="C25" s="28">
        <v>54084.481899999999</v>
      </c>
      <c r="D25" s="28">
        <v>1.1999999999999999E-3</v>
      </c>
      <c r="E25">
        <f t="shared" si="0"/>
        <v>91.50381633813123</v>
      </c>
      <c r="F25">
        <f t="shared" si="1"/>
        <v>91.5</v>
      </c>
      <c r="G25">
        <f t="shared" si="2"/>
        <v>1.2145000000600703E-3</v>
      </c>
      <c r="I25">
        <f>+G25</f>
        <v>1.2145000000600703E-3</v>
      </c>
      <c r="O25">
        <f t="shared" ca="1" si="4"/>
        <v>1.6624152147592943E-3</v>
      </c>
      <c r="Q25" s="1">
        <f t="shared" si="5"/>
        <v>39065.981899999999</v>
      </c>
    </row>
    <row r="26" spans="1:18" x14ac:dyDescent="0.2">
      <c r="A26" s="28" t="s">
        <v>40</v>
      </c>
      <c r="B26" s="29" t="s">
        <v>41</v>
      </c>
      <c r="C26" s="28">
        <v>54084.641100000001</v>
      </c>
      <c r="D26" s="28">
        <v>4.0000000000000002E-4</v>
      </c>
      <c r="E26">
        <f t="shared" si="0"/>
        <v>92.004072436579477</v>
      </c>
      <c r="F26">
        <f t="shared" si="1"/>
        <v>92</v>
      </c>
      <c r="G26">
        <f t="shared" si="2"/>
        <v>1.2960000021848828E-3</v>
      </c>
      <c r="I26">
        <f>+G26</f>
        <v>1.2960000021848828E-3</v>
      </c>
      <c r="O26">
        <f t="shared" ca="1" si="4"/>
        <v>1.6684225615060211E-3</v>
      </c>
      <c r="Q26" s="1">
        <f t="shared" si="5"/>
        <v>39066.141100000001</v>
      </c>
    </row>
    <row r="27" spans="1:18" x14ac:dyDescent="0.2">
      <c r="A27" s="28" t="s">
        <v>40</v>
      </c>
      <c r="B27" s="29" t="s">
        <v>41</v>
      </c>
      <c r="C27" s="28">
        <v>54364.541899999997</v>
      </c>
      <c r="D27" s="28">
        <v>6.9999999999999999E-4</v>
      </c>
      <c r="E27">
        <f t="shared" si="0"/>
        <v>971.53976438941902</v>
      </c>
      <c r="F27">
        <f t="shared" si="1"/>
        <v>971.5</v>
      </c>
      <c r="G27">
        <f t="shared" si="2"/>
        <v>1.2654499994823709E-2</v>
      </c>
      <c r="I27">
        <f>+G27</f>
        <v>1.2654499994823709E-2</v>
      </c>
      <c r="O27">
        <f t="shared" ca="1" si="4"/>
        <v>1.2235345488998418E-2</v>
      </c>
      <c r="Q27" s="1">
        <f t="shared" si="5"/>
        <v>39346.041899999997</v>
      </c>
    </row>
    <row r="28" spans="1:18" x14ac:dyDescent="0.2">
      <c r="A28" s="28" t="s">
        <v>40</v>
      </c>
      <c r="B28" s="29" t="s">
        <v>41</v>
      </c>
      <c r="C28" s="28">
        <v>54364.541899999997</v>
      </c>
      <c r="D28" s="28">
        <v>6.9999999999999999E-4</v>
      </c>
      <c r="E28">
        <f t="shared" si="0"/>
        <v>971.53976438941902</v>
      </c>
      <c r="F28">
        <f t="shared" si="1"/>
        <v>971.5</v>
      </c>
      <c r="G28">
        <f t="shared" si="2"/>
        <v>1.2654499994823709E-2</v>
      </c>
      <c r="I28">
        <f>+G28</f>
        <v>1.2654499994823709E-2</v>
      </c>
      <c r="O28">
        <f t="shared" ca="1" si="4"/>
        <v>1.2235345488998418E-2</v>
      </c>
      <c r="Q28" s="1">
        <f t="shared" si="5"/>
        <v>39346.041899999997</v>
      </c>
    </row>
    <row r="29" spans="1:18" x14ac:dyDescent="0.2">
      <c r="A29" s="28" t="s">
        <v>40</v>
      </c>
      <c r="B29" s="29" t="s">
        <v>41</v>
      </c>
      <c r="C29" s="28">
        <v>54455.3989</v>
      </c>
      <c r="D29" s="28">
        <v>4.1000000000000003E-3</v>
      </c>
      <c r="E29">
        <f t="shared" si="0"/>
        <v>1257.0408217774777</v>
      </c>
      <c r="F29">
        <f t="shared" si="1"/>
        <v>1257</v>
      </c>
      <c r="G29">
        <f t="shared" si="2"/>
        <v>1.2990999995963648E-2</v>
      </c>
      <c r="I29">
        <f>+G29</f>
        <v>1.2990999995963648E-2</v>
      </c>
      <c r="O29">
        <f t="shared" ca="1" si="4"/>
        <v>1.5665540481379407E-2</v>
      </c>
      <c r="Q29" s="1">
        <f t="shared" si="5"/>
        <v>39436.8989</v>
      </c>
    </row>
    <row r="30" spans="1:18" x14ac:dyDescent="0.2">
      <c r="A30" s="28" t="s">
        <v>40</v>
      </c>
      <c r="B30" s="29" t="s">
        <v>41</v>
      </c>
      <c r="C30" s="28">
        <v>54476.4061</v>
      </c>
      <c r="D30" s="28">
        <v>8.0000000000000004E-4</v>
      </c>
      <c r="E30">
        <f t="shared" si="0"/>
        <v>1323.0520021242005</v>
      </c>
      <c r="F30">
        <f t="shared" si="1"/>
        <v>1323</v>
      </c>
      <c r="G30">
        <f t="shared" si="2"/>
        <v>1.6548999999940861E-2</v>
      </c>
      <c r="I30">
        <f>+G30</f>
        <v>1.6548999999940861E-2</v>
      </c>
      <c r="O30">
        <f t="shared" ca="1" si="4"/>
        <v>1.6458510251947341E-2</v>
      </c>
      <c r="Q30" s="1">
        <f t="shared" si="5"/>
        <v>39457.9061</v>
      </c>
    </row>
    <row r="31" spans="1:18" x14ac:dyDescent="0.2">
      <c r="A31" s="28" t="s">
        <v>40</v>
      </c>
      <c r="B31" s="29" t="s">
        <v>41</v>
      </c>
      <c r="C31" s="28">
        <v>54476.563999999998</v>
      </c>
      <c r="D31" s="28">
        <v>5.0000000000000001E-4</v>
      </c>
      <c r="E31">
        <f t="shared" si="0"/>
        <v>1323.5481732168087</v>
      </c>
      <c r="F31">
        <f t="shared" si="1"/>
        <v>1323.5</v>
      </c>
      <c r="G31">
        <f t="shared" si="2"/>
        <v>1.5330499998526648E-2</v>
      </c>
      <c r="I31">
        <f>+G31</f>
        <v>1.5330499998526648E-2</v>
      </c>
      <c r="O31">
        <f t="shared" ca="1" si="4"/>
        <v>1.6464517598694068E-2</v>
      </c>
      <c r="Q31" s="1">
        <f t="shared" si="5"/>
        <v>39458.063999999998</v>
      </c>
    </row>
    <row r="32" spans="1:18" x14ac:dyDescent="0.2">
      <c r="A32" s="38" t="s">
        <v>48</v>
      </c>
      <c r="B32" s="38"/>
      <c r="C32" s="34">
        <v>55598.393400000001</v>
      </c>
      <c r="D32" s="34">
        <v>5.9999999999999995E-4</v>
      </c>
      <c r="E32">
        <f t="shared" si="0"/>
        <v>4848.6863563947618</v>
      </c>
      <c r="F32">
        <f t="shared" si="1"/>
        <v>4848.5</v>
      </c>
      <c r="G32">
        <f t="shared" si="2"/>
        <v>5.9305499999027234E-2</v>
      </c>
      <c r="I32">
        <f>+G32</f>
        <v>5.9305499999027234E-2</v>
      </c>
      <c r="O32">
        <f t="shared" ca="1" si="4"/>
        <v>5.8816312163117827E-2</v>
      </c>
      <c r="Q32" s="1">
        <f t="shared" si="5"/>
        <v>40579.893400000001</v>
      </c>
    </row>
    <row r="33" spans="1:17" x14ac:dyDescent="0.2">
      <c r="A33" s="28" t="s">
        <v>44</v>
      </c>
      <c r="B33" s="29" t="s">
        <v>45</v>
      </c>
      <c r="C33" s="28">
        <v>55862.856899999999</v>
      </c>
      <c r="D33" s="28">
        <v>8.0000000000000004E-4</v>
      </c>
      <c r="E33">
        <f t="shared" si="0"/>
        <v>5679.7132325907987</v>
      </c>
      <c r="F33">
        <f t="shared" si="1"/>
        <v>5679.5</v>
      </c>
      <c r="G33">
        <f t="shared" si="2"/>
        <v>6.7858499998692423E-2</v>
      </c>
      <c r="I33">
        <f>+G33</f>
        <v>6.7858499998692423E-2</v>
      </c>
      <c r="O33">
        <f t="shared" ca="1" si="4"/>
        <v>6.8800522456177723E-2</v>
      </c>
      <c r="Q33" s="1">
        <f t="shared" si="5"/>
        <v>40844.356899999999</v>
      </c>
    </row>
    <row r="34" spans="1:17" x14ac:dyDescent="0.2">
      <c r="A34" s="28" t="s">
        <v>44</v>
      </c>
      <c r="B34" s="29" t="s">
        <v>41</v>
      </c>
      <c r="C34" s="28">
        <v>55866.837800000001</v>
      </c>
      <c r="D34" s="28">
        <v>2.0000000000000001E-4</v>
      </c>
      <c r="E34">
        <f t="shared" si="0"/>
        <v>5692.2224631328227</v>
      </c>
      <c r="F34">
        <f t="shared" si="1"/>
        <v>5692</v>
      </c>
      <c r="G34">
        <f t="shared" si="2"/>
        <v>7.0795999999972992E-2</v>
      </c>
      <c r="I34">
        <f>+G34</f>
        <v>7.0795999999972992E-2</v>
      </c>
      <c r="O34">
        <f t="shared" ca="1" si="4"/>
        <v>6.8950706124845898E-2</v>
      </c>
      <c r="Q34" s="1">
        <f t="shared" si="5"/>
        <v>40848.337800000001</v>
      </c>
    </row>
    <row r="35" spans="1:17" x14ac:dyDescent="0.2">
      <c r="A35" s="28" t="s">
        <v>44</v>
      </c>
      <c r="B35" s="29" t="s">
        <v>45</v>
      </c>
      <c r="C35" s="28">
        <v>55866.997000000003</v>
      </c>
      <c r="D35" s="28">
        <v>2.0000000000000001E-4</v>
      </c>
      <c r="E35">
        <f t="shared" si="0"/>
        <v>5692.7227192312712</v>
      </c>
      <c r="F35">
        <f t="shared" si="1"/>
        <v>5692.5</v>
      </c>
      <c r="G35">
        <f t="shared" si="2"/>
        <v>7.0877500002097804E-2</v>
      </c>
      <c r="I35">
        <f>+G35</f>
        <v>7.0877500002097804E-2</v>
      </c>
      <c r="O35">
        <f t="shared" ca="1" si="4"/>
        <v>6.8956713471592629E-2</v>
      </c>
      <c r="Q35" s="1">
        <f t="shared" si="5"/>
        <v>40848.497000000003</v>
      </c>
    </row>
    <row r="36" spans="1:17" x14ac:dyDescent="0.2">
      <c r="A36" s="28" t="s">
        <v>44</v>
      </c>
      <c r="B36" s="29" t="s">
        <v>45</v>
      </c>
      <c r="C36" s="28">
        <v>55867.951300000001</v>
      </c>
      <c r="D36" s="28">
        <v>1E-4</v>
      </c>
      <c r="E36">
        <f t="shared" si="0"/>
        <v>5695.7214277409594</v>
      </c>
      <c r="F36">
        <f t="shared" si="1"/>
        <v>5695.5</v>
      </c>
      <c r="G36">
        <f t="shared" si="2"/>
        <v>7.0466500001202803E-2</v>
      </c>
      <c r="I36">
        <f>+G36</f>
        <v>7.0466500001202803E-2</v>
      </c>
      <c r="O36">
        <f t="shared" ca="1" si="4"/>
        <v>6.8992757552072986E-2</v>
      </c>
      <c r="Q36" s="1">
        <f t="shared" si="5"/>
        <v>40849.451300000001</v>
      </c>
    </row>
    <row r="37" spans="1:17" x14ac:dyDescent="0.2">
      <c r="A37" s="28" t="s">
        <v>44</v>
      </c>
      <c r="B37" s="29" t="s">
        <v>45</v>
      </c>
      <c r="C37" s="28">
        <v>55875.906600000002</v>
      </c>
      <c r="D37" s="28">
        <v>4.0000000000000002E-4</v>
      </c>
      <c r="E37">
        <f t="shared" si="0"/>
        <v>5720.7194637958537</v>
      </c>
      <c r="F37">
        <f t="shared" si="1"/>
        <v>5720.5</v>
      </c>
      <c r="G37">
        <f t="shared" si="2"/>
        <v>6.9841500000620726E-2</v>
      </c>
      <c r="I37">
        <f>+G37</f>
        <v>6.9841500000620726E-2</v>
      </c>
      <c r="O37">
        <f t="shared" ca="1" si="4"/>
        <v>6.9293124889409322E-2</v>
      </c>
      <c r="Q37" s="1">
        <f t="shared" si="5"/>
        <v>40857.406600000002</v>
      </c>
    </row>
    <row r="38" spans="1:17" x14ac:dyDescent="0.2">
      <c r="A38" s="28" t="s">
        <v>44</v>
      </c>
      <c r="B38" s="29" t="s">
        <v>45</v>
      </c>
      <c r="C38" s="28">
        <v>55893.727800000001</v>
      </c>
      <c r="D38" s="28">
        <v>2.9999999999999997E-4</v>
      </c>
      <c r="E38">
        <f t="shared" si="0"/>
        <v>5776.7192375493723</v>
      </c>
      <c r="F38">
        <f t="shared" si="1"/>
        <v>5776.5</v>
      </c>
      <c r="G38">
        <f t="shared" si="2"/>
        <v>6.9769499998074025E-2</v>
      </c>
      <c r="I38">
        <f>+G38</f>
        <v>6.9769499998074025E-2</v>
      </c>
      <c r="O38">
        <f t="shared" ca="1" si="4"/>
        <v>6.9965947725042721E-2</v>
      </c>
      <c r="Q38" s="1">
        <f t="shared" si="5"/>
        <v>40875.227800000001</v>
      </c>
    </row>
    <row r="39" spans="1:17" x14ac:dyDescent="0.2">
      <c r="A39" s="28" t="s">
        <v>44</v>
      </c>
      <c r="B39" s="29" t="s">
        <v>45</v>
      </c>
      <c r="C39" s="28">
        <v>55929.688499999997</v>
      </c>
      <c r="D39" s="28">
        <v>8.0000000000000004E-4</v>
      </c>
      <c r="E39">
        <f t="shared" si="0"/>
        <v>5889.7189830220732</v>
      </c>
      <c r="F39">
        <f t="shared" si="1"/>
        <v>5889.5</v>
      </c>
      <c r="G39">
        <f t="shared" si="2"/>
        <v>6.9688499992480502E-2</v>
      </c>
      <c r="I39">
        <f>+G39</f>
        <v>6.9688499992480502E-2</v>
      </c>
      <c r="O39">
        <f t="shared" ca="1" si="4"/>
        <v>7.1323608089802967E-2</v>
      </c>
      <c r="Q39" s="1">
        <f t="shared" si="5"/>
        <v>40911.188499999997</v>
      </c>
    </row>
    <row r="40" spans="1:17" x14ac:dyDescent="0.2">
      <c r="A40" s="28" t="s">
        <v>44</v>
      </c>
      <c r="B40" s="29" t="s">
        <v>41</v>
      </c>
      <c r="C40" s="28">
        <v>55932.713400000001</v>
      </c>
      <c r="D40" s="28">
        <v>2.9999999999999997E-4</v>
      </c>
      <c r="E40">
        <f t="shared" si="0"/>
        <v>5899.2241631237084</v>
      </c>
      <c r="F40">
        <f t="shared" si="1"/>
        <v>5899</v>
      </c>
      <c r="G40">
        <f t="shared" si="2"/>
        <v>7.1337000001221895E-2</v>
      </c>
      <c r="I40">
        <f>+G40</f>
        <v>7.1337000001221895E-2</v>
      </c>
      <c r="O40">
        <f t="shared" ca="1" si="4"/>
        <v>7.1437747677990784E-2</v>
      </c>
      <c r="Q40" s="1">
        <f t="shared" si="5"/>
        <v>40914.213400000001</v>
      </c>
    </row>
    <row r="41" spans="1:17" x14ac:dyDescent="0.2">
      <c r="A41" s="31" t="s">
        <v>46</v>
      </c>
      <c r="B41" s="32" t="s">
        <v>45</v>
      </c>
      <c r="C41" s="33">
        <v>56273.719100000002</v>
      </c>
      <c r="D41" s="33">
        <v>2.0000000000000001E-4</v>
      </c>
      <c r="E41">
        <f t="shared" si="0"/>
        <v>6970.7705263687158</v>
      </c>
      <c r="F41" s="30">
        <f>ROUND(2*E41,0)/2-0.5</f>
        <v>6970.5</v>
      </c>
      <c r="G41">
        <f t="shared" si="2"/>
        <v>8.6091500001202803E-2</v>
      </c>
      <c r="I41">
        <f>+G41</f>
        <v>8.6091500001202803E-2</v>
      </c>
      <c r="O41">
        <f t="shared" ca="1" si="4"/>
        <v>8.4311491756226264E-2</v>
      </c>
      <c r="Q41" s="1">
        <f t="shared" si="5"/>
        <v>41255.219100000002</v>
      </c>
    </row>
    <row r="42" spans="1:17" x14ac:dyDescent="0.2">
      <c r="A42" s="35" t="s">
        <v>47</v>
      </c>
      <c r="B42" s="36" t="s">
        <v>41</v>
      </c>
      <c r="C42" s="33">
        <v>56629.360399999998</v>
      </c>
      <c r="D42" s="37">
        <v>2.0000000000000001E-4</v>
      </c>
      <c r="E42">
        <f t="shared" si="0"/>
        <v>8088.3065136988998</v>
      </c>
      <c r="F42" s="30">
        <f>ROUND(2*E42,0)/2-0.5</f>
        <v>8088</v>
      </c>
      <c r="G42">
        <f t="shared" si="2"/>
        <v>9.754399999656016E-2</v>
      </c>
      <c r="I42">
        <f>+G42</f>
        <v>9.754399999656016E-2</v>
      </c>
      <c r="O42">
        <f t="shared" ca="1" si="4"/>
        <v>9.7737911735160596E-2</v>
      </c>
      <c r="Q42" s="1">
        <f t="shared" si="5"/>
        <v>41610.860399999998</v>
      </c>
    </row>
    <row r="43" spans="1:17" x14ac:dyDescent="0.2">
      <c r="A43" s="35" t="s">
        <v>47</v>
      </c>
      <c r="B43" s="36" t="s">
        <v>41</v>
      </c>
      <c r="C43" s="33">
        <v>56642.408600000002</v>
      </c>
      <c r="D43" s="37">
        <v>1E-4</v>
      </c>
      <c r="E43">
        <f t="shared" si="0"/>
        <v>8129.3080314356957</v>
      </c>
      <c r="F43" s="30">
        <f>ROUND(2*E43,0)/2-0.5</f>
        <v>8129</v>
      </c>
      <c r="G43">
        <f t="shared" si="2"/>
        <v>9.8027000000001863E-2</v>
      </c>
      <c r="I43">
        <f>+G43</f>
        <v>9.8027000000001863E-2</v>
      </c>
      <c r="O43">
        <f t="shared" ca="1" si="4"/>
        <v>9.8230514168392194E-2</v>
      </c>
      <c r="Q43" s="1">
        <f t="shared" si="5"/>
        <v>41623.908600000002</v>
      </c>
    </row>
    <row r="44" spans="1:17" x14ac:dyDescent="0.2">
      <c r="A44" s="39" t="s">
        <v>49</v>
      </c>
      <c r="B44" s="40" t="s">
        <v>41</v>
      </c>
      <c r="C44" s="41">
        <v>59880.274499999825</v>
      </c>
      <c r="D44" s="9"/>
      <c r="E44">
        <f t="shared" ref="E44:E49" si="6">+(C44-C$7)/C$8</f>
        <v>18303.693473731288</v>
      </c>
      <c r="F44" s="42">
        <f t="shared" ref="F44:F49" si="7">ROUND(2*E44,0)/2-0.5</f>
        <v>18303</v>
      </c>
      <c r="G44">
        <f t="shared" ref="G44:G49" si="8">+C44-(C$7+F44*C$8)</f>
        <v>0.22068899982696166</v>
      </c>
      <c r="I44">
        <f t="shared" ref="I44:I49" si="9">+G44</f>
        <v>0.22068899982696166</v>
      </c>
      <c r="O44">
        <f t="shared" ref="O44:O49" ca="1" si="10">+C$11+C$12*$F44</f>
        <v>0.22046800577078862</v>
      </c>
      <c r="Q44" s="1">
        <f t="shared" ref="Q44:Q49" si="11">+C44-15018.5</f>
        <v>44861.774499999825</v>
      </c>
    </row>
    <row r="45" spans="1:17" x14ac:dyDescent="0.2">
      <c r="A45" s="39" t="s">
        <v>49</v>
      </c>
      <c r="B45" s="40" t="s">
        <v>41</v>
      </c>
      <c r="C45" s="41">
        <v>59880.274799999781</v>
      </c>
      <c r="D45" s="9"/>
      <c r="E45">
        <f t="shared" si="6"/>
        <v>18303.694416424802</v>
      </c>
      <c r="F45" s="42">
        <f t="shared" si="7"/>
        <v>18303</v>
      </c>
      <c r="G45">
        <f t="shared" si="8"/>
        <v>0.22098899978300324</v>
      </c>
      <c r="I45">
        <f t="shared" si="9"/>
        <v>0.22098899978300324</v>
      </c>
      <c r="O45">
        <f t="shared" ca="1" si="10"/>
        <v>0.22046800577078862</v>
      </c>
      <c r="Q45" s="1">
        <f t="shared" si="11"/>
        <v>44861.774799999781</v>
      </c>
    </row>
    <row r="46" spans="1:17" x14ac:dyDescent="0.2">
      <c r="A46" s="39" t="s">
        <v>49</v>
      </c>
      <c r="B46" s="40" t="s">
        <v>41</v>
      </c>
      <c r="C46" s="41">
        <v>59881.229499999899</v>
      </c>
      <c r="D46" s="9"/>
      <c r="E46">
        <f t="shared" si="6"/>
        <v>18306.694381859743</v>
      </c>
      <c r="F46" s="42">
        <f t="shared" si="7"/>
        <v>18306</v>
      </c>
      <c r="G46">
        <f t="shared" si="8"/>
        <v>0.22097799989569467</v>
      </c>
      <c r="I46">
        <f t="shared" si="9"/>
        <v>0.22097799989569467</v>
      </c>
      <c r="O46">
        <f t="shared" ca="1" si="10"/>
        <v>0.22050404985126898</v>
      </c>
      <c r="Q46" s="1">
        <f t="shared" si="11"/>
        <v>44862.729499999899</v>
      </c>
    </row>
    <row r="47" spans="1:17" x14ac:dyDescent="0.2">
      <c r="A47" s="39" t="s">
        <v>49</v>
      </c>
      <c r="B47" s="40" t="s">
        <v>41</v>
      </c>
      <c r="C47" s="41">
        <v>59881.229799999855</v>
      </c>
      <c r="D47" s="9"/>
      <c r="E47">
        <f t="shared" si="6"/>
        <v>18306.695324553257</v>
      </c>
      <c r="F47" s="42">
        <f t="shared" si="7"/>
        <v>18306</v>
      </c>
      <c r="G47">
        <f t="shared" si="8"/>
        <v>0.22127799985173624</v>
      </c>
      <c r="I47">
        <f t="shared" si="9"/>
        <v>0.22127799985173624</v>
      </c>
      <c r="O47">
        <f t="shared" ca="1" si="10"/>
        <v>0.22050404985126898</v>
      </c>
      <c r="Q47" s="1">
        <f t="shared" si="11"/>
        <v>44862.729799999855</v>
      </c>
    </row>
    <row r="48" spans="1:17" x14ac:dyDescent="0.2">
      <c r="A48" s="39" t="s">
        <v>49</v>
      </c>
      <c r="B48" s="40" t="s">
        <v>45</v>
      </c>
      <c r="C48" s="41">
        <v>59883.295299999882</v>
      </c>
      <c r="D48" s="9"/>
      <c r="E48">
        <f t="shared" si="6"/>
        <v>18313.185770353168</v>
      </c>
      <c r="F48" s="42">
        <f t="shared" si="7"/>
        <v>18312.5</v>
      </c>
      <c r="G48">
        <f t="shared" si="8"/>
        <v>0.21823749988107011</v>
      </c>
      <c r="I48">
        <f t="shared" si="9"/>
        <v>0.21823749988107011</v>
      </c>
      <c r="O48">
        <f t="shared" ca="1" si="10"/>
        <v>0.22058214535897641</v>
      </c>
      <c r="Q48" s="1">
        <f t="shared" si="11"/>
        <v>44864.795299999882</v>
      </c>
    </row>
    <row r="49" spans="1:17" x14ac:dyDescent="0.2">
      <c r="A49" s="39" t="s">
        <v>49</v>
      </c>
      <c r="B49" s="40" t="s">
        <v>45</v>
      </c>
      <c r="C49" s="41">
        <v>59883.296699999832</v>
      </c>
      <c r="D49" s="9"/>
      <c r="E49">
        <f t="shared" si="6"/>
        <v>18313.190169590056</v>
      </c>
      <c r="F49" s="42">
        <f t="shared" si="7"/>
        <v>18312.5</v>
      </c>
      <c r="G49">
        <f t="shared" si="8"/>
        <v>0.21963749983115122</v>
      </c>
      <c r="I49">
        <f t="shared" si="9"/>
        <v>0.21963749983115122</v>
      </c>
      <c r="O49">
        <f t="shared" ca="1" si="10"/>
        <v>0.22058214535897641</v>
      </c>
      <c r="Q49" s="1">
        <f t="shared" si="11"/>
        <v>44864.796699999832</v>
      </c>
    </row>
    <row r="50" spans="1:17" x14ac:dyDescent="0.2">
      <c r="C50" s="9"/>
      <c r="D50" s="9"/>
    </row>
    <row r="51" spans="1:17" x14ac:dyDescent="0.2">
      <c r="C51" s="9"/>
      <c r="D51" s="9"/>
    </row>
    <row r="52" spans="1:17" x14ac:dyDescent="0.2">
      <c r="C52" s="9"/>
      <c r="D52" s="9"/>
    </row>
    <row r="53" spans="1:17" x14ac:dyDescent="0.2">
      <c r="C53" s="9"/>
      <c r="D53" s="9"/>
    </row>
    <row r="54" spans="1:17" x14ac:dyDescent="0.2">
      <c r="C54" s="9"/>
      <c r="D54" s="9"/>
    </row>
    <row r="55" spans="1:17" x14ac:dyDescent="0.2">
      <c r="C55" s="9"/>
      <c r="D55" s="9"/>
    </row>
    <row r="56" spans="1:17" x14ac:dyDescent="0.2">
      <c r="C56" s="9"/>
      <c r="D56" s="9"/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2024-03-03T07:20:27Z</dcterms:modified>
</cp:coreProperties>
</file>