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607261E-1CA9-4D73-BAC4-92AF21706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1" i="1"/>
  <c r="F31" i="1" s="1"/>
  <c r="G31" i="1" s="1"/>
  <c r="K31" i="1" s="1"/>
  <c r="Q31" i="1"/>
  <c r="C31" i="1"/>
  <c r="A31" i="1"/>
  <c r="F14" i="1"/>
  <c r="F15" i="1" s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C17" i="1"/>
  <c r="E54" i="1"/>
  <c r="F54" i="1" s="1"/>
  <c r="G54" i="1" s="1"/>
  <c r="K54" i="1" s="1"/>
  <c r="Q54" i="1"/>
  <c r="E55" i="1"/>
  <c r="F55" i="1" s="1"/>
  <c r="G55" i="1" s="1"/>
  <c r="K55" i="1" s="1"/>
  <c r="Q55" i="1"/>
  <c r="E39" i="1"/>
  <c r="F39" i="1" s="1"/>
  <c r="G39" i="1" s="1"/>
  <c r="K39" i="1" s="1"/>
  <c r="D9" i="1"/>
  <c r="C9" i="1"/>
  <c r="Q39" i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40" i="1"/>
  <c r="F40" i="1" s="1"/>
  <c r="G40" i="1" s="1"/>
  <c r="K40" i="1" s="1"/>
  <c r="E41" i="1"/>
  <c r="F41" i="1" s="1"/>
  <c r="G41" i="1" s="1"/>
  <c r="K41" i="1" s="1"/>
  <c r="Q34" i="1"/>
  <c r="Q35" i="1"/>
  <c r="Q36" i="1"/>
  <c r="Q40" i="1"/>
  <c r="Q41" i="1"/>
  <c r="E37" i="1"/>
  <c r="F37" i="1" s="1"/>
  <c r="G37" i="1" s="1"/>
  <c r="K37" i="1" s="1"/>
  <c r="E38" i="1"/>
  <c r="F38" i="1" s="1"/>
  <c r="G38" i="1" s="1"/>
  <c r="K38" i="1" s="1"/>
  <c r="E21" i="1"/>
  <c r="F21" i="1" s="1"/>
  <c r="G21" i="1" s="1"/>
  <c r="H21" i="1" s="1"/>
  <c r="E22" i="1"/>
  <c r="F22" i="1" s="1"/>
  <c r="G22" i="1" s="1"/>
  <c r="J22" i="1" s="1"/>
  <c r="E23" i="1"/>
  <c r="F23" i="1" s="1"/>
  <c r="G23" i="1" s="1"/>
  <c r="J23" i="1" s="1"/>
  <c r="E24" i="1"/>
  <c r="F24" i="1"/>
  <c r="G24" i="1" s="1"/>
  <c r="J24" i="1" s="1"/>
  <c r="E25" i="1"/>
  <c r="F25" i="1" s="1"/>
  <c r="G25" i="1" s="1"/>
  <c r="J25" i="1" s="1"/>
  <c r="E26" i="1"/>
  <c r="F26" i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2" i="1"/>
  <c r="F32" i="1"/>
  <c r="G32" i="1" s="1"/>
  <c r="J32" i="1" s="1"/>
  <c r="Q37" i="1"/>
  <c r="Q38" i="1"/>
  <c r="Q22" i="1"/>
  <c r="Q23" i="1"/>
  <c r="Q24" i="1"/>
  <c r="Q25" i="1"/>
  <c r="Q26" i="1"/>
  <c r="Q27" i="1"/>
  <c r="Q28" i="1"/>
  <c r="Q29" i="1"/>
  <c r="Q30" i="1"/>
  <c r="Q32" i="1"/>
  <c r="Q21" i="1"/>
  <c r="C11" i="1"/>
  <c r="C12" i="1"/>
  <c r="O31" i="1" l="1"/>
  <c r="O33" i="1"/>
  <c r="O44" i="1"/>
  <c r="O48" i="1"/>
  <c r="O52" i="1"/>
  <c r="O46" i="1"/>
  <c r="O50" i="1"/>
  <c r="O43" i="1"/>
  <c r="O47" i="1"/>
  <c r="O51" i="1"/>
  <c r="O42" i="1"/>
  <c r="O45" i="1"/>
  <c r="O49" i="1"/>
  <c r="O53" i="1"/>
  <c r="C16" i="1"/>
  <c r="D18" i="1" s="1"/>
  <c r="O39" i="1"/>
  <c r="O34" i="1"/>
  <c r="O54" i="1"/>
  <c r="O40" i="1"/>
  <c r="O41" i="1"/>
  <c r="O38" i="1"/>
  <c r="O30" i="1"/>
  <c r="O36" i="1"/>
  <c r="O55" i="1"/>
  <c r="O37" i="1"/>
  <c r="O32" i="1"/>
  <c r="C15" i="1"/>
  <c r="O3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<sst xmlns="http://schemas.openxmlformats.org/spreadsheetml/2006/main" count="141" uniqueCount="62">
  <si>
    <t>OEJV 0182</t>
  </si>
  <si>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</si>
  <si>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</si>
  <si>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</si>
  <si>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</si>
  <si>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</si>
  <si>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</si>
  <si>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</si>
  <si>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</si>
  <si>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</si>
  <si>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</si>
  <si>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</si>
  <si>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</si>
  <si>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</si>
  <si>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</si>
  <si>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</si>
  <si>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</si>
  <si>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</si>
  <si>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</si>
  <si>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</si>
  <si>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</si>
  <si>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</si>
  <si>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</si>
  <si>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</si>
  <si>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</si>
  <si>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</si>
  <si>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</si>
  <si>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</si>
  <si>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</si>
  <si>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</si>
  <si>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</si>
  <si>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</si>
  <si>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</si>
  <si>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</si>
  <si>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</si>
  <si>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</si>
  <si>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</si>
  <si>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</si>
  <si>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YZ Phe</t>
  </si>
  <si>
    <t>YZ Phe / GSC 8040-1234</t>
  </si>
  <si>
    <t>G8040-1234</t>
  </si>
  <si>
    <t>EW/KW</t>
  </si>
  <si>
    <t>Kreiner</t>
  </si>
  <si>
    <t>J.M. Kreiner, 2004, Acta Astronomica, vol. 54, pp 207-210.</t>
  </si>
  <si>
    <t>IBVS 3438</t>
  </si>
  <si>
    <t>I</t>
  </si>
  <si>
    <t>PE</t>
  </si>
  <si>
    <t>II</t>
  </si>
  <si>
    <t>OEJV 0179</t>
  </si>
  <si>
    <t>pg</t>
  </si>
  <si>
    <t>vis</t>
  </si>
  <si>
    <t>CCD</t>
  </si>
  <si>
    <t>OEJV 0211</t>
  </si>
  <si>
    <t>JAVSO 49, 251</t>
  </si>
  <si>
    <t>TESS/BAJ/RAA</t>
  </si>
  <si>
    <t>TESS</t>
  </si>
  <si>
    <t>VSS SEB Gp</t>
  </si>
  <si>
    <t xml:space="preserve">Mag </t>
  </si>
  <si>
    <t>Next ToM-P</t>
  </si>
  <si>
    <t>Next ToM-S</t>
  </si>
  <si>
    <t>12.70-13.20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</si>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</sst>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 vertical="center"/>
    </xf>
    <xf numFmtId="165" fontId="5" fillId="0" borderId="0" xfId="42" applyNumberFormat="1" applyFont="1" applyAlignment="1">
      <alignment horizontal="left"/>
    </xf>
    <xf numFmtId="165" fontId="28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vertical="center"/>
    </xf>
    <xf numFmtId="166" fontId="5" fillId="0" borderId="0" xfId="42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166" fontId="5" fillId="0" borderId="0" xfId="41" applyNumberFormat="1" applyFont="1" applyAlignment="1">
      <alignment horizontal="left" vertical="center"/>
    </xf>
    <xf numFmtId="165" fontId="5" fillId="0" borderId="0" xfId="41" applyNumberFormat="1" applyFont="1" applyAlignment="1">
      <alignment horizontal="left" vertical="center"/>
    </xf>
    <xf numFmtId="0" fontId="5" fillId="0" borderId="0" xfId="42" applyFont="1"/>
    <xf numFmtId="0" fontId="28" fillId="0" borderId="0" xfId="41" applyFont="1"/>
    <xf numFmtId="0" fontId="28" fillId="0" borderId="0" xfId="41" applyFont="1" applyAlignment="1">
      <alignment horizontal="center"/>
    </xf>
    <xf numFmtId="166" fontId="28" fillId="0" borderId="0" xfId="41" applyNumberFormat="1" applyFont="1" applyAlignment="1">
      <alignment horizontal="left"/>
    </xf>
    <xf numFmtId="165" fontId="28" fillId="0" borderId="0" xfId="41" applyNumberFormat="1" applyFont="1" applyAlignment="1">
      <alignment horizontal="left"/>
    </xf>
    <xf numFmtId="0" fontId="6" fillId="24" borderId="15" xfId="0" applyFont="1" applyFill="1" applyBorder="1" applyAlignment="1">
      <alignment horizontal="right" vertical="center"/>
    </xf>
    <xf numFmtId="0" fontId="6" fillId="24" borderId="16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right" vertical="center"/>
    </xf>
    <xf numFmtId="0" fontId="32" fillId="0" borderId="18" xfId="0" applyFont="1" applyBorder="1" applyAlignment="1"/>
    <xf numFmtId="0" fontId="30" fillId="0" borderId="18" xfId="0" applyFont="1" applyBorder="1" applyAlignment="1"/>
    <xf numFmtId="0" fontId="30" fillId="0" borderId="18" xfId="0" applyFont="1" applyBorder="1">
      <alignment vertical="top"/>
    </xf>
    <xf numFmtId="22" fontId="30" fillId="0" borderId="18" xfId="0" applyNumberFormat="1" applyFont="1" applyBorder="1">
      <alignment vertical="top"/>
    </xf>
    <xf numFmtId="22" fontId="30" fillId="0" borderId="19" xfId="0" applyNumberFormat="1" applyFont="1" applyBorder="1" applyAlignment="1"/>
    <xf numFmtId="0" fontId="31" fillId="0" borderId="20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Phe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2.0346000019344501E-3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9-4559-8464-AD2490505E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9-4559-8464-AD2490505E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-7.5044000550406054E-4</c:v>
                </c:pt>
                <c:pt idx="2">
                  <c:v>3.1706000299891457E-4</c:v>
                </c:pt>
                <c:pt idx="3">
                  <c:v>-7.2719500167295337E-4</c:v>
                </c:pt>
                <c:pt idx="4">
                  <c:v>4.0933999844128266E-4</c:v>
                </c:pt>
                <c:pt idx="5">
                  <c:v>-8.6184500105446205E-4</c:v>
                </c:pt>
                <c:pt idx="6">
                  <c:v>-9.8518500453792512E-4</c:v>
                </c:pt>
                <c:pt idx="7">
                  <c:v>-8.429950030404143E-4</c:v>
                </c:pt>
                <c:pt idx="8">
                  <c:v>8.8114999380195513E-4</c:v>
                </c:pt>
                <c:pt idx="9">
                  <c:v>-1.6310500359395519E-4</c:v>
                </c:pt>
                <c:pt idx="11">
                  <c:v>8.9999999909196049E-4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9-4559-8464-AD2490505E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0</c:v>
                </c:pt>
                <c:pt idx="12">
                  <c:v>1.8359099922236055E-3</c:v>
                </c:pt>
                <c:pt idx="13">
                  <c:v>-2.0812360002310015E-2</c:v>
                </c:pt>
                <c:pt idx="14">
                  <c:v>-2.0862450008280575E-2</c:v>
                </c:pt>
                <c:pt idx="15">
                  <c:v>-2.0804820007469971E-2</c:v>
                </c:pt>
                <c:pt idx="16">
                  <c:v>-2.0078019995708019E-2</c:v>
                </c:pt>
                <c:pt idx="17">
                  <c:v>-2.0951484999386594E-2</c:v>
                </c:pt>
                <c:pt idx="18">
                  <c:v>-2.6013895199866965E-2</c:v>
                </c:pt>
                <c:pt idx="19">
                  <c:v>-2.9449525136442389E-2</c:v>
                </c:pt>
                <c:pt idx="20">
                  <c:v>-2.97129902173765E-2</c:v>
                </c:pt>
                <c:pt idx="33">
                  <c:v>-3.5561350006901193E-2</c:v>
                </c:pt>
                <c:pt idx="34">
                  <c:v>-3.4084815000824165E-2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19-4559-8464-AD2490505E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1">
                  <c:v>-3.4564821347885299E-2</c:v>
                </c:pt>
                <c:pt idx="22">
                  <c:v>-3.3768284411053173E-2</c:v>
                </c:pt>
                <c:pt idx="23">
                  <c:v>-3.4793060724041425E-2</c:v>
                </c:pt>
                <c:pt idx="24">
                  <c:v>-3.3636517320701387E-2</c:v>
                </c:pt>
                <c:pt idx="25">
                  <c:v>-3.4800838446244597E-2</c:v>
                </c:pt>
                <c:pt idx="26">
                  <c:v>-3.3874303786433302E-2</c:v>
                </c:pt>
                <c:pt idx="27">
                  <c:v>-3.477148302772548E-2</c:v>
                </c:pt>
                <c:pt idx="28">
                  <c:v>-3.3784940926125273E-2</c:v>
                </c:pt>
                <c:pt idx="29">
                  <c:v>-3.5033601052418817E-2</c:v>
                </c:pt>
                <c:pt idx="30">
                  <c:v>-3.389706199959619E-2</c:v>
                </c:pt>
                <c:pt idx="31">
                  <c:v>-3.5092117585008964E-2</c:v>
                </c:pt>
                <c:pt idx="32">
                  <c:v>-3.4035575881716795E-2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19-4559-8464-AD2490505E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19-4559-8464-AD2490505E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3">
                    <c:v>1.2999999999999999E-3</c:v>
                  </c:pt>
                  <c:pt idx="14">
                    <c:v>1.1000000000000001E-3</c:v>
                  </c:pt>
                  <c:pt idx="15">
                    <c:v>1.5E-3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8.0000000000000004E-4</c:v>
                  </c:pt>
                  <c:pt idx="20">
                    <c:v>2.0000000000000001E-4</c:v>
                  </c:pt>
                  <c:pt idx="21">
                    <c:v>2.4499999999999999E-3</c:v>
                  </c:pt>
                  <c:pt idx="22">
                    <c:v>3.9899999999999996E-3</c:v>
                  </c:pt>
                  <c:pt idx="23">
                    <c:v>1.4760000000000001E-3</c:v>
                  </c:pt>
                  <c:pt idx="24">
                    <c:v>4.4999999999999997E-3</c:v>
                  </c:pt>
                  <c:pt idx="25">
                    <c:v>3.532E-3</c:v>
                  </c:pt>
                  <c:pt idx="26">
                    <c:v>1.554E-3</c:v>
                  </c:pt>
                  <c:pt idx="27">
                    <c:v>4.7419999999999997E-3</c:v>
                  </c:pt>
                  <c:pt idx="28">
                    <c:v>1.039E-3</c:v>
                  </c:pt>
                  <c:pt idx="29">
                    <c:v>1.426E-3</c:v>
                  </c:pt>
                  <c:pt idx="30">
                    <c:v>6.6E-4</c:v>
                  </c:pt>
                  <c:pt idx="31">
                    <c:v>2.8110000000000001E-3</c:v>
                  </c:pt>
                  <c:pt idx="32">
                    <c:v>1.7309999999999999E-3</c:v>
                  </c:pt>
                  <c:pt idx="33">
                    <c:v>7.5000000000000002E-4</c:v>
                  </c:pt>
                  <c:pt idx="34">
                    <c:v>6.2E-4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19-4559-8464-AD2490505E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9">
                  <c:v>1.0308304770825276E-2</c:v>
                </c:pt>
                <c:pt idx="10">
                  <c:v>1.0261884701909769E-2</c:v>
                </c:pt>
                <c:pt idx="11">
                  <c:v>1.0261884701909769E-2</c:v>
                </c:pt>
                <c:pt idx="12">
                  <c:v>-7.5967721024189569E-3</c:v>
                </c:pt>
                <c:pt idx="13">
                  <c:v>-2.4397231607586427E-2</c:v>
                </c:pt>
                <c:pt idx="14">
                  <c:v>-2.4408949294885487E-2</c:v>
                </c:pt>
                <c:pt idx="15">
                  <c:v>-2.4417061539938684E-2</c:v>
                </c:pt>
                <c:pt idx="16">
                  <c:v>-2.4633388074690555E-2</c:v>
                </c:pt>
                <c:pt idx="17">
                  <c:v>-2.4633838754971289E-2</c:v>
                </c:pt>
                <c:pt idx="18">
                  <c:v>-2.7551542892437202E-2</c:v>
                </c:pt>
                <c:pt idx="19">
                  <c:v>-2.8985607545729836E-2</c:v>
                </c:pt>
                <c:pt idx="20">
                  <c:v>-2.898605822601057E-2</c:v>
                </c:pt>
                <c:pt idx="21">
                  <c:v>-3.2896160341650701E-2</c:v>
                </c:pt>
                <c:pt idx="22">
                  <c:v>-3.2896611021931435E-2</c:v>
                </c:pt>
                <c:pt idx="23">
                  <c:v>-3.293762292747815E-2</c:v>
                </c:pt>
                <c:pt idx="24">
                  <c:v>-3.2938073607758883E-2</c:v>
                </c:pt>
                <c:pt idx="25">
                  <c:v>-3.2988099118920255E-2</c:v>
                </c:pt>
                <c:pt idx="26">
                  <c:v>-3.2988549799200989E-2</c:v>
                </c:pt>
                <c:pt idx="27">
                  <c:v>-3.3002520887903716E-2</c:v>
                </c:pt>
                <c:pt idx="28">
                  <c:v>-3.300297156818445E-2</c:v>
                </c:pt>
                <c:pt idx="29">
                  <c:v>-3.3045786194854085E-2</c:v>
                </c:pt>
                <c:pt idx="30">
                  <c:v>-3.3046236875134818E-2</c:v>
                </c:pt>
                <c:pt idx="31">
                  <c:v>-3.3098966467980592E-2</c:v>
                </c:pt>
                <c:pt idx="32">
                  <c:v>-3.3099417148261326E-2</c:v>
                </c:pt>
                <c:pt idx="33">
                  <c:v>-3.3179187557951073E-2</c:v>
                </c:pt>
                <c:pt idx="34">
                  <c:v>-3.3179638238231807E-2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19-4559-8464-AD2490505E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-47220</c:v>
                </c:pt>
                <c:pt idx="1">
                  <c:v>-9492</c:v>
                </c:pt>
                <c:pt idx="2">
                  <c:v>-242</c:v>
                </c:pt>
                <c:pt idx="3">
                  <c:v>-238.5</c:v>
                </c:pt>
                <c:pt idx="4">
                  <c:v>-238</c:v>
                </c:pt>
                <c:pt idx="5">
                  <c:v>-233.5</c:v>
                </c:pt>
                <c:pt idx="6">
                  <c:v>-195.5</c:v>
                </c:pt>
                <c:pt idx="7">
                  <c:v>-178.5</c:v>
                </c:pt>
                <c:pt idx="8">
                  <c:v>-55</c:v>
                </c:pt>
                <c:pt idx="9">
                  <c:v>-51.5</c:v>
                </c:pt>
                <c:pt idx="10">
                  <c:v>0</c:v>
                </c:pt>
                <c:pt idx="11">
                  <c:v>0</c:v>
                </c:pt>
                <c:pt idx="12">
                  <c:v>19813</c:v>
                </c:pt>
                <c:pt idx="13">
                  <c:v>38452</c:v>
                </c:pt>
                <c:pt idx="14">
                  <c:v>38465</c:v>
                </c:pt>
                <c:pt idx="15">
                  <c:v>38474</c:v>
                </c:pt>
                <c:pt idx="16">
                  <c:v>38714</c:v>
                </c:pt>
                <c:pt idx="17">
                  <c:v>38714.5</c:v>
                </c:pt>
                <c:pt idx="18">
                  <c:v>41951.5</c:v>
                </c:pt>
                <c:pt idx="19">
                  <c:v>43542.5</c:v>
                </c:pt>
                <c:pt idx="20">
                  <c:v>43543</c:v>
                </c:pt>
                <c:pt idx="21">
                  <c:v>47881</c:v>
                </c:pt>
                <c:pt idx="22">
                  <c:v>47881.5</c:v>
                </c:pt>
                <c:pt idx="23">
                  <c:v>47927</c:v>
                </c:pt>
                <c:pt idx="24">
                  <c:v>47927.5</c:v>
                </c:pt>
                <c:pt idx="25">
                  <c:v>47983</c:v>
                </c:pt>
                <c:pt idx="26">
                  <c:v>47983.5</c:v>
                </c:pt>
                <c:pt idx="27">
                  <c:v>47999</c:v>
                </c:pt>
                <c:pt idx="28">
                  <c:v>47999.5</c:v>
                </c:pt>
                <c:pt idx="29">
                  <c:v>48047</c:v>
                </c:pt>
                <c:pt idx="30">
                  <c:v>48047.5</c:v>
                </c:pt>
                <c:pt idx="31">
                  <c:v>48106</c:v>
                </c:pt>
                <c:pt idx="32">
                  <c:v>48106.5</c:v>
                </c:pt>
                <c:pt idx="33">
                  <c:v>48195</c:v>
                </c:pt>
                <c:pt idx="34">
                  <c:v>48195.5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19-4559-8464-AD2490505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576"/>
        <c:axId val="1"/>
      </c:scatterChart>
      <c:valAx>
        <c:axId val="71067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4F2D537-FC58-AF89-C58F-182B1C891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37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42578125" customWidth="1"/>
    <col min="4" max="4" width="10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1" ht="20.25" x14ac:dyDescent="0.3">
      <c r="A1" s="1" t="s">
        <v>39</v>
      </c>
      <c r="E1" s="16" t="s">
        <v>38</v>
      </c>
      <c r="F1" t="s">
        <v>40</v>
      </c>
      <c r="U1" s="33"/>
    </row>
    <row r="2" spans="1:21" s="33" customFormat="1" ht="12.95" customHeight="1" x14ac:dyDescent="0.2">
      <c r="A2" s="33" t="s">
        <v>25</v>
      </c>
      <c r="B2" s="33" t="s">
        <v>41</v>
      </c>
      <c r="C2" s="34"/>
      <c r="D2" s="34"/>
      <c r="E2" s="33">
        <v>0</v>
      </c>
    </row>
    <row r="3" spans="1:21" s="33" customFormat="1" ht="12.95" customHeight="1" thickBot="1" x14ac:dyDescent="0.25"/>
    <row r="4" spans="1:21" s="33" customFormat="1" ht="12.95" customHeight="1" thickTop="1" thickBot="1" x14ac:dyDescent="0.25">
      <c r="A4" s="35" t="s">
        <v>2</v>
      </c>
      <c r="C4" s="36">
        <v>36765.622000000003</v>
      </c>
      <c r="D4" s="37">
        <v>0.30520000000000003</v>
      </c>
    </row>
    <row r="5" spans="1:21" s="33" customFormat="1" ht="12.95" customHeight="1" thickTop="1" x14ac:dyDescent="0.2">
      <c r="A5" s="4" t="s">
        <v>29</v>
      </c>
      <c r="B5" s="38"/>
      <c r="C5" s="5">
        <v>-9.5</v>
      </c>
      <c r="D5" s="38" t="s">
        <v>30</v>
      </c>
    </row>
    <row r="6" spans="1:21" s="33" customFormat="1" ht="12.95" customHeight="1" x14ac:dyDescent="0.2">
      <c r="A6" s="35" t="s">
        <v>3</v>
      </c>
      <c r="D6" s="49"/>
      <c r="E6" s="50" t="s">
        <v>42</v>
      </c>
    </row>
    <row r="7" spans="1:21" s="33" customFormat="1" ht="12.95" customHeight="1" x14ac:dyDescent="0.2">
      <c r="A7" s="33" t="s">
        <v>4</v>
      </c>
      <c r="C7" s="47">
        <v>47849.425600000002</v>
      </c>
      <c r="D7" s="33" t="s">
        <v>61</v>
      </c>
      <c r="E7" s="51">
        <v>52500.072099999998</v>
      </c>
    </row>
    <row r="8" spans="1:21" s="33" customFormat="1" ht="12.95" customHeight="1" x14ac:dyDescent="0.2">
      <c r="A8" s="33" t="s">
        <v>5</v>
      </c>
      <c r="C8" s="47">
        <v>0.23472693</v>
      </c>
      <c r="D8" s="33" t="s">
        <v>61</v>
      </c>
      <c r="E8" s="52">
        <v>0.23472702000000001</v>
      </c>
    </row>
    <row r="9" spans="1:21" s="33" customFormat="1" ht="12.95" customHeight="1" x14ac:dyDescent="0.2">
      <c r="A9" s="8" t="s">
        <v>33</v>
      </c>
      <c r="B9" s="13">
        <v>32</v>
      </c>
      <c r="C9" s="11" t="str">
        <f>"F"&amp;B9</f>
        <v>F32</v>
      </c>
      <c r="D9" s="12" t="str">
        <f>"G"&amp;B9</f>
        <v>G32</v>
      </c>
      <c r="E9" s="48"/>
    </row>
    <row r="10" spans="1:21" s="33" customFormat="1" ht="12.95" customHeight="1" thickBot="1" x14ac:dyDescent="0.25">
      <c r="A10" s="38"/>
      <c r="B10" s="38"/>
      <c r="C10" s="40" t="s">
        <v>21</v>
      </c>
      <c r="D10" s="40" t="s">
        <v>22</v>
      </c>
      <c r="E10" s="38"/>
    </row>
    <row r="11" spans="1:21" s="33" customFormat="1" ht="12.95" customHeight="1" x14ac:dyDescent="0.2">
      <c r="A11" s="38" t="s">
        <v>17</v>
      </c>
      <c r="B11" s="38"/>
      <c r="C11" s="10">
        <f ca="1">INTERCEPT(INDIRECT($D$9):G992,INDIRECT($C$9):F992)</f>
        <v>1.0261884701909769E-2</v>
      </c>
      <c r="D11" s="34"/>
      <c r="E11" s="38"/>
    </row>
    <row r="12" spans="1:21" s="33" customFormat="1" ht="12.95" customHeight="1" x14ac:dyDescent="0.2">
      <c r="A12" s="38" t="s">
        <v>18</v>
      </c>
      <c r="B12" s="38"/>
      <c r="C12" s="10">
        <f ca="1">SLOPE(INDIRECT($D$9):G992,INDIRECT($C$9):F992)</f>
        <v>-9.0136056146614472E-7</v>
      </c>
      <c r="D12" s="34"/>
      <c r="E12" s="62" t="s">
        <v>57</v>
      </c>
      <c r="F12" s="63" t="s">
        <v>60</v>
      </c>
    </row>
    <row r="13" spans="1:21" s="33" customFormat="1" ht="12.95" customHeight="1" x14ac:dyDescent="0.2">
      <c r="A13" s="38" t="s">
        <v>20</v>
      </c>
      <c r="B13" s="38"/>
      <c r="C13" s="34" t="s">
        <v>15</v>
      </c>
      <c r="E13" s="64" t="s">
        <v>35</v>
      </c>
      <c r="F13" s="65">
        <v>1</v>
      </c>
    </row>
    <row r="14" spans="1:21" s="33" customFormat="1" ht="12.95" customHeight="1" x14ac:dyDescent="0.2">
      <c r="A14" s="38"/>
      <c r="B14" s="38"/>
      <c r="C14" s="38"/>
      <c r="E14" s="64" t="s">
        <v>31</v>
      </c>
      <c r="F14" s="66">
        <f ca="1">NOW()+15018.5+$C$5/24</f>
        <v>60520.848324305553</v>
      </c>
    </row>
    <row r="15" spans="1:21" s="33" customFormat="1" ht="12.95" customHeight="1" x14ac:dyDescent="0.2">
      <c r="A15" s="6" t="s">
        <v>19</v>
      </c>
      <c r="B15" s="38"/>
      <c r="C15" s="7">
        <f ca="1">(C7+C11)+(C8+C12)*INT(MAX(F21:F3533))</f>
        <v>59162.056812162446</v>
      </c>
      <c r="E15" s="64" t="s">
        <v>36</v>
      </c>
      <c r="F15" s="67">
        <f ca="1">ROUND(2*($F$14-$C$7)/$C$8,0)/2+$F$13</f>
        <v>53984.5</v>
      </c>
    </row>
    <row r="16" spans="1:21" s="33" customFormat="1" ht="12.95" customHeight="1" x14ac:dyDescent="0.2">
      <c r="A16" s="6" t="s">
        <v>6</v>
      </c>
      <c r="B16" s="38"/>
      <c r="C16" s="7">
        <f ca="1">+C8+C12</f>
        <v>0.23472602863943853</v>
      </c>
      <c r="E16" s="64" t="s">
        <v>32</v>
      </c>
      <c r="F16" s="67">
        <f ca="1">ROUND(2*($F$14-$C$15)/$C$16,0)/2+$F$13</f>
        <v>5790</v>
      </c>
    </row>
    <row r="17" spans="1:21" s="33" customFormat="1" ht="12.95" customHeight="1" thickBot="1" x14ac:dyDescent="0.25">
      <c r="A17" s="8" t="s">
        <v>28</v>
      </c>
      <c r="B17" s="38"/>
      <c r="C17" s="38">
        <f>COUNT(C21:C2191)</f>
        <v>35</v>
      </c>
      <c r="E17" s="64" t="s">
        <v>58</v>
      </c>
      <c r="F17" s="68">
        <f ca="1">+$C$15+$C$16*$F$16-15018.5-$C$5/24</f>
        <v>45503.016351318132</v>
      </c>
    </row>
    <row r="18" spans="1:21" s="33" customFormat="1" ht="12.95" customHeight="1" thickTop="1" thickBot="1" x14ac:dyDescent="0.25">
      <c r="A18" s="6" t="s">
        <v>7</v>
      </c>
      <c r="B18" s="38"/>
      <c r="C18" s="41">
        <f ca="1">+C15</f>
        <v>59162.056812162446</v>
      </c>
      <c r="D18" s="42">
        <f ca="1">+C16</f>
        <v>0.23472602863943853</v>
      </c>
      <c r="E18" s="70" t="s">
        <v>59</v>
      </c>
      <c r="F18" s="69">
        <f ca="1">+($C$15+$C$16*$F$16)-($C$16/2)-15018.5-$C$5/24</f>
        <v>45502.898988303816</v>
      </c>
    </row>
    <row r="19" spans="1:21" s="33" customFormat="1" ht="12.95" customHeight="1" thickTop="1" x14ac:dyDescent="0.2">
      <c r="E19" s="8"/>
      <c r="F19" s="9"/>
    </row>
    <row r="20" spans="1:21" s="33" customFormat="1" ht="12.95" customHeight="1" thickBot="1" x14ac:dyDescent="0.25">
      <c r="A20" s="40" t="s">
        <v>8</v>
      </c>
      <c r="B20" s="40" t="s">
        <v>9</v>
      </c>
      <c r="C20" s="40" t="s">
        <v>10</v>
      </c>
      <c r="D20" s="40" t="s">
        <v>14</v>
      </c>
      <c r="E20" s="40" t="s">
        <v>11</v>
      </c>
      <c r="F20" s="40" t="s">
        <v>12</v>
      </c>
      <c r="G20" s="40" t="s">
        <v>13</v>
      </c>
      <c r="H20" s="2" t="s">
        <v>49</v>
      </c>
      <c r="I20" s="2" t="s">
        <v>50</v>
      </c>
      <c r="J20" s="2" t="s">
        <v>46</v>
      </c>
      <c r="K20" s="2" t="s">
        <v>51</v>
      </c>
      <c r="L20" s="2" t="s">
        <v>55</v>
      </c>
      <c r="M20" s="2" t="s">
        <v>26</v>
      </c>
      <c r="N20" s="2" t="s">
        <v>27</v>
      </c>
      <c r="O20" s="2" t="s">
        <v>24</v>
      </c>
      <c r="P20" s="2" t="s">
        <v>23</v>
      </c>
      <c r="Q20" s="40" t="s">
        <v>16</v>
      </c>
      <c r="U20" s="14" t="s">
        <v>34</v>
      </c>
    </row>
    <row r="21" spans="1:21" s="33" customFormat="1" ht="12.95" customHeight="1" x14ac:dyDescent="0.2">
      <c r="A21" s="15" t="s">
        <v>37</v>
      </c>
      <c r="C21" s="43">
        <v>36765.622000000003</v>
      </c>
      <c r="D21" s="44" t="s">
        <v>15</v>
      </c>
      <c r="E21" s="33">
        <f t="shared" ref="E21:E55" si="0">+(C21-C$7)/C$8</f>
        <v>-47219.991332055506</v>
      </c>
      <c r="F21" s="33">
        <f t="shared" ref="F21:F55" si="1">ROUND(2*E21,0)/2</f>
        <v>-47220</v>
      </c>
      <c r="G21" s="33">
        <f t="shared" ref="G21:G55" si="2">+C21-(C$7+F21*C$8)</f>
        <v>2.0346000019344501E-3</v>
      </c>
      <c r="H21" s="33">
        <f>+G21</f>
        <v>2.0346000019344501E-3</v>
      </c>
      <c r="Q21" s="45">
        <f t="shared" ref="Q21:Q55" si="3">+C21-15018.5</f>
        <v>21747.122000000003</v>
      </c>
    </row>
    <row r="22" spans="1:21" s="33" customFormat="1" ht="12.95" customHeight="1" x14ac:dyDescent="0.2">
      <c r="A22" s="19" t="s">
        <v>44</v>
      </c>
      <c r="B22" s="20" t="s">
        <v>45</v>
      </c>
      <c r="C22" s="29">
        <v>45621.396829999998</v>
      </c>
      <c r="D22" s="25" t="s">
        <v>46</v>
      </c>
      <c r="E22" s="33">
        <f t="shared" si="0"/>
        <v>-9492.003197076725</v>
      </c>
      <c r="F22" s="33">
        <f t="shared" si="1"/>
        <v>-9492</v>
      </c>
      <c r="G22" s="33">
        <f t="shared" si="2"/>
        <v>-7.5044000550406054E-4</v>
      </c>
      <c r="J22" s="33">
        <f t="shared" ref="J22:J30" si="4">+G22</f>
        <v>-7.5044000550406054E-4</v>
      </c>
      <c r="Q22" s="45">
        <f t="shared" si="3"/>
        <v>30602.896829999998</v>
      </c>
    </row>
    <row r="23" spans="1:21" s="33" customFormat="1" ht="12.95" customHeight="1" x14ac:dyDescent="0.2">
      <c r="A23" s="19" t="s">
        <v>44</v>
      </c>
      <c r="B23" s="20" t="s">
        <v>45</v>
      </c>
      <c r="C23" s="29">
        <v>47792.622000000003</v>
      </c>
      <c r="D23" s="25" t="s">
        <v>46</v>
      </c>
      <c r="E23" s="33">
        <f t="shared" si="0"/>
        <v>-241.99864923892321</v>
      </c>
      <c r="F23" s="33">
        <f t="shared" si="1"/>
        <v>-242</v>
      </c>
      <c r="G23" s="33">
        <f t="shared" si="2"/>
        <v>3.1706000299891457E-4</v>
      </c>
      <c r="J23" s="33">
        <f t="shared" si="4"/>
        <v>3.1706000299891457E-4</v>
      </c>
      <c r="Q23" s="45">
        <f t="shared" si="3"/>
        <v>32774.122000000003</v>
      </c>
    </row>
    <row r="24" spans="1:21" s="33" customFormat="1" ht="12.95" customHeight="1" x14ac:dyDescent="0.2">
      <c r="A24" s="19" t="s">
        <v>44</v>
      </c>
      <c r="B24" s="20" t="s">
        <v>47</v>
      </c>
      <c r="C24" s="29">
        <v>47793.442499999997</v>
      </c>
      <c r="D24" s="25" t="s">
        <v>46</v>
      </c>
      <c r="E24" s="33">
        <f t="shared" si="0"/>
        <v>-238.50309804675979</v>
      </c>
      <c r="F24" s="33">
        <f t="shared" si="1"/>
        <v>-238.5</v>
      </c>
      <c r="G24" s="33">
        <f t="shared" si="2"/>
        <v>-7.2719500167295337E-4</v>
      </c>
      <c r="J24" s="33">
        <f t="shared" si="4"/>
        <v>-7.2719500167295337E-4</v>
      </c>
      <c r="Q24" s="45">
        <f t="shared" si="3"/>
        <v>32774.942499999997</v>
      </c>
    </row>
    <row r="25" spans="1:21" s="33" customFormat="1" ht="12.95" customHeight="1" x14ac:dyDescent="0.2">
      <c r="A25" s="19" t="s">
        <v>44</v>
      </c>
      <c r="B25" s="20" t="s">
        <v>45</v>
      </c>
      <c r="C25" s="29">
        <v>47793.561000000002</v>
      </c>
      <c r="D25" s="25" t="s">
        <v>46</v>
      </c>
      <c r="E25" s="33">
        <f t="shared" si="0"/>
        <v>-237.99825610125259</v>
      </c>
      <c r="F25" s="33">
        <f t="shared" si="1"/>
        <v>-238</v>
      </c>
      <c r="G25" s="33">
        <f t="shared" si="2"/>
        <v>4.0933999844128266E-4</v>
      </c>
      <c r="J25" s="33">
        <f t="shared" si="4"/>
        <v>4.0933999844128266E-4</v>
      </c>
      <c r="Q25" s="45">
        <f t="shared" si="3"/>
        <v>32775.061000000002</v>
      </c>
    </row>
    <row r="26" spans="1:21" s="33" customFormat="1" ht="12.95" customHeight="1" x14ac:dyDescent="0.2">
      <c r="A26" s="19" t="s">
        <v>44</v>
      </c>
      <c r="B26" s="20" t="s">
        <v>47</v>
      </c>
      <c r="C26" s="29">
        <v>47794.616000000002</v>
      </c>
      <c r="D26" s="25" t="s">
        <v>46</v>
      </c>
      <c r="E26" s="33">
        <f t="shared" si="0"/>
        <v>-233.5036716920402</v>
      </c>
      <c r="F26" s="33">
        <f t="shared" si="1"/>
        <v>-233.5</v>
      </c>
      <c r="G26" s="33">
        <f t="shared" si="2"/>
        <v>-8.6184500105446205E-4</v>
      </c>
      <c r="J26" s="33">
        <f t="shared" si="4"/>
        <v>-8.6184500105446205E-4</v>
      </c>
      <c r="Q26" s="45">
        <f t="shared" si="3"/>
        <v>32776.116000000002</v>
      </c>
    </row>
    <row r="27" spans="1:21" s="33" customFormat="1" ht="12.95" customHeight="1" x14ac:dyDescent="0.2">
      <c r="A27" s="19" t="s">
        <v>44</v>
      </c>
      <c r="B27" s="20" t="s">
        <v>47</v>
      </c>
      <c r="C27" s="29">
        <v>47803.535499999998</v>
      </c>
      <c r="D27" s="25" t="s">
        <v>46</v>
      </c>
      <c r="E27" s="33">
        <f t="shared" si="0"/>
        <v>-195.50419715370609</v>
      </c>
      <c r="F27" s="33">
        <f t="shared" si="1"/>
        <v>-195.5</v>
      </c>
      <c r="G27" s="33">
        <f t="shared" si="2"/>
        <v>-9.8518500453792512E-4</v>
      </c>
      <c r="J27" s="33">
        <f t="shared" si="4"/>
        <v>-9.8518500453792512E-4</v>
      </c>
      <c r="Q27" s="45">
        <f t="shared" si="3"/>
        <v>32785.035499999998</v>
      </c>
    </row>
    <row r="28" spans="1:21" s="33" customFormat="1" ht="12.95" customHeight="1" x14ac:dyDescent="0.2">
      <c r="A28" s="19" t="s">
        <v>44</v>
      </c>
      <c r="B28" s="20" t="s">
        <v>47</v>
      </c>
      <c r="C28" s="29">
        <v>47807.525999999998</v>
      </c>
      <c r="D28" s="25" t="s">
        <v>46</v>
      </c>
      <c r="E28" s="33">
        <f t="shared" si="0"/>
        <v>-178.50359138597469</v>
      </c>
      <c r="F28" s="33">
        <f t="shared" si="1"/>
        <v>-178.5</v>
      </c>
      <c r="G28" s="33">
        <f t="shared" si="2"/>
        <v>-8.429950030404143E-4</v>
      </c>
      <c r="J28" s="33">
        <f t="shared" si="4"/>
        <v>-8.429950030404143E-4</v>
      </c>
      <c r="Q28" s="45">
        <f t="shared" si="3"/>
        <v>32789.025999999998</v>
      </c>
    </row>
    <row r="29" spans="1:21" s="33" customFormat="1" ht="12.95" customHeight="1" x14ac:dyDescent="0.2">
      <c r="A29" s="19" t="s">
        <v>44</v>
      </c>
      <c r="B29" s="20" t="s">
        <v>45</v>
      </c>
      <c r="C29" s="29">
        <v>47836.516499999998</v>
      </c>
      <c r="D29" s="25" t="s">
        <v>46</v>
      </c>
      <c r="E29" s="33">
        <f t="shared" si="0"/>
        <v>-54.996246063476399</v>
      </c>
      <c r="F29" s="33">
        <f t="shared" si="1"/>
        <v>-55</v>
      </c>
      <c r="G29" s="33">
        <f t="shared" si="2"/>
        <v>8.8114999380195513E-4</v>
      </c>
      <c r="J29" s="33">
        <f t="shared" si="4"/>
        <v>8.8114999380195513E-4</v>
      </c>
      <c r="Q29" s="45">
        <f t="shared" si="3"/>
        <v>32818.016499999998</v>
      </c>
    </row>
    <row r="30" spans="1:21" s="33" customFormat="1" ht="12.95" customHeight="1" x14ac:dyDescent="0.2">
      <c r="A30" s="19" t="s">
        <v>44</v>
      </c>
      <c r="B30" s="20" t="s">
        <v>47</v>
      </c>
      <c r="C30" s="29">
        <v>47837.337</v>
      </c>
      <c r="D30" s="25" t="s">
        <v>46</v>
      </c>
      <c r="E30" s="33">
        <f t="shared" si="0"/>
        <v>-51.500694871282008</v>
      </c>
      <c r="F30" s="33">
        <f t="shared" si="1"/>
        <v>-51.5</v>
      </c>
      <c r="G30" s="33">
        <f t="shared" si="2"/>
        <v>-1.6310500359395519E-4</v>
      </c>
      <c r="J30" s="33">
        <f t="shared" si="4"/>
        <v>-1.6310500359395519E-4</v>
      </c>
      <c r="O30" s="33">
        <f t="shared" ref="O30:O55" ca="1" si="5">+C$11+C$12*$F30</f>
        <v>1.0308304770825276E-2</v>
      </c>
      <c r="Q30" s="45">
        <f t="shared" si="3"/>
        <v>32818.837</v>
      </c>
    </row>
    <row r="31" spans="1:21" s="33" customFormat="1" ht="12.95" customHeight="1" x14ac:dyDescent="0.2">
      <c r="A31" s="33" t="str">
        <f>$D$7</f>
        <v>VSX</v>
      </c>
      <c r="C31" s="43">
        <f>$C$7</f>
        <v>47849.425600000002</v>
      </c>
      <c r="D31" s="44"/>
      <c r="E31" s="33">
        <f t="shared" si="0"/>
        <v>0</v>
      </c>
      <c r="F31" s="33">
        <f t="shared" si="1"/>
        <v>0</v>
      </c>
      <c r="G31" s="33">
        <f t="shared" si="2"/>
        <v>0</v>
      </c>
      <c r="K31" s="33">
        <f>+G31</f>
        <v>0</v>
      </c>
      <c r="O31" s="33">
        <f t="shared" ca="1" si="5"/>
        <v>1.0261884701909769E-2</v>
      </c>
      <c r="Q31" s="45">
        <f t="shared" si="3"/>
        <v>32830.925600000002</v>
      </c>
    </row>
    <row r="32" spans="1:21" s="33" customFormat="1" ht="12.95" customHeight="1" x14ac:dyDescent="0.2">
      <c r="A32" s="19" t="s">
        <v>44</v>
      </c>
      <c r="B32" s="20" t="s">
        <v>45</v>
      </c>
      <c r="C32" s="29">
        <v>47849.426500000001</v>
      </c>
      <c r="D32" s="25" t="s">
        <v>46</v>
      </c>
      <c r="E32" s="33">
        <f t="shared" si="0"/>
        <v>3.834242620103115E-3</v>
      </c>
      <c r="F32" s="33">
        <f t="shared" si="1"/>
        <v>0</v>
      </c>
      <c r="G32" s="33">
        <f t="shared" si="2"/>
        <v>8.9999999909196049E-4</v>
      </c>
      <c r="J32" s="33">
        <f>+G32</f>
        <v>8.9999999909196049E-4</v>
      </c>
      <c r="O32" s="33">
        <f t="shared" ca="1" si="5"/>
        <v>1.0261884701909769E-2</v>
      </c>
      <c r="Q32" s="45">
        <f t="shared" si="3"/>
        <v>32830.926500000001</v>
      </c>
    </row>
    <row r="33" spans="1:23" s="33" customFormat="1" ht="12.95" customHeight="1" x14ac:dyDescent="0.2">
      <c r="A33" s="33" t="s">
        <v>42</v>
      </c>
      <c r="C33" s="43">
        <v>52500.072099999998</v>
      </c>
      <c r="D33" s="44"/>
      <c r="E33" s="33">
        <f t="shared" si="0"/>
        <v>19813.007821471507</v>
      </c>
      <c r="F33" s="33">
        <f t="shared" si="1"/>
        <v>19813</v>
      </c>
      <c r="G33" s="33">
        <f t="shared" si="2"/>
        <v>1.8359099922236055E-3</v>
      </c>
      <c r="K33" s="33">
        <f t="shared" ref="K33:K41" si="6">+G33</f>
        <v>1.8359099922236055E-3</v>
      </c>
      <c r="O33" s="33">
        <f t="shared" ca="1" si="5"/>
        <v>-7.5967721024189569E-3</v>
      </c>
      <c r="Q33" s="45">
        <f t="shared" si="3"/>
        <v>37481.572099999998</v>
      </c>
      <c r="W33" s="33" t="s">
        <v>43</v>
      </c>
    </row>
    <row r="34" spans="1:23" s="33" customFormat="1" ht="12.95" customHeight="1" x14ac:dyDescent="0.2">
      <c r="A34" s="53" t="s">
        <v>0</v>
      </c>
      <c r="B34" s="54" t="s">
        <v>45</v>
      </c>
      <c r="C34" s="55">
        <v>56875.1247</v>
      </c>
      <c r="D34" s="56">
        <v>1.2999999999999999E-3</v>
      </c>
      <c r="E34" s="33">
        <f t="shared" si="0"/>
        <v>38451.911333735748</v>
      </c>
      <c r="F34" s="33">
        <f t="shared" si="1"/>
        <v>38452</v>
      </c>
      <c r="G34" s="33">
        <f t="shared" si="2"/>
        <v>-2.0812360002310015E-2</v>
      </c>
      <c r="K34" s="33">
        <f t="shared" si="6"/>
        <v>-2.0812360002310015E-2</v>
      </c>
      <c r="O34" s="33">
        <f t="shared" ca="1" si="5"/>
        <v>-2.4397231607586427E-2</v>
      </c>
      <c r="Q34" s="45">
        <f t="shared" si="3"/>
        <v>41856.6247</v>
      </c>
    </row>
    <row r="35" spans="1:23" s="33" customFormat="1" ht="12.95" customHeight="1" x14ac:dyDescent="0.2">
      <c r="A35" s="53" t="s">
        <v>0</v>
      </c>
      <c r="B35" s="54" t="s">
        <v>45</v>
      </c>
      <c r="C35" s="55">
        <v>56878.176099999997</v>
      </c>
      <c r="D35" s="56">
        <v>1.1000000000000001E-3</v>
      </c>
      <c r="E35" s="33">
        <f t="shared" si="0"/>
        <v>38464.911120338831</v>
      </c>
      <c r="F35" s="33">
        <f t="shared" si="1"/>
        <v>38465</v>
      </c>
      <c r="G35" s="33">
        <f t="shared" si="2"/>
        <v>-2.0862450008280575E-2</v>
      </c>
      <c r="K35" s="33">
        <f t="shared" si="6"/>
        <v>-2.0862450008280575E-2</v>
      </c>
      <c r="O35" s="33">
        <f t="shared" ca="1" si="5"/>
        <v>-2.4408949294885487E-2</v>
      </c>
      <c r="Q35" s="45">
        <f t="shared" si="3"/>
        <v>41859.676099999997</v>
      </c>
    </row>
    <row r="36" spans="1:23" s="33" customFormat="1" ht="12.95" customHeight="1" x14ac:dyDescent="0.2">
      <c r="A36" s="53" t="s">
        <v>0</v>
      </c>
      <c r="B36" s="54" t="s">
        <v>45</v>
      </c>
      <c r="C36" s="55">
        <v>56880.288699999997</v>
      </c>
      <c r="D36" s="56">
        <v>1.5E-3</v>
      </c>
      <c r="E36" s="33">
        <f t="shared" si="0"/>
        <v>38473.91136585817</v>
      </c>
      <c r="F36" s="33">
        <f t="shared" si="1"/>
        <v>38474</v>
      </c>
      <c r="G36" s="33">
        <f t="shared" si="2"/>
        <v>-2.0804820007469971E-2</v>
      </c>
      <c r="K36" s="33">
        <f t="shared" si="6"/>
        <v>-2.0804820007469971E-2</v>
      </c>
      <c r="O36" s="33">
        <f t="shared" ca="1" si="5"/>
        <v>-2.4417061539938684E-2</v>
      </c>
      <c r="Q36" s="45">
        <f t="shared" si="3"/>
        <v>41861.788699999997</v>
      </c>
    </row>
    <row r="37" spans="1:23" s="33" customFormat="1" ht="12.95" customHeight="1" x14ac:dyDescent="0.2">
      <c r="A37" s="57" t="s">
        <v>48</v>
      </c>
      <c r="B37" s="17" t="s">
        <v>45</v>
      </c>
      <c r="C37" s="30">
        <v>56936.623890000003</v>
      </c>
      <c r="D37" s="26">
        <v>1E-4</v>
      </c>
      <c r="E37" s="33">
        <f t="shared" si="0"/>
        <v>38713.914462222121</v>
      </c>
      <c r="F37" s="33">
        <f t="shared" si="1"/>
        <v>38714</v>
      </c>
      <c r="G37" s="33">
        <f t="shared" si="2"/>
        <v>-2.0078019995708019E-2</v>
      </c>
      <c r="K37" s="33">
        <f t="shared" si="6"/>
        <v>-2.0078019995708019E-2</v>
      </c>
      <c r="O37" s="33">
        <f t="shared" ca="1" si="5"/>
        <v>-2.4633388074690555E-2</v>
      </c>
      <c r="Q37" s="45">
        <f t="shared" si="3"/>
        <v>41918.123890000003</v>
      </c>
    </row>
    <row r="38" spans="1:23" s="33" customFormat="1" ht="12.95" customHeight="1" x14ac:dyDescent="0.2">
      <c r="A38" s="57" t="s">
        <v>48</v>
      </c>
      <c r="B38" s="17" t="s">
        <v>45</v>
      </c>
      <c r="C38" s="30">
        <v>56936.740380000003</v>
      </c>
      <c r="D38" s="26">
        <v>1E-4</v>
      </c>
      <c r="E38" s="33">
        <f t="shared" si="0"/>
        <v>38714.410741025757</v>
      </c>
      <c r="F38" s="33">
        <f t="shared" si="1"/>
        <v>38714.5</v>
      </c>
      <c r="G38" s="33">
        <f t="shared" si="2"/>
        <v>-2.0951484999386594E-2</v>
      </c>
      <c r="K38" s="33">
        <f t="shared" si="6"/>
        <v>-2.0951484999386594E-2</v>
      </c>
      <c r="O38" s="33">
        <f t="shared" ca="1" si="5"/>
        <v>-2.4633838754971289E-2</v>
      </c>
      <c r="Q38" s="45">
        <f t="shared" si="3"/>
        <v>41918.240380000003</v>
      </c>
    </row>
    <row r="39" spans="1:23" s="33" customFormat="1" ht="12.95" customHeight="1" x14ac:dyDescent="0.2">
      <c r="A39" s="58" t="s">
        <v>52</v>
      </c>
      <c r="B39" s="59" t="s">
        <v>47</v>
      </c>
      <c r="C39" s="60">
        <v>57696.546389999799</v>
      </c>
      <c r="D39" s="61">
        <v>1E-4</v>
      </c>
      <c r="E39" s="33">
        <f t="shared" si="0"/>
        <v>41951.389173793556</v>
      </c>
      <c r="F39" s="33">
        <f t="shared" si="1"/>
        <v>41951.5</v>
      </c>
      <c r="G39" s="33">
        <f t="shared" si="2"/>
        <v>-2.6013895199866965E-2</v>
      </c>
      <c r="K39" s="33">
        <f t="shared" si="6"/>
        <v>-2.6013895199866965E-2</v>
      </c>
      <c r="O39" s="33">
        <f t="shared" ca="1" si="5"/>
        <v>-2.7551542892437202E-2</v>
      </c>
      <c r="Q39" s="45">
        <f t="shared" si="3"/>
        <v>42678.046389999799</v>
      </c>
    </row>
    <row r="40" spans="1:23" s="33" customFormat="1" ht="12.95" customHeight="1" x14ac:dyDescent="0.2">
      <c r="A40" s="18" t="s">
        <v>1</v>
      </c>
      <c r="B40" s="17" t="s">
        <v>47</v>
      </c>
      <c r="C40" s="30">
        <v>58069.993499999866</v>
      </c>
      <c r="D40" s="26">
        <v>8.0000000000000004E-4</v>
      </c>
      <c r="E40" s="33">
        <f t="shared" si="0"/>
        <v>43542.374537083851</v>
      </c>
      <c r="F40" s="33">
        <f t="shared" si="1"/>
        <v>43542.5</v>
      </c>
      <c r="G40" s="33">
        <f t="shared" si="2"/>
        <v>-2.9449525136442389E-2</v>
      </c>
      <c r="K40" s="33">
        <f t="shared" si="6"/>
        <v>-2.9449525136442389E-2</v>
      </c>
      <c r="O40" s="33">
        <f t="shared" ca="1" si="5"/>
        <v>-2.8985607545729836E-2</v>
      </c>
      <c r="Q40" s="45">
        <f t="shared" si="3"/>
        <v>43051.493499999866</v>
      </c>
    </row>
    <row r="41" spans="1:23" s="33" customFormat="1" ht="12.95" customHeight="1" x14ac:dyDescent="0.2">
      <c r="A41" s="18" t="s">
        <v>1</v>
      </c>
      <c r="B41" s="17" t="s">
        <v>45</v>
      </c>
      <c r="C41" s="30">
        <v>58070.110599999782</v>
      </c>
      <c r="D41" s="26">
        <v>2.0000000000000001E-4</v>
      </c>
      <c r="E41" s="33">
        <f t="shared" si="0"/>
        <v>43542.873414651571</v>
      </c>
      <c r="F41" s="33">
        <f t="shared" si="1"/>
        <v>43543</v>
      </c>
      <c r="G41" s="33">
        <f t="shared" si="2"/>
        <v>-2.97129902173765E-2</v>
      </c>
      <c r="K41" s="33">
        <f t="shared" si="6"/>
        <v>-2.97129902173765E-2</v>
      </c>
      <c r="O41" s="33">
        <f t="shared" ca="1" si="5"/>
        <v>-2.898605822601057E-2</v>
      </c>
      <c r="Q41" s="45">
        <f t="shared" si="3"/>
        <v>43051.610599999782</v>
      </c>
    </row>
    <row r="42" spans="1:23" s="33" customFormat="1" ht="12.95" customHeight="1" x14ac:dyDescent="0.2">
      <c r="A42" s="23" t="s">
        <v>54</v>
      </c>
      <c r="B42" s="24" t="s">
        <v>47</v>
      </c>
      <c r="C42" s="32">
        <v>59088.351170508657</v>
      </c>
      <c r="D42" s="28">
        <v>2.4499999999999999E-3</v>
      </c>
      <c r="E42" s="33">
        <f t="shared" si="0"/>
        <v>47880.852744543008</v>
      </c>
      <c r="F42" s="33">
        <f t="shared" si="1"/>
        <v>47881</v>
      </c>
      <c r="G42" s="33">
        <f t="shared" si="2"/>
        <v>-3.4564821347885299E-2</v>
      </c>
      <c r="L42" s="33">
        <f t="shared" ref="L42:L53" si="7">+G42</f>
        <v>-3.4564821347885299E-2</v>
      </c>
      <c r="O42" s="33">
        <f t="shared" ca="1" si="5"/>
        <v>-3.2896160341650701E-2</v>
      </c>
      <c r="Q42" s="45">
        <f t="shared" si="3"/>
        <v>44069.851170508657</v>
      </c>
      <c r="W42" s="46" t="s">
        <v>56</v>
      </c>
    </row>
    <row r="43" spans="1:23" s="33" customFormat="1" ht="12.95" customHeight="1" x14ac:dyDescent="0.2">
      <c r="A43" s="23" t="s">
        <v>54</v>
      </c>
      <c r="B43" s="24" t="s">
        <v>47</v>
      </c>
      <c r="C43" s="32">
        <v>59088.46933051059</v>
      </c>
      <c r="D43" s="28">
        <v>3.9899999999999996E-3</v>
      </c>
      <c r="E43" s="33">
        <f t="shared" si="0"/>
        <v>47881.356138005074</v>
      </c>
      <c r="F43" s="33">
        <f t="shared" si="1"/>
        <v>47881.5</v>
      </c>
      <c r="G43" s="33">
        <f t="shared" si="2"/>
        <v>-3.3768284411053173E-2</v>
      </c>
      <c r="L43" s="33">
        <f t="shared" si="7"/>
        <v>-3.3768284411053173E-2</v>
      </c>
      <c r="O43" s="33">
        <f t="shared" ca="1" si="5"/>
        <v>-3.2896611021931435E-2</v>
      </c>
      <c r="Q43" s="45">
        <f t="shared" si="3"/>
        <v>44069.96933051059</v>
      </c>
      <c r="W43" s="46" t="s">
        <v>56</v>
      </c>
    </row>
    <row r="44" spans="1:23" s="33" customFormat="1" ht="12.95" customHeight="1" x14ac:dyDescent="0.2">
      <c r="A44" s="23" t="s">
        <v>54</v>
      </c>
      <c r="B44" s="24" t="s">
        <v>47</v>
      </c>
      <c r="C44" s="32">
        <v>59099.148381049279</v>
      </c>
      <c r="D44" s="28">
        <v>1.4760000000000001E-3</v>
      </c>
      <c r="E44" s="33">
        <f t="shared" si="0"/>
        <v>47926.851772181726</v>
      </c>
      <c r="F44" s="33">
        <f t="shared" si="1"/>
        <v>47927</v>
      </c>
      <c r="G44" s="33">
        <f t="shared" si="2"/>
        <v>-3.4793060724041425E-2</v>
      </c>
      <c r="L44" s="33">
        <f t="shared" si="7"/>
        <v>-3.4793060724041425E-2</v>
      </c>
      <c r="O44" s="33">
        <f t="shared" ca="1" si="5"/>
        <v>-3.293762292747815E-2</v>
      </c>
      <c r="Q44" s="45">
        <f t="shared" si="3"/>
        <v>44080.648381049279</v>
      </c>
      <c r="W44" s="46" t="s">
        <v>56</v>
      </c>
    </row>
    <row r="45" spans="1:23" s="33" customFormat="1" ht="12.95" customHeight="1" x14ac:dyDescent="0.2">
      <c r="A45" s="23" t="s">
        <v>54</v>
      </c>
      <c r="B45" s="24" t="s">
        <v>47</v>
      </c>
      <c r="C45" s="32">
        <v>59099.266901057679</v>
      </c>
      <c r="D45" s="28">
        <v>4.4999999999999997E-3</v>
      </c>
      <c r="E45" s="33">
        <f t="shared" si="0"/>
        <v>47927.3566993684</v>
      </c>
      <c r="F45" s="33">
        <f t="shared" si="1"/>
        <v>47927.5</v>
      </c>
      <c r="G45" s="33">
        <f t="shared" si="2"/>
        <v>-3.3636517320701387E-2</v>
      </c>
      <c r="L45" s="33">
        <f t="shared" si="7"/>
        <v>-3.3636517320701387E-2</v>
      </c>
      <c r="O45" s="33">
        <f t="shared" ca="1" si="5"/>
        <v>-3.2938073607758883E-2</v>
      </c>
      <c r="Q45" s="45">
        <f t="shared" si="3"/>
        <v>44080.766901057679</v>
      </c>
      <c r="W45" s="46" t="s">
        <v>56</v>
      </c>
    </row>
    <row r="46" spans="1:23" s="33" customFormat="1" ht="12.95" customHeight="1" x14ac:dyDescent="0.2">
      <c r="A46" s="23" t="s">
        <v>54</v>
      </c>
      <c r="B46" s="24" t="s">
        <v>47</v>
      </c>
      <c r="C46" s="32">
        <v>59112.293081351556</v>
      </c>
      <c r="D46" s="28">
        <v>3.532E-3</v>
      </c>
      <c r="E46" s="33">
        <f t="shared" si="0"/>
        <v>47982.851739046535</v>
      </c>
      <c r="F46" s="33">
        <f t="shared" si="1"/>
        <v>47983</v>
      </c>
      <c r="G46" s="33">
        <f t="shared" si="2"/>
        <v>-3.4800838446244597E-2</v>
      </c>
      <c r="L46" s="33">
        <f t="shared" si="7"/>
        <v>-3.4800838446244597E-2</v>
      </c>
      <c r="O46" s="33">
        <f t="shared" ca="1" si="5"/>
        <v>-3.2988099118920255E-2</v>
      </c>
      <c r="Q46" s="45">
        <f t="shared" si="3"/>
        <v>44093.793081351556</v>
      </c>
      <c r="W46" s="46" t="s">
        <v>56</v>
      </c>
    </row>
    <row r="47" spans="1:23" s="33" customFormat="1" ht="12.95" customHeight="1" x14ac:dyDescent="0.2">
      <c r="A47" s="23" t="s">
        <v>54</v>
      </c>
      <c r="B47" s="24" t="s">
        <v>47</v>
      </c>
      <c r="C47" s="32">
        <v>59112.41137135122</v>
      </c>
      <c r="D47" s="28">
        <v>1.554E-3</v>
      </c>
      <c r="E47" s="33">
        <f t="shared" si="0"/>
        <v>47983.355686333976</v>
      </c>
      <c r="F47" s="33">
        <f t="shared" si="1"/>
        <v>47983.5</v>
      </c>
      <c r="G47" s="33">
        <f t="shared" si="2"/>
        <v>-3.3874303786433302E-2</v>
      </c>
      <c r="L47" s="33">
        <f t="shared" si="7"/>
        <v>-3.3874303786433302E-2</v>
      </c>
      <c r="O47" s="33">
        <f t="shared" ca="1" si="5"/>
        <v>-3.2988549799200989E-2</v>
      </c>
      <c r="Q47" s="45">
        <f t="shared" si="3"/>
        <v>44093.91137135122</v>
      </c>
      <c r="W47" s="46" t="s">
        <v>56</v>
      </c>
    </row>
    <row r="48" spans="1:23" s="33" customFormat="1" ht="12.95" customHeight="1" x14ac:dyDescent="0.2">
      <c r="A48" s="23" t="s">
        <v>54</v>
      </c>
      <c r="B48" s="24" t="s">
        <v>47</v>
      </c>
      <c r="C48" s="32">
        <v>59116.048741586972</v>
      </c>
      <c r="D48" s="28">
        <v>4.7419999999999997E-3</v>
      </c>
      <c r="E48" s="33">
        <f t="shared" si="0"/>
        <v>47998.851864108517</v>
      </c>
      <c r="F48" s="33">
        <f t="shared" si="1"/>
        <v>47999</v>
      </c>
      <c r="G48" s="33">
        <f t="shared" si="2"/>
        <v>-3.477148302772548E-2</v>
      </c>
      <c r="L48" s="33">
        <f t="shared" si="7"/>
        <v>-3.477148302772548E-2</v>
      </c>
      <c r="O48" s="33">
        <f t="shared" ca="1" si="5"/>
        <v>-3.3002520887903716E-2</v>
      </c>
      <c r="Q48" s="45">
        <f t="shared" si="3"/>
        <v>44097.548741586972</v>
      </c>
      <c r="W48" s="46" t="s">
        <v>56</v>
      </c>
    </row>
    <row r="49" spans="1:23" s="33" customFormat="1" ht="12.95" customHeight="1" x14ac:dyDescent="0.2">
      <c r="A49" s="23" t="s">
        <v>54</v>
      </c>
      <c r="B49" s="24" t="s">
        <v>47</v>
      </c>
      <c r="C49" s="32">
        <v>59116.167091594078</v>
      </c>
      <c r="D49" s="28">
        <v>1.039E-3</v>
      </c>
      <c r="E49" s="33">
        <f t="shared" si="0"/>
        <v>47999.356067043846</v>
      </c>
      <c r="F49" s="33">
        <f t="shared" si="1"/>
        <v>47999.5</v>
      </c>
      <c r="G49" s="33">
        <f t="shared" si="2"/>
        <v>-3.3784940926125273E-2</v>
      </c>
      <c r="L49" s="33">
        <f t="shared" si="7"/>
        <v>-3.3784940926125273E-2</v>
      </c>
      <c r="O49" s="33">
        <f t="shared" ca="1" si="5"/>
        <v>-3.300297156818445E-2</v>
      </c>
      <c r="Q49" s="45">
        <f t="shared" si="3"/>
        <v>44097.667091594078</v>
      </c>
      <c r="W49" s="46" t="s">
        <v>56</v>
      </c>
    </row>
    <row r="50" spans="1:23" s="33" customFormat="1" ht="12.95" customHeight="1" x14ac:dyDescent="0.2">
      <c r="A50" s="23" t="s">
        <v>54</v>
      </c>
      <c r="B50" s="24" t="s">
        <v>47</v>
      </c>
      <c r="C50" s="32">
        <v>59127.315372108947</v>
      </c>
      <c r="D50" s="28">
        <v>1.426E-3</v>
      </c>
      <c r="E50" s="33">
        <f t="shared" si="0"/>
        <v>48046.850747415068</v>
      </c>
      <c r="F50" s="33">
        <f t="shared" si="1"/>
        <v>48047</v>
      </c>
      <c r="G50" s="33">
        <f t="shared" si="2"/>
        <v>-3.5033601052418817E-2</v>
      </c>
      <c r="L50" s="33">
        <f t="shared" si="7"/>
        <v>-3.5033601052418817E-2</v>
      </c>
      <c r="O50" s="33">
        <f t="shared" ca="1" si="5"/>
        <v>-3.3045786194854085E-2</v>
      </c>
      <c r="Q50" s="45">
        <f t="shared" si="3"/>
        <v>44108.815372108947</v>
      </c>
      <c r="W50" s="46" t="s">
        <v>56</v>
      </c>
    </row>
    <row r="51" spans="1:23" s="33" customFormat="1" ht="12.95" customHeight="1" x14ac:dyDescent="0.2">
      <c r="A51" s="23" t="s">
        <v>54</v>
      </c>
      <c r="B51" s="24" t="s">
        <v>47</v>
      </c>
      <c r="C51" s="32">
        <v>59127.433872113004</v>
      </c>
      <c r="D51" s="28">
        <v>6.6E-4</v>
      </c>
      <c r="E51" s="33">
        <f t="shared" si="0"/>
        <v>48047.355589377847</v>
      </c>
      <c r="F51" s="33">
        <f t="shared" si="1"/>
        <v>48047.5</v>
      </c>
      <c r="G51" s="33">
        <f t="shared" si="2"/>
        <v>-3.389706199959619E-2</v>
      </c>
      <c r="L51" s="33">
        <f t="shared" si="7"/>
        <v>-3.389706199959619E-2</v>
      </c>
      <c r="O51" s="33">
        <f t="shared" ca="1" si="5"/>
        <v>-3.3046236875134818E-2</v>
      </c>
      <c r="Q51" s="45">
        <f t="shared" si="3"/>
        <v>44108.933872113004</v>
      </c>
      <c r="W51" s="46" t="s">
        <v>56</v>
      </c>
    </row>
    <row r="52" spans="1:23" s="33" customFormat="1" ht="12.95" customHeight="1" x14ac:dyDescent="0.2">
      <c r="A52" s="23" t="s">
        <v>54</v>
      </c>
      <c r="B52" s="24" t="s">
        <v>47</v>
      </c>
      <c r="C52" s="32">
        <v>59141.164202462416</v>
      </c>
      <c r="D52" s="28">
        <v>2.8110000000000001E-3</v>
      </c>
      <c r="E52" s="33">
        <f t="shared" si="0"/>
        <v>48105.850498118874</v>
      </c>
      <c r="F52" s="33">
        <f t="shared" si="1"/>
        <v>48106</v>
      </c>
      <c r="G52" s="33">
        <f t="shared" si="2"/>
        <v>-3.5092117585008964E-2</v>
      </c>
      <c r="L52" s="33">
        <f t="shared" si="7"/>
        <v>-3.5092117585008964E-2</v>
      </c>
      <c r="O52" s="33">
        <f t="shared" ca="1" si="5"/>
        <v>-3.3098966467980592E-2</v>
      </c>
      <c r="Q52" s="45">
        <f t="shared" si="3"/>
        <v>44122.664202462416</v>
      </c>
      <c r="W52" s="46" t="s">
        <v>56</v>
      </c>
    </row>
    <row r="53" spans="1:23" s="33" customFormat="1" ht="12.95" customHeight="1" x14ac:dyDescent="0.2">
      <c r="A53" s="23" t="s">
        <v>54</v>
      </c>
      <c r="B53" s="24" t="s">
        <v>47</v>
      </c>
      <c r="C53" s="32">
        <v>59141.282622469123</v>
      </c>
      <c r="D53" s="28">
        <v>1.7309999999999999E-3</v>
      </c>
      <c r="E53" s="33">
        <f t="shared" si="0"/>
        <v>48106.354999271374</v>
      </c>
      <c r="F53" s="33">
        <f t="shared" si="1"/>
        <v>48106.5</v>
      </c>
      <c r="G53" s="33">
        <f t="shared" si="2"/>
        <v>-3.4035575881716795E-2</v>
      </c>
      <c r="L53" s="33">
        <f t="shared" si="7"/>
        <v>-3.4035575881716795E-2</v>
      </c>
      <c r="O53" s="33">
        <f t="shared" ca="1" si="5"/>
        <v>-3.3099417148261326E-2</v>
      </c>
      <c r="Q53" s="45">
        <f t="shared" si="3"/>
        <v>44122.782622469123</v>
      </c>
      <c r="W53" s="46" t="s">
        <v>56</v>
      </c>
    </row>
    <row r="54" spans="1:23" s="33" customFormat="1" ht="12.95" customHeight="1" x14ac:dyDescent="0.2">
      <c r="A54" s="21" t="s">
        <v>53</v>
      </c>
      <c r="B54" s="22" t="s">
        <v>47</v>
      </c>
      <c r="C54" s="31">
        <v>59162.054429999997</v>
      </c>
      <c r="D54" s="27">
        <v>7.5000000000000002E-4</v>
      </c>
      <c r="E54" s="33">
        <f t="shared" si="0"/>
        <v>48194.848499062267</v>
      </c>
      <c r="F54" s="33">
        <f t="shared" si="1"/>
        <v>48195</v>
      </c>
      <c r="G54" s="33">
        <f t="shared" si="2"/>
        <v>-3.5561350006901193E-2</v>
      </c>
      <c r="K54" s="33">
        <f>+G54</f>
        <v>-3.5561350006901193E-2</v>
      </c>
      <c r="O54" s="33">
        <f t="shared" ca="1" si="5"/>
        <v>-3.3179187557951073E-2</v>
      </c>
      <c r="Q54" s="45">
        <f t="shared" si="3"/>
        <v>44143.554429999997</v>
      </c>
    </row>
    <row r="55" spans="1:23" s="33" customFormat="1" ht="12.95" customHeight="1" x14ac:dyDescent="0.2">
      <c r="A55" s="21" t="s">
        <v>53</v>
      </c>
      <c r="B55" s="22" t="s">
        <v>45</v>
      </c>
      <c r="C55" s="31">
        <v>59162.173269999999</v>
      </c>
      <c r="D55" s="27">
        <v>6.2E-4</v>
      </c>
      <c r="E55" s="33">
        <f t="shared" si="0"/>
        <v>48195.354789499426</v>
      </c>
      <c r="F55" s="33">
        <f t="shared" si="1"/>
        <v>48195.5</v>
      </c>
      <c r="G55" s="33">
        <f t="shared" si="2"/>
        <v>-3.4084815000824165E-2</v>
      </c>
      <c r="K55" s="33">
        <f>+G55</f>
        <v>-3.4084815000824165E-2</v>
      </c>
      <c r="O55" s="33">
        <f t="shared" ca="1" si="5"/>
        <v>-3.3179638238231807E-2</v>
      </c>
      <c r="Q55" s="45">
        <f t="shared" si="3"/>
        <v>44143.673269999999</v>
      </c>
    </row>
    <row r="56" spans="1:23" s="33" customFormat="1" ht="12.95" customHeight="1" x14ac:dyDescent="0.2">
      <c r="C56" s="43"/>
      <c r="D56" s="44"/>
    </row>
    <row r="57" spans="1:23" s="33" customFormat="1" ht="12.95" customHeight="1" x14ac:dyDescent="0.2">
      <c r="C57" s="43"/>
      <c r="D57" s="44"/>
    </row>
    <row r="58" spans="1:23" s="33" customFormat="1" ht="12.95" customHeight="1" x14ac:dyDescent="0.2">
      <c r="C58" s="43"/>
      <c r="D58" s="44"/>
    </row>
    <row r="59" spans="1:23" s="33" customFormat="1" ht="12.95" customHeight="1" x14ac:dyDescent="0.2">
      <c r="C59" s="43"/>
      <c r="D59" s="44"/>
    </row>
    <row r="60" spans="1:23" s="33" customFormat="1" ht="12.95" customHeight="1" x14ac:dyDescent="0.2">
      <c r="C60" s="43"/>
      <c r="D60" s="43"/>
    </row>
    <row r="61" spans="1:23" s="33" customFormat="1" ht="12.95" customHeight="1" x14ac:dyDescent="0.2">
      <c r="C61" s="43"/>
      <c r="D61" s="43"/>
    </row>
    <row r="62" spans="1:23" s="33" customFormat="1" ht="12.95" customHeight="1" x14ac:dyDescent="0.2">
      <c r="C62" s="43"/>
      <c r="D62" s="43"/>
    </row>
    <row r="63" spans="1:23" s="33" customFormat="1" ht="12.95" customHeight="1" x14ac:dyDescent="0.2">
      <c r="C63" s="43"/>
      <c r="D63" s="43"/>
    </row>
    <row r="64" spans="1:23" s="33" customFormat="1" ht="12.95" customHeight="1" x14ac:dyDescent="0.2">
      <c r="C64" s="43"/>
      <c r="D64" s="43"/>
    </row>
    <row r="65" spans="3:4" s="33" customFormat="1" ht="12.95" customHeight="1" x14ac:dyDescent="0.2">
      <c r="C65" s="43"/>
      <c r="D65" s="43"/>
    </row>
    <row r="66" spans="3:4" s="33" customFormat="1" ht="12.95" customHeight="1" x14ac:dyDescent="0.2">
      <c r="C66" s="39"/>
      <c r="D66" s="39"/>
    </row>
    <row r="67" spans="3:4" s="33" customFormat="1" ht="12.95" customHeight="1" x14ac:dyDescent="0.2">
      <c r="C67" s="39"/>
      <c r="D67" s="39"/>
    </row>
    <row r="68" spans="3:4" s="33" customFormat="1" ht="12.95" customHeight="1" x14ac:dyDescent="0.2">
      <c r="C68" s="39"/>
      <c r="D68" s="39"/>
    </row>
    <row r="69" spans="3:4" s="33" customFormat="1" ht="12.95" customHeight="1" x14ac:dyDescent="0.2">
      <c r="C69" s="39"/>
      <c r="D69" s="39"/>
    </row>
    <row r="70" spans="3:4" s="33" customFormat="1" ht="12.95" customHeight="1" x14ac:dyDescent="0.2">
      <c r="C70" s="39"/>
      <c r="D70" s="39"/>
    </row>
    <row r="71" spans="3:4" s="33" customFormat="1" ht="12.95" customHeight="1" x14ac:dyDescent="0.2">
      <c r="C71" s="39"/>
      <c r="D71" s="39"/>
    </row>
    <row r="72" spans="3:4" s="33" customFormat="1" ht="12.95" customHeight="1" x14ac:dyDescent="0.2">
      <c r="C72" s="39"/>
      <c r="D72" s="39"/>
    </row>
    <row r="73" spans="3:4" s="33" customFormat="1" ht="12.95" customHeight="1" x14ac:dyDescent="0.2">
      <c r="C73" s="39"/>
      <c r="D73" s="39"/>
    </row>
    <row r="74" spans="3:4" s="33" customFormat="1" ht="12.95" customHeight="1" x14ac:dyDescent="0.2">
      <c r="C74" s="39"/>
      <c r="D74" s="39"/>
    </row>
    <row r="75" spans="3:4" s="33" customFormat="1" ht="12.95" customHeight="1" x14ac:dyDescent="0.2">
      <c r="C75" s="39"/>
      <c r="D75" s="39"/>
    </row>
    <row r="76" spans="3:4" s="33" customFormat="1" ht="12.95" customHeight="1" x14ac:dyDescent="0.2">
      <c r="C76" s="39"/>
      <c r="D76" s="39"/>
    </row>
    <row r="77" spans="3:4" s="33" customFormat="1" ht="12.95" customHeight="1" x14ac:dyDescent="0.2">
      <c r="C77" s="39"/>
      <c r="D77" s="39"/>
    </row>
    <row r="78" spans="3:4" s="33" customFormat="1" ht="12.95" customHeight="1" x14ac:dyDescent="0.2">
      <c r="C78" s="39"/>
      <c r="D78" s="39"/>
    </row>
    <row r="79" spans="3:4" s="33" customFormat="1" ht="12.95" customHeight="1" x14ac:dyDescent="0.2">
      <c r="C79" s="39"/>
      <c r="D79" s="39"/>
    </row>
    <row r="80" spans="3:4" s="33" customFormat="1" ht="12.95" customHeight="1" x14ac:dyDescent="0.2">
      <c r="C80" s="39"/>
      <c r="D80" s="39"/>
    </row>
    <row r="81" spans="3:4" s="33" customFormat="1" ht="12.95" customHeight="1" x14ac:dyDescent="0.2">
      <c r="C81" s="39"/>
      <c r="D81" s="39"/>
    </row>
    <row r="82" spans="3:4" s="33" customFormat="1" ht="12.95" customHeight="1" x14ac:dyDescent="0.2">
      <c r="C82" s="39"/>
      <c r="D82" s="39"/>
    </row>
    <row r="83" spans="3:4" s="33" customFormat="1" ht="12.95" customHeight="1" x14ac:dyDescent="0.2">
      <c r="C83" s="39"/>
      <c r="D83" s="39"/>
    </row>
    <row r="84" spans="3:4" s="33" customFormat="1" ht="12.95" customHeight="1" x14ac:dyDescent="0.2">
      <c r="C84" s="39"/>
      <c r="D84" s="39"/>
    </row>
    <row r="85" spans="3:4" s="33" customFormat="1" ht="12.95" customHeight="1" x14ac:dyDescent="0.2">
      <c r="C85" s="39"/>
      <c r="D85" s="39"/>
    </row>
    <row r="86" spans="3:4" s="33" customFormat="1" ht="12.95" customHeight="1" x14ac:dyDescent="0.2">
      <c r="C86" s="39"/>
      <c r="D86" s="39"/>
    </row>
    <row r="87" spans="3:4" s="33" customFormat="1" ht="12.95" customHeight="1" x14ac:dyDescent="0.2">
      <c r="C87" s="39"/>
      <c r="D87" s="39"/>
    </row>
    <row r="88" spans="3:4" s="33" customFormat="1" ht="12.95" customHeight="1" x14ac:dyDescent="0.2">
      <c r="C88" s="39"/>
      <c r="D88" s="39"/>
    </row>
    <row r="89" spans="3:4" s="33" customFormat="1" ht="12.95" customHeight="1" x14ac:dyDescent="0.2">
      <c r="C89" s="39"/>
      <c r="D89" s="39"/>
    </row>
    <row r="90" spans="3:4" s="33" customFormat="1" ht="12.95" customHeight="1" x14ac:dyDescent="0.2">
      <c r="C90" s="39"/>
      <c r="D90" s="39"/>
    </row>
    <row r="91" spans="3:4" s="33" customFormat="1" ht="12.95" customHeight="1" x14ac:dyDescent="0.2">
      <c r="C91" s="39"/>
      <c r="D91" s="39"/>
    </row>
    <row r="92" spans="3:4" s="33" customFormat="1" ht="12.95" customHeight="1" x14ac:dyDescent="0.2">
      <c r="C92" s="39"/>
      <c r="D92" s="39"/>
    </row>
    <row r="93" spans="3:4" s="33" customFormat="1" ht="12.95" customHeight="1" x14ac:dyDescent="0.2">
      <c r="C93" s="39"/>
      <c r="D93" s="39"/>
    </row>
    <row r="94" spans="3:4" s="33" customFormat="1" ht="12.95" customHeight="1" x14ac:dyDescent="0.2">
      <c r="C94" s="39"/>
      <c r="D94" s="39"/>
    </row>
    <row r="95" spans="3:4" s="33" customFormat="1" ht="12.95" customHeight="1" x14ac:dyDescent="0.2">
      <c r="C95" s="39"/>
      <c r="D95" s="39"/>
    </row>
    <row r="96" spans="3:4" s="33" customFormat="1" ht="12.95" customHeight="1" x14ac:dyDescent="0.2">
      <c r="C96" s="39"/>
      <c r="D96" s="39"/>
    </row>
    <row r="97" spans="3:4" s="33" customFormat="1" ht="12.95" customHeight="1" x14ac:dyDescent="0.2">
      <c r="C97" s="39"/>
      <c r="D97" s="39"/>
    </row>
    <row r="98" spans="3:4" s="33" customFormat="1" ht="12.95" customHeight="1" x14ac:dyDescent="0.2">
      <c r="C98" s="39"/>
      <c r="D98" s="39"/>
    </row>
    <row r="99" spans="3:4" s="33" customFormat="1" ht="12.95" customHeight="1" x14ac:dyDescent="0.2">
      <c r="C99" s="39"/>
      <c r="D99" s="39"/>
    </row>
    <row r="100" spans="3:4" s="33" customFormat="1" ht="12.95" customHeight="1" x14ac:dyDescent="0.2">
      <c r="C100" s="39"/>
      <c r="D100" s="39"/>
    </row>
    <row r="101" spans="3:4" s="33" customFormat="1" ht="12.95" customHeight="1" x14ac:dyDescent="0.2">
      <c r="C101" s="39"/>
      <c r="D101" s="39"/>
    </row>
    <row r="102" spans="3:4" s="33" customFormat="1" ht="12.95" customHeight="1" x14ac:dyDescent="0.2">
      <c r="C102" s="39"/>
      <c r="D102" s="39"/>
    </row>
    <row r="103" spans="3:4" s="33" customFormat="1" ht="12.95" customHeight="1" x14ac:dyDescent="0.2">
      <c r="C103" s="39"/>
      <c r="D103" s="39"/>
    </row>
    <row r="104" spans="3:4" s="33" customFormat="1" ht="12.95" customHeight="1" x14ac:dyDescent="0.2">
      <c r="C104" s="39"/>
      <c r="D104" s="39"/>
    </row>
    <row r="105" spans="3:4" s="33" customFormat="1" ht="12.95" customHeight="1" x14ac:dyDescent="0.2">
      <c r="C105" s="39"/>
      <c r="D105" s="39"/>
    </row>
    <row r="106" spans="3:4" s="33" customFormat="1" ht="12.95" customHeight="1" x14ac:dyDescent="0.2">
      <c r="C106" s="39"/>
      <c r="D106" s="39"/>
    </row>
    <row r="107" spans="3:4" s="33" customFormat="1" ht="12.95" customHeight="1" x14ac:dyDescent="0.2">
      <c r="C107" s="39"/>
      <c r="D107" s="39"/>
    </row>
    <row r="108" spans="3:4" s="33" customFormat="1" ht="12.95" customHeight="1" x14ac:dyDescent="0.2">
      <c r="C108" s="39"/>
      <c r="D108" s="39"/>
    </row>
    <row r="109" spans="3:4" s="33" customFormat="1" ht="12.95" customHeight="1" x14ac:dyDescent="0.2">
      <c r="C109" s="39"/>
      <c r="D109" s="39"/>
    </row>
    <row r="110" spans="3:4" s="33" customFormat="1" ht="12.95" customHeight="1" x14ac:dyDescent="0.2">
      <c r="C110" s="39"/>
      <c r="D110" s="39"/>
    </row>
    <row r="111" spans="3:4" s="33" customFormat="1" ht="12.95" customHeight="1" x14ac:dyDescent="0.2">
      <c r="C111" s="39"/>
      <c r="D111" s="39"/>
    </row>
    <row r="112" spans="3:4" s="33" customFormat="1" ht="12.95" customHeight="1" x14ac:dyDescent="0.2">
      <c r="C112" s="39"/>
      <c r="D112" s="39"/>
    </row>
    <row r="113" spans="3:4" s="33" customFormat="1" ht="12.95" customHeight="1" x14ac:dyDescent="0.2">
      <c r="C113" s="39"/>
      <c r="D113" s="39"/>
    </row>
    <row r="114" spans="3:4" s="33" customFormat="1" ht="12.95" customHeight="1" x14ac:dyDescent="0.2">
      <c r="C114" s="39"/>
      <c r="D114" s="39"/>
    </row>
    <row r="115" spans="3:4" s="33" customFormat="1" ht="12.95" customHeight="1" x14ac:dyDescent="0.2">
      <c r="C115" s="39"/>
      <c r="D115" s="39"/>
    </row>
    <row r="116" spans="3:4" s="33" customFormat="1" ht="12.95" customHeight="1" x14ac:dyDescent="0.2">
      <c r="C116" s="39"/>
      <c r="D116" s="39"/>
    </row>
    <row r="117" spans="3:4" s="33" customFormat="1" ht="12.95" customHeight="1" x14ac:dyDescent="0.2">
      <c r="C117" s="39"/>
      <c r="D117" s="39"/>
    </row>
    <row r="118" spans="3:4" s="33" customFormat="1" ht="12.95" customHeight="1" x14ac:dyDescent="0.2">
      <c r="C118" s="39"/>
      <c r="D118" s="39"/>
    </row>
    <row r="119" spans="3:4" s="33" customFormat="1" ht="12.95" customHeight="1" x14ac:dyDescent="0.2">
      <c r="C119" s="39"/>
      <c r="D119" s="39"/>
    </row>
    <row r="120" spans="3:4" s="33" customFormat="1" ht="12.95" customHeight="1" x14ac:dyDescent="0.2">
      <c r="C120" s="39"/>
      <c r="D120" s="39"/>
    </row>
    <row r="121" spans="3:4" s="33" customFormat="1" ht="12.95" customHeight="1" x14ac:dyDescent="0.2">
      <c r="C121" s="39"/>
      <c r="D121" s="39"/>
    </row>
    <row r="122" spans="3:4" s="33" customFormat="1" ht="12.95" customHeight="1" x14ac:dyDescent="0.2">
      <c r="C122" s="39"/>
      <c r="D122" s="39"/>
    </row>
    <row r="123" spans="3:4" s="33" customFormat="1" ht="12.95" customHeight="1" x14ac:dyDescent="0.2">
      <c r="C123" s="39"/>
      <c r="D123" s="39"/>
    </row>
    <row r="124" spans="3:4" s="33" customFormat="1" ht="12.95" customHeight="1" x14ac:dyDescent="0.2">
      <c r="C124" s="39"/>
      <c r="D124" s="39"/>
    </row>
    <row r="125" spans="3:4" s="33" customFormat="1" ht="12.95" customHeight="1" x14ac:dyDescent="0.2">
      <c r="C125" s="39"/>
      <c r="D125" s="39"/>
    </row>
    <row r="126" spans="3:4" s="33" customFormat="1" ht="12.95" customHeight="1" x14ac:dyDescent="0.2">
      <c r="C126" s="39"/>
      <c r="D126" s="39"/>
    </row>
    <row r="127" spans="3:4" s="33" customFormat="1" ht="12.95" customHeight="1" x14ac:dyDescent="0.2">
      <c r="C127" s="39"/>
      <c r="D127" s="39"/>
    </row>
    <row r="128" spans="3:4" s="33" customFormat="1" ht="12.95" customHeight="1" x14ac:dyDescent="0.2">
      <c r="C128" s="39"/>
      <c r="D128" s="39"/>
    </row>
    <row r="129" spans="3:4" s="33" customFormat="1" ht="12.95" customHeight="1" x14ac:dyDescent="0.2">
      <c r="C129" s="39"/>
      <c r="D129" s="39"/>
    </row>
    <row r="130" spans="3:4" s="33" customFormat="1" ht="12.95" customHeight="1" x14ac:dyDescent="0.2">
      <c r="C130" s="39"/>
      <c r="D130" s="39"/>
    </row>
    <row r="131" spans="3:4" s="33" customFormat="1" ht="12.95" customHeight="1" x14ac:dyDescent="0.2">
      <c r="C131" s="39"/>
      <c r="D131" s="39"/>
    </row>
    <row r="132" spans="3:4" s="33" customFormat="1" ht="12.95" customHeight="1" x14ac:dyDescent="0.2">
      <c r="C132" s="39"/>
      <c r="D132" s="39"/>
    </row>
    <row r="133" spans="3:4" s="33" customFormat="1" ht="12.95" customHeight="1" x14ac:dyDescent="0.2">
      <c r="C133" s="39"/>
      <c r="D133" s="39"/>
    </row>
    <row r="134" spans="3:4" s="33" customFormat="1" ht="12.95" customHeight="1" x14ac:dyDescent="0.2">
      <c r="C134" s="39"/>
      <c r="D134" s="39"/>
    </row>
    <row r="135" spans="3:4" s="33" customFormat="1" ht="12.95" customHeight="1" x14ac:dyDescent="0.2">
      <c r="C135" s="39"/>
      <c r="D135" s="39"/>
    </row>
    <row r="136" spans="3:4" s="33" customFormat="1" ht="12.95" customHeight="1" x14ac:dyDescent="0.2">
      <c r="C136" s="39"/>
      <c r="D136" s="39"/>
    </row>
    <row r="137" spans="3:4" s="33" customFormat="1" ht="12.95" customHeight="1" x14ac:dyDescent="0.2">
      <c r="C137" s="39"/>
      <c r="D137" s="39"/>
    </row>
    <row r="138" spans="3:4" s="33" customFormat="1" ht="12.95" customHeight="1" x14ac:dyDescent="0.2">
      <c r="C138" s="39"/>
      <c r="D138" s="39"/>
    </row>
    <row r="139" spans="3:4" s="33" customFormat="1" ht="12.95" customHeight="1" x14ac:dyDescent="0.2">
      <c r="C139" s="39"/>
      <c r="D139" s="39"/>
    </row>
    <row r="140" spans="3:4" s="33" customFormat="1" ht="12.95" customHeight="1" x14ac:dyDescent="0.2">
      <c r="C140" s="39"/>
      <c r="D140" s="39"/>
    </row>
    <row r="141" spans="3:4" s="33" customFormat="1" ht="12.95" customHeight="1" x14ac:dyDescent="0.2">
      <c r="C141" s="39"/>
      <c r="D141" s="39"/>
    </row>
    <row r="142" spans="3:4" s="33" customFormat="1" ht="12.95" customHeight="1" x14ac:dyDescent="0.2">
      <c r="C142" s="39"/>
      <c r="D142" s="39"/>
    </row>
    <row r="143" spans="3:4" s="33" customFormat="1" ht="12.95" customHeight="1" x14ac:dyDescent="0.2">
      <c r="C143" s="39"/>
      <c r="D143" s="39"/>
    </row>
    <row r="144" spans="3:4" s="33" customFormat="1" ht="12.95" customHeight="1" x14ac:dyDescent="0.2">
      <c r="C144" s="39"/>
      <c r="D144" s="39"/>
    </row>
    <row r="145" spans="3:4" s="33" customFormat="1" ht="12.95" customHeight="1" x14ac:dyDescent="0.2">
      <c r="C145" s="39"/>
      <c r="D145" s="39"/>
    </row>
    <row r="146" spans="3:4" s="33" customFormat="1" ht="12.95" customHeight="1" x14ac:dyDescent="0.2">
      <c r="C146" s="39"/>
      <c r="D146" s="39"/>
    </row>
    <row r="147" spans="3:4" s="33" customFormat="1" ht="12.95" customHeight="1" x14ac:dyDescent="0.2">
      <c r="C147" s="39"/>
      <c r="D147" s="39"/>
    </row>
    <row r="148" spans="3:4" s="33" customFormat="1" ht="12.95" customHeight="1" x14ac:dyDescent="0.2">
      <c r="C148" s="39"/>
      <c r="D148" s="39"/>
    </row>
    <row r="149" spans="3:4" s="33" customFormat="1" ht="12.95" customHeight="1" x14ac:dyDescent="0.2">
      <c r="C149" s="39"/>
      <c r="D149" s="39"/>
    </row>
    <row r="150" spans="3:4" s="33" customFormat="1" ht="12.95" customHeight="1" x14ac:dyDescent="0.2">
      <c r="C150" s="39"/>
      <c r="D150" s="39"/>
    </row>
    <row r="151" spans="3:4" s="33" customFormat="1" ht="12.95" customHeight="1" x14ac:dyDescent="0.2">
      <c r="C151" s="39"/>
      <c r="D151" s="39"/>
    </row>
    <row r="152" spans="3:4" s="33" customFormat="1" ht="12.95" customHeight="1" x14ac:dyDescent="0.2">
      <c r="C152" s="39"/>
      <c r="D152" s="39"/>
    </row>
    <row r="153" spans="3:4" s="33" customFormat="1" ht="12.95" customHeight="1" x14ac:dyDescent="0.2">
      <c r="C153" s="39"/>
      <c r="D153" s="39"/>
    </row>
    <row r="154" spans="3:4" s="33" customFormat="1" ht="12.95" customHeight="1" x14ac:dyDescent="0.2">
      <c r="C154" s="39"/>
      <c r="D154" s="39"/>
    </row>
    <row r="155" spans="3:4" s="33" customFormat="1" ht="12.95" customHeight="1" x14ac:dyDescent="0.2">
      <c r="C155" s="39"/>
      <c r="D155" s="39"/>
    </row>
    <row r="156" spans="3:4" s="33" customFormat="1" ht="12.95" customHeight="1" x14ac:dyDescent="0.2">
      <c r="C156" s="39"/>
      <c r="D156" s="39"/>
    </row>
    <row r="157" spans="3:4" s="33" customFormat="1" ht="12.95" customHeight="1" x14ac:dyDescent="0.2">
      <c r="C157" s="39"/>
      <c r="D157" s="39"/>
    </row>
    <row r="158" spans="3:4" s="33" customFormat="1" ht="12.95" customHeight="1" x14ac:dyDescent="0.2">
      <c r="C158" s="39"/>
      <c r="D158" s="39"/>
    </row>
    <row r="159" spans="3:4" s="33" customFormat="1" ht="12.95" customHeight="1" x14ac:dyDescent="0.2">
      <c r="C159" s="39"/>
      <c r="D159" s="39"/>
    </row>
    <row r="160" spans="3:4" s="33" customFormat="1" ht="12.95" customHeight="1" x14ac:dyDescent="0.2">
      <c r="C160" s="39"/>
      <c r="D160" s="39"/>
    </row>
    <row r="161" spans="3:4" s="33" customFormat="1" ht="12.95" customHeight="1" x14ac:dyDescent="0.2">
      <c r="C161" s="39"/>
      <c r="D161" s="39"/>
    </row>
    <row r="162" spans="3:4" s="33" customFormat="1" ht="12.95" customHeight="1" x14ac:dyDescent="0.2">
      <c r="C162" s="39"/>
      <c r="D162" s="39"/>
    </row>
    <row r="163" spans="3:4" s="33" customFormat="1" ht="12.95" customHeight="1" x14ac:dyDescent="0.2">
      <c r="C163" s="39"/>
      <c r="D163" s="39"/>
    </row>
    <row r="164" spans="3:4" s="33" customFormat="1" ht="12.95" customHeight="1" x14ac:dyDescent="0.2">
      <c r="C164" s="39"/>
      <c r="D164" s="39"/>
    </row>
    <row r="165" spans="3:4" s="33" customFormat="1" ht="12.95" customHeight="1" x14ac:dyDescent="0.2">
      <c r="C165" s="39"/>
      <c r="D165" s="39"/>
    </row>
    <row r="166" spans="3:4" s="33" customFormat="1" ht="12.95" customHeight="1" x14ac:dyDescent="0.2">
      <c r="C166" s="39"/>
      <c r="D166" s="39"/>
    </row>
    <row r="167" spans="3:4" s="33" customFormat="1" ht="12.95" customHeight="1" x14ac:dyDescent="0.2">
      <c r="C167" s="39"/>
      <c r="D167" s="39"/>
    </row>
    <row r="168" spans="3:4" s="33" customFormat="1" ht="12.95" customHeight="1" x14ac:dyDescent="0.2">
      <c r="C168" s="39"/>
      <c r="D168" s="39"/>
    </row>
    <row r="169" spans="3:4" s="33" customFormat="1" ht="12.95" customHeight="1" x14ac:dyDescent="0.2">
      <c r="C169" s="39"/>
      <c r="D169" s="39"/>
    </row>
    <row r="170" spans="3:4" s="33" customFormat="1" ht="12.95" customHeight="1" x14ac:dyDescent="0.2">
      <c r="C170" s="39"/>
      <c r="D170" s="39"/>
    </row>
    <row r="171" spans="3:4" s="33" customFormat="1" ht="12.95" customHeight="1" x14ac:dyDescent="0.2">
      <c r="C171" s="39"/>
      <c r="D171" s="39"/>
    </row>
    <row r="172" spans="3:4" s="33" customFormat="1" ht="12.95" customHeight="1" x14ac:dyDescent="0.2">
      <c r="C172" s="39"/>
      <c r="D172" s="39"/>
    </row>
    <row r="173" spans="3:4" s="33" customFormat="1" ht="12.95" customHeight="1" x14ac:dyDescent="0.2">
      <c r="C173" s="39"/>
      <c r="D173" s="39"/>
    </row>
    <row r="174" spans="3:4" s="33" customFormat="1" ht="12.95" customHeight="1" x14ac:dyDescent="0.2">
      <c r="C174" s="39"/>
      <c r="D174" s="39"/>
    </row>
    <row r="175" spans="3:4" s="33" customFormat="1" ht="12.95" customHeight="1" x14ac:dyDescent="0.2">
      <c r="C175" s="39"/>
      <c r="D175" s="39"/>
    </row>
    <row r="176" spans="3:4" s="33" customFormat="1" ht="12.95" customHeight="1" x14ac:dyDescent="0.2">
      <c r="C176" s="39"/>
      <c r="D176" s="39"/>
    </row>
    <row r="177" spans="3:4" s="33" customFormat="1" ht="12.95" customHeight="1" x14ac:dyDescent="0.2">
      <c r="C177" s="39"/>
      <c r="D177" s="39"/>
    </row>
    <row r="178" spans="3:4" s="33" customFormat="1" ht="12.95" customHeight="1" x14ac:dyDescent="0.2">
      <c r="C178" s="39"/>
      <c r="D178" s="39"/>
    </row>
    <row r="179" spans="3:4" s="33" customFormat="1" ht="12.95" customHeight="1" x14ac:dyDescent="0.2">
      <c r="C179" s="39"/>
      <c r="D179" s="39"/>
    </row>
    <row r="180" spans="3:4" s="33" customFormat="1" ht="12.95" customHeight="1" x14ac:dyDescent="0.2">
      <c r="C180" s="39"/>
      <c r="D180" s="39"/>
    </row>
    <row r="181" spans="3:4" s="33" customFormat="1" ht="12.95" customHeight="1" x14ac:dyDescent="0.2">
      <c r="C181" s="39"/>
      <c r="D181" s="39"/>
    </row>
    <row r="182" spans="3:4" s="33" customFormat="1" ht="12.95" customHeight="1" x14ac:dyDescent="0.2">
      <c r="C182" s="39"/>
      <c r="D182" s="39"/>
    </row>
    <row r="183" spans="3:4" s="33" customFormat="1" ht="12.95" customHeight="1" x14ac:dyDescent="0.2">
      <c r="C183" s="39"/>
      <c r="D183" s="39"/>
    </row>
    <row r="184" spans="3:4" s="33" customFormat="1" ht="12.95" customHeight="1" x14ac:dyDescent="0.2">
      <c r="C184" s="39"/>
      <c r="D184" s="39"/>
    </row>
    <row r="185" spans="3:4" s="33" customFormat="1" ht="12.95" customHeight="1" x14ac:dyDescent="0.2">
      <c r="C185" s="39"/>
      <c r="D185" s="39"/>
    </row>
    <row r="186" spans="3:4" s="33" customFormat="1" ht="12.95" customHeight="1" x14ac:dyDescent="0.2">
      <c r="C186" s="39"/>
      <c r="D186" s="39"/>
    </row>
    <row r="187" spans="3:4" s="33" customFormat="1" ht="12.95" customHeight="1" x14ac:dyDescent="0.2">
      <c r="C187" s="39"/>
      <c r="D187" s="39"/>
    </row>
    <row r="188" spans="3:4" s="33" customFormat="1" ht="12.95" customHeight="1" x14ac:dyDescent="0.2">
      <c r="C188" s="39"/>
      <c r="D188" s="39"/>
    </row>
    <row r="189" spans="3:4" s="33" customFormat="1" ht="12.95" customHeight="1" x14ac:dyDescent="0.2">
      <c r="C189" s="39"/>
      <c r="D189" s="39"/>
    </row>
    <row r="190" spans="3:4" s="33" customFormat="1" ht="12.95" customHeight="1" x14ac:dyDescent="0.2">
      <c r="C190" s="39"/>
      <c r="D190" s="39"/>
    </row>
    <row r="191" spans="3:4" s="33" customFormat="1" ht="12.95" customHeight="1" x14ac:dyDescent="0.2">
      <c r="C191" s="39"/>
      <c r="D191" s="39"/>
    </row>
    <row r="192" spans="3:4" s="33" customFormat="1" ht="12.95" customHeight="1" x14ac:dyDescent="0.2">
      <c r="C192" s="39"/>
      <c r="D192" s="39"/>
    </row>
    <row r="193" spans="3:4" s="33" customFormat="1" ht="12.95" customHeight="1" x14ac:dyDescent="0.2">
      <c r="C193" s="39"/>
      <c r="D193" s="39"/>
    </row>
    <row r="194" spans="3:4" s="33" customFormat="1" ht="12.95" customHeight="1" x14ac:dyDescent="0.2">
      <c r="C194" s="39"/>
      <c r="D194" s="39"/>
    </row>
    <row r="195" spans="3:4" s="33" customFormat="1" ht="12.95" customHeight="1" x14ac:dyDescent="0.2">
      <c r="C195" s="39"/>
      <c r="D195" s="39"/>
    </row>
    <row r="196" spans="3:4" s="33" customFormat="1" ht="12.95" customHeight="1" x14ac:dyDescent="0.2">
      <c r="C196" s="39"/>
      <c r="D196" s="39"/>
    </row>
    <row r="197" spans="3:4" s="33" customFormat="1" ht="12.95" customHeight="1" x14ac:dyDescent="0.2">
      <c r="C197" s="39"/>
      <c r="D197" s="39"/>
    </row>
    <row r="198" spans="3:4" s="33" customFormat="1" ht="12.95" customHeight="1" x14ac:dyDescent="0.2">
      <c r="C198" s="39"/>
      <c r="D198" s="39"/>
    </row>
    <row r="199" spans="3:4" s="33" customFormat="1" ht="12.95" customHeight="1" x14ac:dyDescent="0.2">
      <c r="C199" s="39"/>
      <c r="D199" s="39"/>
    </row>
    <row r="200" spans="3:4" s="33" customFormat="1" ht="12.95" customHeight="1" x14ac:dyDescent="0.2">
      <c r="C200" s="39"/>
      <c r="D200" s="39"/>
    </row>
    <row r="201" spans="3:4" s="33" customFormat="1" ht="12.95" customHeight="1" x14ac:dyDescent="0.2">
      <c r="C201" s="39"/>
      <c r="D201" s="39"/>
    </row>
    <row r="202" spans="3:4" s="33" customFormat="1" ht="12.95" customHeight="1" x14ac:dyDescent="0.2">
      <c r="C202" s="39"/>
      <c r="D202" s="39"/>
    </row>
    <row r="203" spans="3:4" s="33" customFormat="1" ht="12.95" customHeight="1" x14ac:dyDescent="0.2">
      <c r="C203" s="39"/>
      <c r="D203" s="39"/>
    </row>
    <row r="204" spans="3:4" s="33" customFormat="1" ht="12.95" customHeight="1" x14ac:dyDescent="0.2">
      <c r="C204" s="39"/>
      <c r="D204" s="39"/>
    </row>
    <row r="205" spans="3:4" s="33" customFormat="1" ht="12.95" customHeight="1" x14ac:dyDescent="0.2">
      <c r="C205" s="39"/>
      <c r="D205" s="39"/>
    </row>
    <row r="206" spans="3:4" s="33" customFormat="1" ht="12.95" customHeight="1" x14ac:dyDescent="0.2">
      <c r="C206" s="39"/>
      <c r="D206" s="39"/>
    </row>
    <row r="207" spans="3:4" s="33" customFormat="1" ht="12.95" customHeight="1" x14ac:dyDescent="0.2">
      <c r="C207" s="39"/>
      <c r="D207" s="39"/>
    </row>
    <row r="208" spans="3:4" s="33" customFormat="1" ht="12.95" customHeight="1" x14ac:dyDescent="0.2">
      <c r="C208" s="39"/>
      <c r="D208" s="39"/>
    </row>
    <row r="209" spans="3:4" s="33" customFormat="1" ht="12.95" customHeight="1" x14ac:dyDescent="0.2">
      <c r="C209" s="39"/>
      <c r="D209" s="39"/>
    </row>
    <row r="210" spans="3:4" s="33" customFormat="1" ht="12.95" customHeight="1" x14ac:dyDescent="0.2">
      <c r="C210" s="39"/>
      <c r="D210" s="39"/>
    </row>
    <row r="211" spans="3:4" s="33" customFormat="1" ht="12.95" customHeight="1" x14ac:dyDescent="0.2">
      <c r="C211" s="39"/>
      <c r="D211" s="39"/>
    </row>
    <row r="212" spans="3:4" s="33" customFormat="1" ht="12.95" customHeight="1" x14ac:dyDescent="0.2">
      <c r="C212" s="39"/>
      <c r="D212" s="39"/>
    </row>
    <row r="213" spans="3:4" s="33" customFormat="1" ht="12.95" customHeight="1" x14ac:dyDescent="0.2">
      <c r="C213" s="39"/>
      <c r="D213" s="39"/>
    </row>
    <row r="214" spans="3:4" s="33" customFormat="1" ht="12.95" customHeight="1" x14ac:dyDescent="0.2">
      <c r="C214" s="39"/>
      <c r="D214" s="39"/>
    </row>
    <row r="215" spans="3:4" s="33" customFormat="1" ht="12.95" customHeight="1" x14ac:dyDescent="0.2">
      <c r="C215" s="39"/>
      <c r="D215" s="39"/>
    </row>
    <row r="216" spans="3:4" s="33" customFormat="1" ht="12.95" customHeight="1" x14ac:dyDescent="0.2">
      <c r="C216" s="39"/>
      <c r="D216" s="39"/>
    </row>
    <row r="217" spans="3:4" s="33" customFormat="1" ht="12.95" customHeight="1" x14ac:dyDescent="0.2">
      <c r="C217" s="39"/>
      <c r="D217" s="39"/>
    </row>
    <row r="218" spans="3:4" s="33" customFormat="1" ht="12.95" customHeight="1" x14ac:dyDescent="0.2">
      <c r="C218" s="39"/>
      <c r="D218" s="39"/>
    </row>
    <row r="219" spans="3:4" s="33" customFormat="1" ht="12.95" customHeight="1" x14ac:dyDescent="0.2">
      <c r="C219" s="39"/>
      <c r="D219" s="39"/>
    </row>
    <row r="220" spans="3:4" s="33" customFormat="1" ht="12.95" customHeight="1" x14ac:dyDescent="0.2">
      <c r="C220" s="39"/>
      <c r="D220" s="39"/>
    </row>
    <row r="221" spans="3:4" s="33" customFormat="1" ht="12.95" customHeight="1" x14ac:dyDescent="0.2">
      <c r="C221" s="39"/>
      <c r="D221" s="39"/>
    </row>
    <row r="222" spans="3:4" s="33" customFormat="1" ht="12.95" customHeight="1" x14ac:dyDescent="0.2">
      <c r="C222" s="39"/>
      <c r="D222" s="39"/>
    </row>
    <row r="223" spans="3:4" s="33" customFormat="1" ht="12.95" customHeight="1" x14ac:dyDescent="0.2">
      <c r="C223" s="39"/>
      <c r="D223" s="39"/>
    </row>
    <row r="224" spans="3:4" s="33" customFormat="1" ht="12.95" customHeight="1" x14ac:dyDescent="0.2">
      <c r="C224" s="39"/>
      <c r="D224" s="39"/>
    </row>
    <row r="225" spans="3:4" s="33" customFormat="1" ht="12.95" customHeight="1" x14ac:dyDescent="0.2">
      <c r="C225" s="39"/>
      <c r="D225" s="39"/>
    </row>
    <row r="226" spans="3:4" s="33" customFormat="1" ht="12.95" customHeight="1" x14ac:dyDescent="0.2">
      <c r="C226" s="39"/>
      <c r="D226" s="39"/>
    </row>
    <row r="227" spans="3:4" s="33" customFormat="1" ht="12.95" customHeight="1" x14ac:dyDescent="0.2">
      <c r="C227" s="39"/>
      <c r="D227" s="39"/>
    </row>
    <row r="228" spans="3:4" s="33" customFormat="1" ht="12.95" customHeight="1" x14ac:dyDescent="0.2">
      <c r="C228" s="39"/>
      <c r="D228" s="39"/>
    </row>
    <row r="229" spans="3:4" s="33" customFormat="1" ht="12.95" customHeight="1" x14ac:dyDescent="0.2">
      <c r="C229" s="39"/>
      <c r="D229" s="39"/>
    </row>
    <row r="230" spans="3:4" s="33" customFormat="1" ht="12.95" customHeight="1" x14ac:dyDescent="0.2">
      <c r="C230" s="39"/>
      <c r="D230" s="39"/>
    </row>
    <row r="231" spans="3:4" s="33" customFormat="1" ht="12.95" customHeight="1" x14ac:dyDescent="0.2">
      <c r="C231" s="39"/>
      <c r="D231" s="39"/>
    </row>
    <row r="232" spans="3:4" s="33" customFormat="1" ht="12.95" customHeight="1" x14ac:dyDescent="0.2">
      <c r="C232" s="39"/>
      <c r="D232" s="39"/>
    </row>
    <row r="233" spans="3:4" s="33" customFormat="1" ht="12.95" customHeight="1" x14ac:dyDescent="0.2">
      <c r="C233" s="39"/>
      <c r="D233" s="39"/>
    </row>
    <row r="234" spans="3:4" s="33" customFormat="1" ht="12.95" customHeight="1" x14ac:dyDescent="0.2">
      <c r="C234" s="39"/>
      <c r="D234" s="39"/>
    </row>
    <row r="235" spans="3:4" s="33" customFormat="1" ht="12.95" customHeight="1" x14ac:dyDescent="0.2">
      <c r="C235" s="39"/>
      <c r="D235" s="39"/>
    </row>
    <row r="236" spans="3:4" s="33" customFormat="1" ht="12.95" customHeight="1" x14ac:dyDescent="0.2">
      <c r="C236" s="39"/>
      <c r="D236" s="39"/>
    </row>
    <row r="237" spans="3:4" s="33" customFormat="1" ht="12.95" customHeight="1" x14ac:dyDescent="0.2">
      <c r="C237" s="39"/>
      <c r="D237" s="39"/>
    </row>
    <row r="238" spans="3:4" s="33" customFormat="1" ht="12.95" customHeight="1" x14ac:dyDescent="0.2">
      <c r="C238" s="39"/>
      <c r="D238" s="39"/>
    </row>
    <row r="239" spans="3:4" s="33" customFormat="1" ht="12.95" customHeight="1" x14ac:dyDescent="0.2">
      <c r="C239" s="39"/>
      <c r="D239" s="39"/>
    </row>
    <row r="240" spans="3:4" s="33" customFormat="1" ht="12.95" customHeight="1" x14ac:dyDescent="0.2">
      <c r="C240" s="39"/>
      <c r="D240" s="39"/>
    </row>
    <row r="241" spans="3:4" s="33" customFormat="1" ht="12.95" customHeight="1" x14ac:dyDescent="0.2">
      <c r="C241" s="39"/>
      <c r="D241" s="39"/>
    </row>
    <row r="242" spans="3:4" s="33" customFormat="1" ht="12.95" customHeight="1" x14ac:dyDescent="0.2">
      <c r="C242" s="39"/>
      <c r="D242" s="39"/>
    </row>
    <row r="243" spans="3:4" s="33" customFormat="1" ht="12.95" customHeight="1" x14ac:dyDescent="0.2">
      <c r="C243" s="39"/>
      <c r="D243" s="39"/>
    </row>
    <row r="244" spans="3:4" s="33" customFormat="1" ht="12.95" customHeight="1" x14ac:dyDescent="0.2">
      <c r="C244" s="39"/>
      <c r="D244" s="39"/>
    </row>
    <row r="245" spans="3:4" s="33" customFormat="1" ht="12.95" customHeight="1" x14ac:dyDescent="0.2">
      <c r="C245" s="39"/>
      <c r="D245" s="39"/>
    </row>
    <row r="246" spans="3:4" s="33" customFormat="1" ht="12.95" customHeight="1" x14ac:dyDescent="0.2">
      <c r="C246" s="39"/>
      <c r="D246" s="39"/>
    </row>
    <row r="247" spans="3:4" s="33" customFormat="1" ht="12.95" customHeight="1" x14ac:dyDescent="0.2">
      <c r="C247" s="39"/>
      <c r="D247" s="39"/>
    </row>
    <row r="248" spans="3:4" s="33" customFormat="1" ht="12.95" customHeight="1" x14ac:dyDescent="0.2">
      <c r="C248" s="39"/>
      <c r="D248" s="39"/>
    </row>
    <row r="249" spans="3:4" s="33" customFormat="1" ht="12.95" customHeight="1" x14ac:dyDescent="0.2">
      <c r="C249" s="39"/>
      <c r="D249" s="39"/>
    </row>
    <row r="250" spans="3:4" s="33" customFormat="1" ht="12.95" customHeight="1" x14ac:dyDescent="0.2">
      <c r="C250" s="39"/>
      <c r="D250" s="39"/>
    </row>
    <row r="251" spans="3:4" s="33" customFormat="1" ht="12.95" customHeight="1" x14ac:dyDescent="0.2">
      <c r="C251" s="39"/>
      <c r="D251" s="39"/>
    </row>
    <row r="252" spans="3:4" s="33" customFormat="1" ht="12.95" customHeight="1" x14ac:dyDescent="0.2">
      <c r="C252" s="39"/>
      <c r="D252" s="39"/>
    </row>
    <row r="253" spans="3:4" s="33" customFormat="1" ht="12.95" customHeight="1" x14ac:dyDescent="0.2">
      <c r="C253" s="39"/>
      <c r="D253" s="39"/>
    </row>
    <row r="254" spans="3:4" s="33" customFormat="1" ht="12.95" customHeight="1" x14ac:dyDescent="0.2">
      <c r="C254" s="39"/>
      <c r="D254" s="39"/>
    </row>
    <row r="255" spans="3:4" s="33" customFormat="1" ht="12.95" customHeight="1" x14ac:dyDescent="0.2">
      <c r="C255" s="39"/>
      <c r="D255" s="39"/>
    </row>
    <row r="256" spans="3:4" s="33" customFormat="1" ht="12.95" customHeight="1" x14ac:dyDescent="0.2">
      <c r="C256" s="39"/>
      <c r="D256" s="39"/>
    </row>
    <row r="257" spans="3:4" s="33" customFormat="1" ht="12.95" customHeight="1" x14ac:dyDescent="0.2">
      <c r="C257" s="39"/>
      <c r="D257" s="39"/>
    </row>
    <row r="258" spans="3:4" s="33" customFormat="1" ht="12.95" customHeight="1" x14ac:dyDescent="0.2">
      <c r="C258" s="39"/>
      <c r="D258" s="39"/>
    </row>
    <row r="259" spans="3:4" s="33" customFormat="1" ht="12.95" customHeight="1" x14ac:dyDescent="0.2">
      <c r="C259" s="39"/>
      <c r="D259" s="39"/>
    </row>
    <row r="260" spans="3:4" s="33" customFormat="1" ht="12.95" customHeight="1" x14ac:dyDescent="0.2">
      <c r="C260" s="39"/>
      <c r="D260" s="39"/>
    </row>
    <row r="261" spans="3:4" s="33" customFormat="1" ht="12.95" customHeight="1" x14ac:dyDescent="0.2">
      <c r="C261" s="39"/>
      <c r="D261" s="39"/>
    </row>
    <row r="262" spans="3:4" s="33" customFormat="1" ht="12.95" customHeight="1" x14ac:dyDescent="0.2">
      <c r="C262" s="39"/>
      <c r="D262" s="39"/>
    </row>
    <row r="263" spans="3:4" s="33" customFormat="1" ht="12.95" customHeight="1" x14ac:dyDescent="0.2">
      <c r="C263" s="39"/>
      <c r="D263" s="39"/>
    </row>
    <row r="264" spans="3:4" s="33" customFormat="1" ht="12.95" customHeight="1" x14ac:dyDescent="0.2">
      <c r="C264" s="39"/>
      <c r="D264" s="39"/>
    </row>
    <row r="265" spans="3:4" s="33" customFormat="1" ht="12.95" customHeight="1" x14ac:dyDescent="0.2">
      <c r="C265" s="39"/>
      <c r="D265" s="39"/>
    </row>
    <row r="266" spans="3:4" s="33" customFormat="1" ht="12.95" customHeight="1" x14ac:dyDescent="0.2">
      <c r="C266" s="39"/>
      <c r="D266" s="39"/>
    </row>
    <row r="267" spans="3:4" s="33" customFormat="1" ht="12.95" customHeight="1" x14ac:dyDescent="0.2">
      <c r="C267" s="39"/>
      <c r="D267" s="39"/>
    </row>
    <row r="268" spans="3:4" s="33" customFormat="1" ht="12.95" customHeight="1" x14ac:dyDescent="0.2">
      <c r="C268" s="39"/>
      <c r="D268" s="39"/>
    </row>
    <row r="269" spans="3:4" s="33" customFormat="1" ht="12.95" customHeight="1" x14ac:dyDescent="0.2">
      <c r="C269" s="39"/>
      <c r="D269" s="39"/>
    </row>
    <row r="270" spans="3:4" s="33" customFormat="1" ht="12.95" customHeight="1" x14ac:dyDescent="0.2">
      <c r="C270" s="39"/>
      <c r="D270" s="39"/>
    </row>
    <row r="271" spans="3:4" s="33" customFormat="1" ht="12.95" customHeight="1" x14ac:dyDescent="0.2">
      <c r="C271" s="39"/>
      <c r="D271" s="39"/>
    </row>
    <row r="272" spans="3:4" s="33" customFormat="1" ht="12.95" customHeight="1" x14ac:dyDescent="0.2">
      <c r="C272" s="39"/>
      <c r="D272" s="39"/>
    </row>
    <row r="273" spans="3:4" s="33" customFormat="1" ht="12.95" customHeight="1" x14ac:dyDescent="0.2">
      <c r="C273" s="39"/>
      <c r="D273" s="39"/>
    </row>
    <row r="274" spans="3:4" s="33" customFormat="1" ht="12.95" customHeight="1" x14ac:dyDescent="0.2">
      <c r="C274" s="39"/>
      <c r="D274" s="39"/>
    </row>
    <row r="275" spans="3:4" s="33" customFormat="1" ht="12.95" customHeight="1" x14ac:dyDescent="0.2">
      <c r="C275" s="39"/>
      <c r="D275" s="39"/>
    </row>
    <row r="276" spans="3:4" s="33" customFormat="1" ht="12.95" customHeight="1" x14ac:dyDescent="0.2">
      <c r="C276" s="39"/>
      <c r="D276" s="39"/>
    </row>
    <row r="277" spans="3:4" s="33" customFormat="1" ht="12.95" customHeight="1" x14ac:dyDescent="0.2">
      <c r="C277" s="39"/>
      <c r="D277" s="39"/>
    </row>
    <row r="278" spans="3:4" s="33" customFormat="1" ht="12.95" customHeight="1" x14ac:dyDescent="0.2">
      <c r="C278" s="39"/>
      <c r="D278" s="39"/>
    </row>
    <row r="279" spans="3:4" s="33" customFormat="1" ht="12.95" customHeight="1" x14ac:dyDescent="0.2">
      <c r="C279" s="39"/>
      <c r="D279" s="39"/>
    </row>
    <row r="280" spans="3:4" s="33" customFormat="1" ht="12.95" customHeight="1" x14ac:dyDescent="0.2">
      <c r="C280" s="39"/>
      <c r="D280" s="39"/>
    </row>
    <row r="281" spans="3:4" s="33" customFormat="1" ht="12.95" customHeight="1" x14ac:dyDescent="0.2">
      <c r="C281" s="39"/>
      <c r="D281" s="39"/>
    </row>
    <row r="282" spans="3:4" s="33" customFormat="1" ht="12.95" customHeight="1" x14ac:dyDescent="0.2">
      <c r="C282" s="39"/>
      <c r="D282" s="39"/>
    </row>
    <row r="283" spans="3:4" s="33" customFormat="1" ht="12.95" customHeight="1" x14ac:dyDescent="0.2">
      <c r="C283" s="39"/>
      <c r="D283" s="39"/>
    </row>
    <row r="284" spans="3:4" s="33" customFormat="1" ht="12.95" customHeight="1" x14ac:dyDescent="0.2">
      <c r="C284" s="39"/>
      <c r="D284" s="39"/>
    </row>
    <row r="285" spans="3:4" s="33" customFormat="1" ht="12.95" customHeight="1" x14ac:dyDescent="0.2">
      <c r="C285" s="39"/>
      <c r="D285" s="39"/>
    </row>
    <row r="286" spans="3:4" s="33" customFormat="1" ht="12.95" customHeight="1" x14ac:dyDescent="0.2">
      <c r="C286" s="39"/>
      <c r="D286" s="39"/>
    </row>
    <row r="287" spans="3:4" s="33" customFormat="1" ht="12.95" customHeight="1" x14ac:dyDescent="0.2">
      <c r="C287" s="39"/>
      <c r="D287" s="39"/>
    </row>
    <row r="288" spans="3:4" s="33" customFormat="1" ht="12.95" customHeight="1" x14ac:dyDescent="0.2">
      <c r="C288" s="39"/>
      <c r="D288" s="39"/>
    </row>
    <row r="289" spans="3:4" s="33" customFormat="1" ht="12.95" customHeight="1" x14ac:dyDescent="0.2">
      <c r="C289" s="39"/>
      <c r="D289" s="39"/>
    </row>
    <row r="290" spans="3:4" s="33" customFormat="1" ht="12.95" customHeight="1" x14ac:dyDescent="0.2">
      <c r="C290" s="39"/>
      <c r="D290" s="39"/>
    </row>
    <row r="291" spans="3:4" s="33" customFormat="1" ht="12.95" customHeight="1" x14ac:dyDescent="0.2">
      <c r="C291" s="39"/>
      <c r="D291" s="39"/>
    </row>
    <row r="292" spans="3:4" s="33" customFormat="1" ht="12.95" customHeight="1" x14ac:dyDescent="0.2">
      <c r="C292" s="39"/>
      <c r="D292" s="39"/>
    </row>
    <row r="293" spans="3:4" s="33" customFormat="1" ht="12.95" customHeight="1" x14ac:dyDescent="0.2">
      <c r="C293" s="39"/>
      <c r="D293" s="39"/>
    </row>
    <row r="294" spans="3:4" s="33" customFormat="1" ht="12.95" customHeight="1" x14ac:dyDescent="0.2">
      <c r="C294" s="39"/>
      <c r="D294" s="39"/>
    </row>
    <row r="295" spans="3:4" s="33" customFormat="1" ht="12.95" customHeight="1" x14ac:dyDescent="0.2">
      <c r="C295" s="39"/>
      <c r="D295" s="39"/>
    </row>
    <row r="296" spans="3:4" s="33" customFormat="1" ht="12.95" customHeight="1" x14ac:dyDescent="0.2">
      <c r="C296" s="39"/>
      <c r="D296" s="39"/>
    </row>
    <row r="297" spans="3:4" s="33" customFormat="1" ht="12.95" customHeight="1" x14ac:dyDescent="0.2">
      <c r="C297" s="39"/>
      <c r="D297" s="39"/>
    </row>
    <row r="298" spans="3:4" s="33" customFormat="1" ht="12.95" customHeight="1" x14ac:dyDescent="0.2">
      <c r="C298" s="39"/>
      <c r="D298" s="39"/>
    </row>
    <row r="299" spans="3:4" s="33" customFormat="1" ht="12.95" customHeight="1" x14ac:dyDescent="0.2">
      <c r="C299" s="39"/>
      <c r="D299" s="39"/>
    </row>
    <row r="300" spans="3:4" s="33" customFormat="1" ht="12.95" customHeight="1" x14ac:dyDescent="0.2">
      <c r="C300" s="39"/>
      <c r="D300" s="39"/>
    </row>
    <row r="301" spans="3:4" s="33" customFormat="1" ht="12.95" customHeight="1" x14ac:dyDescent="0.2">
      <c r="C301" s="39"/>
      <c r="D301" s="39"/>
    </row>
    <row r="302" spans="3:4" s="33" customFormat="1" ht="12.95" customHeight="1" x14ac:dyDescent="0.2">
      <c r="C302" s="39"/>
      <c r="D302" s="39"/>
    </row>
    <row r="303" spans="3:4" s="33" customFormat="1" ht="12.95" customHeight="1" x14ac:dyDescent="0.2">
      <c r="C303" s="39"/>
      <c r="D303" s="39"/>
    </row>
    <row r="304" spans="3:4" s="33" customFormat="1" ht="12.95" customHeight="1" x14ac:dyDescent="0.2">
      <c r="C304" s="39"/>
      <c r="D304" s="39"/>
    </row>
    <row r="305" spans="3:4" s="33" customFormat="1" ht="12.95" customHeight="1" x14ac:dyDescent="0.2">
      <c r="C305" s="39"/>
      <c r="D305" s="39"/>
    </row>
    <row r="306" spans="3:4" s="33" customFormat="1" ht="12.95" customHeight="1" x14ac:dyDescent="0.2">
      <c r="C306" s="39"/>
      <c r="D306" s="39"/>
    </row>
    <row r="307" spans="3:4" s="33" customFormat="1" ht="12.95" customHeight="1" x14ac:dyDescent="0.2">
      <c r="C307" s="39"/>
      <c r="D307" s="39"/>
    </row>
    <row r="308" spans="3:4" s="33" customFormat="1" ht="12.95" customHeight="1" x14ac:dyDescent="0.2">
      <c r="C308" s="39"/>
      <c r="D308" s="39"/>
    </row>
    <row r="309" spans="3:4" s="33" customFormat="1" ht="12.95" customHeight="1" x14ac:dyDescent="0.2">
      <c r="C309" s="39"/>
      <c r="D309" s="39"/>
    </row>
    <row r="310" spans="3:4" s="33" customFormat="1" ht="12.95" customHeight="1" x14ac:dyDescent="0.2">
      <c r="C310" s="39"/>
      <c r="D310" s="39"/>
    </row>
    <row r="311" spans="3:4" s="33" customFormat="1" ht="12.95" customHeight="1" x14ac:dyDescent="0.2">
      <c r="C311" s="39"/>
      <c r="D311" s="39"/>
    </row>
    <row r="312" spans="3:4" s="33" customFormat="1" ht="12.95" customHeight="1" x14ac:dyDescent="0.2">
      <c r="C312" s="39"/>
      <c r="D312" s="39"/>
    </row>
    <row r="313" spans="3:4" s="33" customFormat="1" ht="12.95" customHeight="1" x14ac:dyDescent="0.2">
      <c r="C313" s="39"/>
      <c r="D313" s="39"/>
    </row>
    <row r="314" spans="3:4" s="33" customFormat="1" ht="12.95" customHeight="1" x14ac:dyDescent="0.2">
      <c r="C314" s="39"/>
      <c r="D314" s="39"/>
    </row>
    <row r="315" spans="3:4" s="33" customFormat="1" ht="12.95" customHeight="1" x14ac:dyDescent="0.2">
      <c r="C315" s="39"/>
      <c r="D315" s="39"/>
    </row>
    <row r="316" spans="3:4" s="33" customFormat="1" ht="12.95" customHeight="1" x14ac:dyDescent="0.2">
      <c r="C316" s="39"/>
      <c r="D316" s="39"/>
    </row>
    <row r="317" spans="3:4" s="33" customFormat="1" ht="12.95" customHeight="1" x14ac:dyDescent="0.2">
      <c r="C317" s="39"/>
      <c r="D317" s="39"/>
    </row>
    <row r="318" spans="3:4" s="33" customFormat="1" ht="12.95" customHeight="1" x14ac:dyDescent="0.2">
      <c r="C318" s="39"/>
      <c r="D318" s="39"/>
    </row>
    <row r="319" spans="3:4" s="33" customFormat="1" ht="12.95" customHeight="1" x14ac:dyDescent="0.2">
      <c r="C319" s="39"/>
      <c r="D319" s="39"/>
    </row>
    <row r="320" spans="3:4" s="33" customFormat="1" ht="12.95" customHeight="1" x14ac:dyDescent="0.2">
      <c r="C320" s="39"/>
      <c r="D320" s="39"/>
    </row>
    <row r="321" spans="3:4" s="33" customFormat="1" ht="12.95" customHeight="1" x14ac:dyDescent="0.2">
      <c r="C321" s="39"/>
      <c r="D321" s="39"/>
    </row>
    <row r="322" spans="3:4" s="33" customFormat="1" ht="12.95" customHeight="1" x14ac:dyDescent="0.2">
      <c r="C322" s="39"/>
      <c r="D322" s="39"/>
    </row>
    <row r="323" spans="3:4" s="33" customFormat="1" ht="12.95" customHeight="1" x14ac:dyDescent="0.2">
      <c r="C323" s="39"/>
      <c r="D323" s="39"/>
    </row>
    <row r="324" spans="3:4" s="33" customFormat="1" ht="12.95" customHeight="1" x14ac:dyDescent="0.2">
      <c r="C324" s="39"/>
      <c r="D324" s="39"/>
    </row>
    <row r="325" spans="3:4" s="33" customFormat="1" ht="12.95" customHeight="1" x14ac:dyDescent="0.2">
      <c r="C325" s="39"/>
      <c r="D325" s="39"/>
    </row>
    <row r="326" spans="3:4" s="33" customFormat="1" ht="12.95" customHeight="1" x14ac:dyDescent="0.2">
      <c r="C326" s="39"/>
      <c r="D326" s="39"/>
    </row>
    <row r="327" spans="3:4" s="33" customFormat="1" ht="12.95" customHeight="1" x14ac:dyDescent="0.2">
      <c r="C327" s="39"/>
      <c r="D327" s="39"/>
    </row>
    <row r="328" spans="3:4" s="33" customFormat="1" ht="12.95" customHeight="1" x14ac:dyDescent="0.2">
      <c r="C328" s="39"/>
      <c r="D328" s="39"/>
    </row>
    <row r="329" spans="3:4" s="33" customFormat="1" ht="12.95" customHeight="1" x14ac:dyDescent="0.2">
      <c r="C329" s="39"/>
      <c r="D329" s="39"/>
    </row>
    <row r="330" spans="3:4" s="33" customFormat="1" ht="12.95" customHeight="1" x14ac:dyDescent="0.2">
      <c r="C330" s="39"/>
      <c r="D330" s="39"/>
    </row>
    <row r="331" spans="3:4" s="33" customFormat="1" ht="12.95" customHeight="1" x14ac:dyDescent="0.2">
      <c r="C331" s="39"/>
      <c r="D331" s="39"/>
    </row>
    <row r="332" spans="3:4" s="33" customFormat="1" ht="12.95" customHeight="1" x14ac:dyDescent="0.2">
      <c r="C332" s="39"/>
      <c r="D332" s="39"/>
    </row>
    <row r="333" spans="3:4" s="33" customFormat="1" ht="12.95" customHeight="1" x14ac:dyDescent="0.2">
      <c r="C333" s="39"/>
      <c r="D333" s="39"/>
    </row>
    <row r="334" spans="3:4" s="33" customFormat="1" ht="12.95" customHeight="1" x14ac:dyDescent="0.2">
      <c r="C334" s="39"/>
      <c r="D334" s="39"/>
    </row>
    <row r="335" spans="3:4" s="33" customFormat="1" ht="12.95" customHeight="1" x14ac:dyDescent="0.2">
      <c r="C335" s="39"/>
      <c r="D335" s="39"/>
    </row>
    <row r="336" spans="3:4" s="33" customFormat="1" ht="12.95" customHeight="1" x14ac:dyDescent="0.2">
      <c r="C336" s="39"/>
      <c r="D336" s="39"/>
    </row>
    <row r="337" spans="3:4" s="33" customFormat="1" ht="12.95" customHeight="1" x14ac:dyDescent="0.2">
      <c r="C337" s="39"/>
      <c r="D337" s="39"/>
    </row>
    <row r="338" spans="3:4" s="33" customFormat="1" ht="12.95" customHeight="1" x14ac:dyDescent="0.2">
      <c r="C338" s="39"/>
      <c r="D338" s="39"/>
    </row>
    <row r="339" spans="3:4" s="33" customFormat="1" ht="12.95" customHeight="1" x14ac:dyDescent="0.2">
      <c r="C339" s="39"/>
      <c r="D339" s="39"/>
    </row>
    <row r="340" spans="3:4" s="33" customFormat="1" ht="12.95" customHeight="1" x14ac:dyDescent="0.2">
      <c r="C340" s="39"/>
      <c r="D340" s="39"/>
    </row>
    <row r="341" spans="3:4" s="33" customFormat="1" ht="12.95" customHeight="1" x14ac:dyDescent="0.2">
      <c r="C341" s="39"/>
      <c r="D341" s="39"/>
    </row>
    <row r="342" spans="3:4" s="33" customFormat="1" ht="12.95" customHeight="1" x14ac:dyDescent="0.2">
      <c r="C342" s="39"/>
      <c r="D342" s="39"/>
    </row>
    <row r="343" spans="3:4" s="33" customFormat="1" ht="12.95" customHeight="1" x14ac:dyDescent="0.2">
      <c r="C343" s="39"/>
      <c r="D343" s="39"/>
    </row>
    <row r="344" spans="3:4" s="33" customFormat="1" ht="12.95" customHeight="1" x14ac:dyDescent="0.2">
      <c r="C344" s="39"/>
      <c r="D344" s="39"/>
    </row>
    <row r="345" spans="3:4" s="33" customFormat="1" ht="12.95" customHeight="1" x14ac:dyDescent="0.2">
      <c r="C345" s="39"/>
      <c r="D345" s="39"/>
    </row>
    <row r="346" spans="3:4" s="33" customFormat="1" ht="12.95" customHeight="1" x14ac:dyDescent="0.2">
      <c r="C346" s="39"/>
      <c r="D346" s="39"/>
    </row>
    <row r="347" spans="3:4" s="33" customFormat="1" ht="12.95" customHeight="1" x14ac:dyDescent="0.2">
      <c r="C347" s="39"/>
      <c r="D347" s="39"/>
    </row>
    <row r="348" spans="3:4" s="33" customFormat="1" ht="12.95" customHeight="1" x14ac:dyDescent="0.2">
      <c r="C348" s="39"/>
      <c r="D348" s="39"/>
    </row>
    <row r="349" spans="3:4" s="33" customFormat="1" ht="12.95" customHeight="1" x14ac:dyDescent="0.2">
      <c r="C349" s="39"/>
      <c r="D349" s="39"/>
    </row>
    <row r="350" spans="3:4" s="33" customFormat="1" ht="12.95" customHeight="1" x14ac:dyDescent="0.2">
      <c r="C350" s="39"/>
      <c r="D350" s="39"/>
    </row>
    <row r="351" spans="3:4" s="33" customFormat="1" ht="12.95" customHeight="1" x14ac:dyDescent="0.2">
      <c r="C351" s="39"/>
      <c r="D351" s="39"/>
    </row>
    <row r="352" spans="3:4" s="33" customFormat="1" ht="12.95" customHeight="1" x14ac:dyDescent="0.2">
      <c r="C352" s="39"/>
      <c r="D352" s="39"/>
    </row>
    <row r="353" spans="3:4" s="33" customFormat="1" ht="12.95" customHeight="1" x14ac:dyDescent="0.2">
      <c r="C353" s="39"/>
      <c r="D353" s="39"/>
    </row>
    <row r="354" spans="3:4" s="33" customFormat="1" ht="12.95" customHeight="1" x14ac:dyDescent="0.2">
      <c r="C354" s="39"/>
      <c r="D354" s="39"/>
    </row>
    <row r="355" spans="3:4" s="33" customFormat="1" ht="12.95" customHeight="1" x14ac:dyDescent="0.2">
      <c r="C355" s="39"/>
      <c r="D355" s="39"/>
    </row>
    <row r="356" spans="3:4" s="33" customFormat="1" ht="12.95" customHeight="1" x14ac:dyDescent="0.2">
      <c r="C356" s="39"/>
      <c r="D356" s="39"/>
    </row>
    <row r="357" spans="3:4" s="33" customFormat="1" ht="12.95" customHeight="1" x14ac:dyDescent="0.2">
      <c r="C357" s="39"/>
      <c r="D357" s="39"/>
    </row>
    <row r="358" spans="3:4" s="33" customFormat="1" ht="12.95" customHeight="1" x14ac:dyDescent="0.2">
      <c r="C358" s="39"/>
      <c r="D358" s="39"/>
    </row>
    <row r="359" spans="3:4" s="33" customFormat="1" ht="12.95" customHeight="1" x14ac:dyDescent="0.2">
      <c r="C359" s="39"/>
      <c r="D359" s="39"/>
    </row>
    <row r="360" spans="3:4" s="33" customFormat="1" ht="12.95" customHeight="1" x14ac:dyDescent="0.2">
      <c r="C360" s="39"/>
      <c r="D360" s="39"/>
    </row>
    <row r="361" spans="3:4" s="33" customFormat="1" ht="12.95" customHeight="1" x14ac:dyDescent="0.2">
      <c r="C361" s="39"/>
      <c r="D361" s="39"/>
    </row>
    <row r="362" spans="3:4" s="33" customFormat="1" ht="12.95" customHeight="1" x14ac:dyDescent="0.2">
      <c r="C362" s="39"/>
      <c r="D362" s="39"/>
    </row>
    <row r="363" spans="3:4" s="33" customFormat="1" ht="12.95" customHeight="1" x14ac:dyDescent="0.2">
      <c r="C363" s="39"/>
      <c r="D363" s="39"/>
    </row>
    <row r="364" spans="3:4" s="33" customFormat="1" ht="12.95" customHeight="1" x14ac:dyDescent="0.2">
      <c r="C364" s="39"/>
      <c r="D364" s="39"/>
    </row>
    <row r="365" spans="3:4" s="33" customFormat="1" ht="12.95" customHeight="1" x14ac:dyDescent="0.2">
      <c r="C365" s="39"/>
      <c r="D365" s="39"/>
    </row>
    <row r="366" spans="3:4" s="33" customFormat="1" ht="12.95" customHeight="1" x14ac:dyDescent="0.2">
      <c r="C366" s="39"/>
      <c r="D366" s="39"/>
    </row>
    <row r="367" spans="3:4" s="33" customFormat="1" ht="12.95" customHeight="1" x14ac:dyDescent="0.2">
      <c r="C367" s="39"/>
      <c r="D367" s="39"/>
    </row>
    <row r="368" spans="3:4" s="33" customFormat="1" ht="12.95" customHeight="1" x14ac:dyDescent="0.2">
      <c r="C368" s="39"/>
      <c r="D368" s="39"/>
    </row>
    <row r="369" spans="3:4" s="33" customFormat="1" ht="12.95" customHeight="1" x14ac:dyDescent="0.2">
      <c r="C369" s="39"/>
      <c r="D369" s="39"/>
    </row>
    <row r="370" spans="3:4" s="33" customFormat="1" ht="12.95" customHeight="1" x14ac:dyDescent="0.2">
      <c r="C370" s="39"/>
      <c r="D370" s="39"/>
    </row>
    <row r="371" spans="3:4" s="33" customFormat="1" ht="12.95" customHeight="1" x14ac:dyDescent="0.2">
      <c r="C371" s="39"/>
      <c r="D371" s="39"/>
    </row>
    <row r="372" spans="3:4" s="33" customFormat="1" ht="12.95" customHeight="1" x14ac:dyDescent="0.2">
      <c r="C372" s="39"/>
      <c r="D372" s="39"/>
    </row>
    <row r="373" spans="3:4" s="33" customFormat="1" ht="12.95" customHeight="1" x14ac:dyDescent="0.2">
      <c r="C373" s="39"/>
      <c r="D373" s="39"/>
    </row>
    <row r="374" spans="3:4" s="33" customFormat="1" ht="12.95" customHeight="1" x14ac:dyDescent="0.2">
      <c r="C374" s="39"/>
      <c r="D374" s="39"/>
    </row>
    <row r="375" spans="3:4" s="33" customFormat="1" ht="12.95" customHeight="1" x14ac:dyDescent="0.2">
      <c r="C375" s="39"/>
      <c r="D375" s="39"/>
    </row>
    <row r="376" spans="3:4" s="33" customFormat="1" ht="12.95" customHeight="1" x14ac:dyDescent="0.2">
      <c r="C376" s="39"/>
      <c r="D376" s="39"/>
    </row>
    <row r="377" spans="3:4" s="33" customFormat="1" ht="12.95" customHeight="1" x14ac:dyDescent="0.2">
      <c r="C377" s="39"/>
      <c r="D377" s="39"/>
    </row>
    <row r="378" spans="3:4" s="33" customFormat="1" ht="12.95" customHeight="1" x14ac:dyDescent="0.2">
      <c r="C378" s="39"/>
      <c r="D378" s="39"/>
    </row>
    <row r="379" spans="3:4" s="33" customFormat="1" ht="12.95" customHeight="1" x14ac:dyDescent="0.2">
      <c r="C379" s="39"/>
      <c r="D379" s="39"/>
    </row>
    <row r="380" spans="3:4" s="33" customFormat="1" ht="12.95" customHeight="1" x14ac:dyDescent="0.2">
      <c r="C380" s="39"/>
      <c r="D380" s="39"/>
    </row>
    <row r="381" spans="3:4" s="33" customFormat="1" ht="12.95" customHeight="1" x14ac:dyDescent="0.2">
      <c r="C381" s="39"/>
      <c r="D381" s="39"/>
    </row>
    <row r="382" spans="3:4" s="33" customFormat="1" ht="12.95" customHeight="1" x14ac:dyDescent="0.2">
      <c r="C382" s="39"/>
      <c r="D382" s="39"/>
    </row>
    <row r="383" spans="3:4" s="33" customFormat="1" ht="12.95" customHeight="1" x14ac:dyDescent="0.2">
      <c r="C383" s="39"/>
      <c r="D383" s="39"/>
    </row>
    <row r="384" spans="3:4" s="33" customFormat="1" ht="12.95" customHeight="1" x14ac:dyDescent="0.2">
      <c r="C384" s="39"/>
      <c r="D384" s="39"/>
    </row>
    <row r="385" spans="3:4" s="33" customFormat="1" ht="12.95" customHeight="1" x14ac:dyDescent="0.2">
      <c r="C385" s="39"/>
      <c r="D385" s="39"/>
    </row>
    <row r="386" spans="3:4" s="33" customFormat="1" ht="12.95" customHeight="1" x14ac:dyDescent="0.2">
      <c r="C386" s="39"/>
      <c r="D386" s="39"/>
    </row>
    <row r="387" spans="3:4" s="33" customFormat="1" ht="12.95" customHeight="1" x14ac:dyDescent="0.2">
      <c r="C387" s="39"/>
      <c r="D387" s="39"/>
    </row>
    <row r="388" spans="3:4" s="33" customFormat="1" ht="12.95" customHeight="1" x14ac:dyDescent="0.2">
      <c r="C388" s="39"/>
      <c r="D388" s="39"/>
    </row>
    <row r="389" spans="3:4" s="33" customFormat="1" ht="12.95" customHeight="1" x14ac:dyDescent="0.2">
      <c r="C389" s="39"/>
      <c r="D389" s="39"/>
    </row>
    <row r="390" spans="3:4" s="33" customFormat="1" ht="12.95" customHeight="1" x14ac:dyDescent="0.2">
      <c r="C390" s="39"/>
      <c r="D390" s="39"/>
    </row>
    <row r="391" spans="3:4" s="33" customFormat="1" ht="12.95" customHeight="1" x14ac:dyDescent="0.2">
      <c r="C391" s="39"/>
      <c r="D391" s="39"/>
    </row>
    <row r="392" spans="3:4" s="33" customFormat="1" ht="12.95" customHeight="1" x14ac:dyDescent="0.2">
      <c r="C392" s="39"/>
      <c r="D392" s="39"/>
    </row>
    <row r="393" spans="3:4" s="33" customFormat="1" ht="12.95" customHeight="1" x14ac:dyDescent="0.2">
      <c r="C393" s="39"/>
      <c r="D393" s="39"/>
    </row>
    <row r="394" spans="3:4" s="33" customFormat="1" ht="12.95" customHeight="1" x14ac:dyDescent="0.2">
      <c r="C394" s="39"/>
      <c r="D394" s="39"/>
    </row>
    <row r="395" spans="3:4" s="33" customFormat="1" ht="12.95" customHeight="1" x14ac:dyDescent="0.2">
      <c r="C395" s="39"/>
      <c r="D395" s="39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39:D39" name="Range1"/>
  </protectedRanges>
  <sortState xmlns:xlrd2="http://schemas.microsoft.com/office/spreadsheetml/2017/richdata2" ref="A21:Y59">
    <sortCondition ref="C21:C59"/>
  </sortState>
  <phoneticPr fontId="7" type="noConversion"/>
  <hyperlinks>
    <hyperlink ref="H63246" r:id="rId1" display="http://vsolj.cetus-net.org/bulletin.html" xr:uid="{00000000-0004-0000-0000-000000000000}"/>
    <hyperlink ref="H63239" r:id="rId2" display="https://www.aavso.org/ejaavso" xr:uid="{00000000-0004-0000-0000-000001000000}"/>
    <hyperlink ref="I63246" r:id="rId3" display="http://vsolj.cetus-net.org/bulletin.html" xr:uid="{00000000-0004-0000-0000-000002000000}"/>
    <hyperlink ref="AQ56897" r:id="rId4" display="http://cdsbib.u-strasbg.fr/cgi-bin/cdsbib?1990RMxAA..21..381G" xr:uid="{00000000-0004-0000-0000-000003000000}"/>
    <hyperlink ref="H63243" r:id="rId5" display="https://www.aavso.org/ejaavso" xr:uid="{00000000-0004-0000-0000-000004000000}"/>
    <hyperlink ref="AP4261" r:id="rId6" display="http://cdsbib.u-strasbg.fr/cgi-bin/cdsbib?1990RMxAA..21..381G" xr:uid="{00000000-0004-0000-0000-000005000000}"/>
    <hyperlink ref="AP4264" r:id="rId7" display="http://cdsbib.u-strasbg.fr/cgi-bin/cdsbib?1990RMxAA..21..381G" xr:uid="{00000000-0004-0000-0000-000006000000}"/>
    <hyperlink ref="AP4262" r:id="rId8" display="http://cdsbib.u-strasbg.fr/cgi-bin/cdsbib?1990RMxAA..21..381G" xr:uid="{00000000-0004-0000-0000-000007000000}"/>
    <hyperlink ref="AP4246" r:id="rId9" display="http://cdsbib.u-strasbg.fr/cgi-bin/cdsbib?1990RMxAA..21..381G" xr:uid="{00000000-0004-0000-0000-000008000000}"/>
    <hyperlink ref="AQ4475" r:id="rId10" display="http://cdsbib.u-strasbg.fr/cgi-bin/cdsbib?1990RMxAA..21..381G" xr:uid="{00000000-0004-0000-0000-000009000000}"/>
    <hyperlink ref="AQ4479" r:id="rId11" display="http://cdsbib.u-strasbg.fr/cgi-bin/cdsbib?1990RMxAA..21..381G" xr:uid="{00000000-0004-0000-0000-00000A000000}"/>
    <hyperlink ref="AQ64159" r:id="rId12" display="http://cdsbib.u-strasbg.fr/cgi-bin/cdsbib?1990RMxAA..21..381G" xr:uid="{00000000-0004-0000-0000-00000B000000}"/>
    <hyperlink ref="I1367" r:id="rId13" display="http://vsolj.cetus-net.org/bulletin.html" xr:uid="{00000000-0004-0000-0000-00000C000000}"/>
    <hyperlink ref="H1367" r:id="rId14" display="http://vsolj.cetus-net.org/bulletin.html" xr:uid="{00000000-0004-0000-0000-00000D000000}"/>
    <hyperlink ref="AQ64820" r:id="rId15" display="http://cdsbib.u-strasbg.fr/cgi-bin/cdsbib?1990RMxAA..21..381G" xr:uid="{00000000-0004-0000-0000-00000E000000}"/>
    <hyperlink ref="AQ64819" r:id="rId16" display="http://cdsbib.u-strasbg.fr/cgi-bin/cdsbib?1990RMxAA..21..381G" xr:uid="{00000000-0004-0000-0000-00000F000000}"/>
    <hyperlink ref="AP2537" r:id="rId17" display="http://cdsbib.u-strasbg.fr/cgi-bin/cdsbib?1990RMxAA..21..381G" xr:uid="{00000000-0004-0000-0000-000010000000}"/>
    <hyperlink ref="AP2555" r:id="rId18" display="http://cdsbib.u-strasbg.fr/cgi-bin/cdsbib?1990RMxAA..21..381G" xr:uid="{00000000-0004-0000-0000-000011000000}"/>
    <hyperlink ref="AP2556" r:id="rId19" display="http://cdsbib.u-strasbg.fr/cgi-bin/cdsbib?1990RMxAA..21..381G" xr:uid="{00000000-0004-0000-0000-000012000000}"/>
    <hyperlink ref="AP25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2024-07-29T08:21:35Z</dcterms:modified>
</cp:coreProperties>
</file>