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D28DF71-86BF-4DBE-A404-3D1BABF8A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296" i="1" l="1"/>
  <c r="F297" i="1"/>
  <c r="F298" i="1"/>
  <c r="F299" i="1"/>
  <c r="F300" i="1"/>
  <c r="F301" i="1"/>
  <c r="F302" i="1"/>
  <c r="F295" i="1"/>
  <c r="F60" i="1"/>
  <c r="F78" i="1"/>
  <c r="F100" i="1"/>
  <c r="F108" i="1"/>
  <c r="F141" i="1"/>
  <c r="G141" i="1" s="1"/>
  <c r="L141" i="1" s="1"/>
  <c r="F146" i="1"/>
  <c r="F167" i="1"/>
  <c r="F174" i="1"/>
  <c r="F198" i="1"/>
  <c r="G198" i="1" s="1"/>
  <c r="L198" i="1" s="1"/>
  <c r="F225" i="1"/>
  <c r="G225" i="1" s="1"/>
  <c r="L225" i="1" s="1"/>
  <c r="F264" i="1"/>
  <c r="G264" i="1" s="1"/>
  <c r="L264" i="1" s="1"/>
  <c r="E57" i="1"/>
  <c r="F57" i="1" s="1"/>
  <c r="Q57" i="1"/>
  <c r="E58" i="1"/>
  <c r="Q58" i="1"/>
  <c r="E59" i="1"/>
  <c r="F59" i="1" s="1"/>
  <c r="G59" i="1" s="1"/>
  <c r="L59" i="1" s="1"/>
  <c r="Q59" i="1"/>
  <c r="E60" i="1"/>
  <c r="G60" i="1"/>
  <c r="L60" i="1" s="1"/>
  <c r="Q60" i="1"/>
  <c r="E61" i="1"/>
  <c r="F61" i="1" s="1"/>
  <c r="Q61" i="1"/>
  <c r="E62" i="1"/>
  <c r="F62" i="1" s="1"/>
  <c r="Q62" i="1"/>
  <c r="E63" i="1"/>
  <c r="F63" i="1" s="1"/>
  <c r="G63" i="1" s="1"/>
  <c r="L63" i="1" s="1"/>
  <c r="Q63" i="1"/>
  <c r="E64" i="1"/>
  <c r="F64" i="1" s="1"/>
  <c r="G64" i="1" s="1"/>
  <c r="L64" i="1" s="1"/>
  <c r="Q64" i="1"/>
  <c r="E65" i="1"/>
  <c r="F65" i="1" s="1"/>
  <c r="Q65" i="1"/>
  <c r="E66" i="1"/>
  <c r="Q66" i="1"/>
  <c r="E67" i="1"/>
  <c r="F67" i="1" s="1"/>
  <c r="G67" i="1" s="1"/>
  <c r="L67" i="1" s="1"/>
  <c r="Q67" i="1"/>
  <c r="E68" i="1"/>
  <c r="F68" i="1" s="1"/>
  <c r="G68" i="1" s="1"/>
  <c r="L68" i="1" s="1"/>
  <c r="Q68" i="1"/>
  <c r="E69" i="1"/>
  <c r="Q69" i="1"/>
  <c r="E70" i="1"/>
  <c r="F70" i="1" s="1"/>
  <c r="Q70" i="1"/>
  <c r="E71" i="1"/>
  <c r="F71" i="1" s="1"/>
  <c r="G71" i="1" s="1"/>
  <c r="L71" i="1" s="1"/>
  <c r="Q71" i="1"/>
  <c r="E72" i="1"/>
  <c r="F72" i="1" s="1"/>
  <c r="G72" i="1" s="1"/>
  <c r="L72" i="1" s="1"/>
  <c r="Q72" i="1"/>
  <c r="E73" i="1"/>
  <c r="F73" i="1" s="1"/>
  <c r="Q73" i="1"/>
  <c r="E74" i="1"/>
  <c r="Q74" i="1"/>
  <c r="E75" i="1"/>
  <c r="F75" i="1" s="1"/>
  <c r="G75" i="1" s="1"/>
  <c r="L75" i="1" s="1"/>
  <c r="Q75" i="1"/>
  <c r="E76" i="1"/>
  <c r="F76" i="1" s="1"/>
  <c r="G76" i="1" s="1"/>
  <c r="L76" i="1" s="1"/>
  <c r="Q76" i="1"/>
  <c r="E77" i="1"/>
  <c r="Q77" i="1"/>
  <c r="E78" i="1"/>
  <c r="Q78" i="1"/>
  <c r="E79" i="1"/>
  <c r="F79" i="1" s="1"/>
  <c r="G79" i="1" s="1"/>
  <c r="L79" i="1" s="1"/>
  <c r="Q79" i="1"/>
  <c r="E80" i="1"/>
  <c r="F80" i="1" s="1"/>
  <c r="G80" i="1" s="1"/>
  <c r="L80" i="1" s="1"/>
  <c r="Q80" i="1"/>
  <c r="E81" i="1"/>
  <c r="F81" i="1" s="1"/>
  <c r="Q81" i="1"/>
  <c r="E82" i="1"/>
  <c r="Q82" i="1"/>
  <c r="E85" i="1"/>
  <c r="F85" i="1" s="1"/>
  <c r="G85" i="1" s="1"/>
  <c r="L85" i="1" s="1"/>
  <c r="Q85" i="1"/>
  <c r="E86" i="1"/>
  <c r="F86" i="1" s="1"/>
  <c r="G86" i="1" s="1"/>
  <c r="L86" i="1" s="1"/>
  <c r="Q86" i="1"/>
  <c r="E87" i="1"/>
  <c r="F87" i="1" s="1"/>
  <c r="Q87" i="1"/>
  <c r="E88" i="1"/>
  <c r="Q88" i="1"/>
  <c r="E89" i="1"/>
  <c r="F89" i="1" s="1"/>
  <c r="G89" i="1" s="1"/>
  <c r="L89" i="1" s="1"/>
  <c r="Q89" i="1"/>
  <c r="E90" i="1"/>
  <c r="F90" i="1" s="1"/>
  <c r="G90" i="1" s="1"/>
  <c r="L90" i="1" s="1"/>
  <c r="Q90" i="1"/>
  <c r="E91" i="1"/>
  <c r="F91" i="1" s="1"/>
  <c r="Q91" i="1"/>
  <c r="E92" i="1"/>
  <c r="Q92" i="1"/>
  <c r="E93" i="1"/>
  <c r="F93" i="1" s="1"/>
  <c r="G93" i="1" s="1"/>
  <c r="L93" i="1" s="1"/>
  <c r="Q93" i="1"/>
  <c r="E94" i="1"/>
  <c r="F94" i="1" s="1"/>
  <c r="G94" i="1" s="1"/>
  <c r="L94" i="1" s="1"/>
  <c r="Q94" i="1"/>
  <c r="E95" i="1"/>
  <c r="F95" i="1" s="1"/>
  <c r="Q95" i="1"/>
  <c r="E97" i="1"/>
  <c r="Q97" i="1"/>
  <c r="E98" i="1"/>
  <c r="F98" i="1" s="1"/>
  <c r="G98" i="1" s="1"/>
  <c r="L98" i="1" s="1"/>
  <c r="Q98" i="1"/>
  <c r="E99" i="1"/>
  <c r="F99" i="1" s="1"/>
  <c r="G99" i="1" s="1"/>
  <c r="L99" i="1" s="1"/>
  <c r="Q99" i="1"/>
  <c r="E100" i="1"/>
  <c r="Q100" i="1"/>
  <c r="E101" i="1"/>
  <c r="Q101" i="1"/>
  <c r="E102" i="1"/>
  <c r="F102" i="1" s="1"/>
  <c r="G102" i="1" s="1"/>
  <c r="L102" i="1" s="1"/>
  <c r="Q102" i="1"/>
  <c r="E103" i="1"/>
  <c r="F103" i="1" s="1"/>
  <c r="G103" i="1" s="1"/>
  <c r="L103" i="1" s="1"/>
  <c r="Q103" i="1"/>
  <c r="E104" i="1"/>
  <c r="F104" i="1" s="1"/>
  <c r="Q104" i="1"/>
  <c r="E105" i="1"/>
  <c r="F105" i="1" s="1"/>
  <c r="Q105" i="1"/>
  <c r="E106" i="1"/>
  <c r="F106" i="1" s="1"/>
  <c r="G106" i="1" s="1"/>
  <c r="L106" i="1" s="1"/>
  <c r="Q106" i="1"/>
  <c r="E107" i="1"/>
  <c r="F107" i="1" s="1"/>
  <c r="G107" i="1" s="1"/>
  <c r="L107" i="1" s="1"/>
  <c r="Q107" i="1"/>
  <c r="E108" i="1"/>
  <c r="Q108" i="1"/>
  <c r="E109" i="1"/>
  <c r="Q109" i="1"/>
  <c r="E110" i="1"/>
  <c r="F110" i="1" s="1"/>
  <c r="G110" i="1" s="1"/>
  <c r="L110" i="1" s="1"/>
  <c r="Q110" i="1"/>
  <c r="E111" i="1"/>
  <c r="F111" i="1" s="1"/>
  <c r="G111" i="1" s="1"/>
  <c r="L111" i="1" s="1"/>
  <c r="Q111" i="1"/>
  <c r="E112" i="1"/>
  <c r="Q112" i="1"/>
  <c r="E113" i="1"/>
  <c r="F113" i="1" s="1"/>
  <c r="Q113" i="1"/>
  <c r="E114" i="1"/>
  <c r="F114" i="1" s="1"/>
  <c r="G114" i="1" s="1"/>
  <c r="L114" i="1" s="1"/>
  <c r="Q114" i="1"/>
  <c r="E115" i="1"/>
  <c r="F115" i="1" s="1"/>
  <c r="G115" i="1" s="1"/>
  <c r="L115" i="1" s="1"/>
  <c r="Q115" i="1"/>
  <c r="E116" i="1"/>
  <c r="F116" i="1" s="1"/>
  <c r="Q116" i="1"/>
  <c r="E117" i="1"/>
  <c r="Q117" i="1"/>
  <c r="E118" i="1"/>
  <c r="F118" i="1" s="1"/>
  <c r="G118" i="1" s="1"/>
  <c r="L118" i="1" s="1"/>
  <c r="Q118" i="1"/>
  <c r="E119" i="1"/>
  <c r="F119" i="1" s="1"/>
  <c r="G119" i="1" s="1"/>
  <c r="L119" i="1" s="1"/>
  <c r="Q119" i="1"/>
  <c r="E120" i="1"/>
  <c r="F120" i="1" s="1"/>
  <c r="Q120" i="1"/>
  <c r="E127" i="1"/>
  <c r="F127" i="1" s="1"/>
  <c r="Q127" i="1"/>
  <c r="E128" i="1"/>
  <c r="F128" i="1" s="1"/>
  <c r="G128" i="1" s="1"/>
  <c r="L128" i="1" s="1"/>
  <c r="Q128" i="1"/>
  <c r="E129" i="1"/>
  <c r="F129" i="1" s="1"/>
  <c r="G129" i="1" s="1"/>
  <c r="L129" i="1" s="1"/>
  <c r="Q129" i="1"/>
  <c r="E130" i="1"/>
  <c r="Q130" i="1"/>
  <c r="E131" i="1"/>
  <c r="F131" i="1" s="1"/>
  <c r="Q131" i="1"/>
  <c r="E132" i="1"/>
  <c r="F132" i="1" s="1"/>
  <c r="G132" i="1" s="1"/>
  <c r="L132" i="1" s="1"/>
  <c r="Q132" i="1"/>
  <c r="E133" i="1"/>
  <c r="F133" i="1" s="1"/>
  <c r="G133" i="1" s="1"/>
  <c r="L133" i="1" s="1"/>
  <c r="Q133" i="1"/>
  <c r="E134" i="1"/>
  <c r="F134" i="1" s="1"/>
  <c r="Q134" i="1"/>
  <c r="E135" i="1"/>
  <c r="F135" i="1" s="1"/>
  <c r="Q135" i="1"/>
  <c r="E136" i="1"/>
  <c r="F136" i="1" s="1"/>
  <c r="G136" i="1" s="1"/>
  <c r="L136" i="1" s="1"/>
  <c r="Q136" i="1"/>
  <c r="E137" i="1"/>
  <c r="F137" i="1" s="1"/>
  <c r="G137" i="1" s="1"/>
  <c r="L137" i="1" s="1"/>
  <c r="Q137" i="1"/>
  <c r="E138" i="1"/>
  <c r="F138" i="1" s="1"/>
  <c r="Q138" i="1"/>
  <c r="E139" i="1"/>
  <c r="Q139" i="1"/>
  <c r="E140" i="1"/>
  <c r="F140" i="1" s="1"/>
  <c r="G140" i="1" s="1"/>
  <c r="L140" i="1" s="1"/>
  <c r="Q140" i="1"/>
  <c r="E141" i="1"/>
  <c r="Q141" i="1"/>
  <c r="E142" i="1"/>
  <c r="Q142" i="1"/>
  <c r="E143" i="1"/>
  <c r="F143" i="1" s="1"/>
  <c r="Q143" i="1"/>
  <c r="E144" i="1"/>
  <c r="F144" i="1" s="1"/>
  <c r="G144" i="1" s="1"/>
  <c r="L144" i="1" s="1"/>
  <c r="Q144" i="1"/>
  <c r="E145" i="1"/>
  <c r="F145" i="1" s="1"/>
  <c r="G145" i="1" s="1"/>
  <c r="L145" i="1" s="1"/>
  <c r="Q145" i="1"/>
  <c r="E146" i="1"/>
  <c r="Q146" i="1"/>
  <c r="E147" i="1"/>
  <c r="Q147" i="1"/>
  <c r="E148" i="1"/>
  <c r="F148" i="1" s="1"/>
  <c r="G148" i="1" s="1"/>
  <c r="L148" i="1" s="1"/>
  <c r="Q148" i="1"/>
  <c r="E149" i="1"/>
  <c r="F149" i="1" s="1"/>
  <c r="G149" i="1" s="1"/>
  <c r="L149" i="1" s="1"/>
  <c r="Q149" i="1"/>
  <c r="E150" i="1"/>
  <c r="Q150" i="1"/>
  <c r="E151" i="1"/>
  <c r="F151" i="1" s="1"/>
  <c r="Q151" i="1"/>
  <c r="E152" i="1"/>
  <c r="F152" i="1" s="1"/>
  <c r="G152" i="1" s="1"/>
  <c r="L152" i="1" s="1"/>
  <c r="Q152" i="1"/>
  <c r="E153" i="1"/>
  <c r="F153" i="1" s="1"/>
  <c r="G153" i="1" s="1"/>
  <c r="L153" i="1" s="1"/>
  <c r="Q153" i="1"/>
  <c r="E154" i="1"/>
  <c r="F154" i="1" s="1"/>
  <c r="Q154" i="1"/>
  <c r="E155" i="1"/>
  <c r="Q155" i="1"/>
  <c r="E156" i="1"/>
  <c r="F156" i="1" s="1"/>
  <c r="G156" i="1" s="1"/>
  <c r="L156" i="1" s="1"/>
  <c r="Q156" i="1"/>
  <c r="E157" i="1"/>
  <c r="F157" i="1" s="1"/>
  <c r="G157" i="1" s="1"/>
  <c r="L157" i="1" s="1"/>
  <c r="Q157" i="1"/>
  <c r="E158" i="1"/>
  <c r="F158" i="1" s="1"/>
  <c r="Q158" i="1"/>
  <c r="E159" i="1"/>
  <c r="Q159" i="1"/>
  <c r="E160" i="1"/>
  <c r="F160" i="1" s="1"/>
  <c r="G160" i="1" s="1"/>
  <c r="L160" i="1" s="1"/>
  <c r="Q160" i="1"/>
  <c r="E161" i="1"/>
  <c r="F161" i="1" s="1"/>
  <c r="G161" i="1" s="1"/>
  <c r="L161" i="1" s="1"/>
  <c r="Q161" i="1"/>
  <c r="E162" i="1"/>
  <c r="F162" i="1" s="1"/>
  <c r="Q162" i="1"/>
  <c r="E163" i="1"/>
  <c r="F163" i="1" s="1"/>
  <c r="G163" i="1" s="1"/>
  <c r="L163" i="1" s="1"/>
  <c r="Q163" i="1"/>
  <c r="E164" i="1"/>
  <c r="F164" i="1" s="1"/>
  <c r="G164" i="1" s="1"/>
  <c r="L164" i="1" s="1"/>
  <c r="Q164" i="1"/>
  <c r="E165" i="1"/>
  <c r="F165" i="1" s="1"/>
  <c r="G165" i="1"/>
  <c r="L165" i="1" s="1"/>
  <c r="Q165" i="1"/>
  <c r="E166" i="1"/>
  <c r="F166" i="1" s="1"/>
  <c r="Q166" i="1"/>
  <c r="E167" i="1"/>
  <c r="G167" i="1"/>
  <c r="L167" i="1" s="1"/>
  <c r="Q167" i="1"/>
  <c r="E168" i="1"/>
  <c r="F168" i="1" s="1"/>
  <c r="G168" i="1" s="1"/>
  <c r="L168" i="1" s="1"/>
  <c r="Q168" i="1"/>
  <c r="E169" i="1"/>
  <c r="F169" i="1" s="1"/>
  <c r="G169" i="1" s="1"/>
  <c r="L169" i="1" s="1"/>
  <c r="Q169" i="1"/>
  <c r="E170" i="1"/>
  <c r="F170" i="1" s="1"/>
  <c r="Q170" i="1"/>
  <c r="E171" i="1"/>
  <c r="F171" i="1" s="1"/>
  <c r="G171" i="1" s="1"/>
  <c r="L171" i="1" s="1"/>
  <c r="Q171" i="1"/>
  <c r="E172" i="1"/>
  <c r="F172" i="1" s="1"/>
  <c r="G172" i="1" s="1"/>
  <c r="L172" i="1" s="1"/>
  <c r="Q172" i="1"/>
  <c r="E173" i="1"/>
  <c r="F173" i="1" s="1"/>
  <c r="G173" i="1" s="1"/>
  <c r="L173" i="1" s="1"/>
  <c r="Q173" i="1"/>
  <c r="E174" i="1"/>
  <c r="Q174" i="1"/>
  <c r="E175" i="1"/>
  <c r="F175" i="1" s="1"/>
  <c r="G175" i="1" s="1"/>
  <c r="L175" i="1" s="1"/>
  <c r="Q175" i="1"/>
  <c r="E176" i="1"/>
  <c r="F176" i="1" s="1"/>
  <c r="G176" i="1" s="1"/>
  <c r="L176" i="1" s="1"/>
  <c r="Q176" i="1"/>
  <c r="E177" i="1"/>
  <c r="F177" i="1" s="1"/>
  <c r="G177" i="1" s="1"/>
  <c r="L177" i="1" s="1"/>
  <c r="Q177" i="1"/>
  <c r="E180" i="1"/>
  <c r="F180" i="1" s="1"/>
  <c r="Q180" i="1"/>
  <c r="E181" i="1"/>
  <c r="F181" i="1" s="1"/>
  <c r="G181" i="1" s="1"/>
  <c r="L181" i="1" s="1"/>
  <c r="Q181" i="1"/>
  <c r="E182" i="1"/>
  <c r="F182" i="1" s="1"/>
  <c r="G182" i="1" s="1"/>
  <c r="L182" i="1" s="1"/>
  <c r="Q182" i="1"/>
  <c r="E183" i="1"/>
  <c r="F183" i="1" s="1"/>
  <c r="G183" i="1"/>
  <c r="L183" i="1" s="1"/>
  <c r="Q183" i="1"/>
  <c r="E184" i="1"/>
  <c r="F184" i="1" s="1"/>
  <c r="Q184" i="1"/>
  <c r="E185" i="1"/>
  <c r="F185" i="1" s="1"/>
  <c r="G185" i="1" s="1"/>
  <c r="L185" i="1" s="1"/>
  <c r="Q185" i="1"/>
  <c r="E186" i="1"/>
  <c r="F186" i="1" s="1"/>
  <c r="G186" i="1" s="1"/>
  <c r="L186" i="1" s="1"/>
  <c r="Q186" i="1"/>
  <c r="E188" i="1"/>
  <c r="F188" i="1" s="1"/>
  <c r="G188" i="1" s="1"/>
  <c r="L188" i="1" s="1"/>
  <c r="Q188" i="1"/>
  <c r="E189" i="1"/>
  <c r="F189" i="1" s="1"/>
  <c r="Q189" i="1"/>
  <c r="E190" i="1"/>
  <c r="F190" i="1" s="1"/>
  <c r="G190" i="1" s="1"/>
  <c r="L190" i="1" s="1"/>
  <c r="Q190" i="1"/>
  <c r="E191" i="1"/>
  <c r="F191" i="1" s="1"/>
  <c r="G191" i="1" s="1"/>
  <c r="L191" i="1" s="1"/>
  <c r="Q191" i="1"/>
  <c r="E192" i="1"/>
  <c r="F192" i="1" s="1"/>
  <c r="G192" i="1"/>
  <c r="L192" i="1" s="1"/>
  <c r="Q192" i="1"/>
  <c r="E193" i="1"/>
  <c r="F193" i="1" s="1"/>
  <c r="Q193" i="1"/>
  <c r="E194" i="1"/>
  <c r="F194" i="1" s="1"/>
  <c r="G194" i="1" s="1"/>
  <c r="L194" i="1" s="1"/>
  <c r="Q194" i="1"/>
  <c r="E195" i="1"/>
  <c r="F195" i="1" s="1"/>
  <c r="G195" i="1" s="1"/>
  <c r="L195" i="1" s="1"/>
  <c r="Q195" i="1"/>
  <c r="E196" i="1"/>
  <c r="F196" i="1" s="1"/>
  <c r="G196" i="1" s="1"/>
  <c r="L196" i="1" s="1"/>
  <c r="Q196" i="1"/>
  <c r="E197" i="1"/>
  <c r="F197" i="1" s="1"/>
  <c r="Q197" i="1"/>
  <c r="E198" i="1"/>
  <c r="Q198" i="1"/>
  <c r="E199" i="1"/>
  <c r="F199" i="1" s="1"/>
  <c r="G199" i="1" s="1"/>
  <c r="L199" i="1" s="1"/>
  <c r="Q199" i="1"/>
  <c r="E200" i="1"/>
  <c r="F200" i="1" s="1"/>
  <c r="G200" i="1" s="1"/>
  <c r="L200" i="1" s="1"/>
  <c r="Q200" i="1"/>
  <c r="E201" i="1"/>
  <c r="F201" i="1" s="1"/>
  <c r="Q201" i="1"/>
  <c r="E202" i="1"/>
  <c r="F202" i="1" s="1"/>
  <c r="G202" i="1" s="1"/>
  <c r="L202" i="1" s="1"/>
  <c r="Q202" i="1"/>
  <c r="E203" i="1"/>
  <c r="F203" i="1" s="1"/>
  <c r="G203" i="1" s="1"/>
  <c r="L203" i="1" s="1"/>
  <c r="Q203" i="1"/>
  <c r="E204" i="1"/>
  <c r="F204" i="1" s="1"/>
  <c r="G204" i="1" s="1"/>
  <c r="L204" i="1" s="1"/>
  <c r="Q204" i="1"/>
  <c r="E205" i="1"/>
  <c r="Q205" i="1"/>
  <c r="E206" i="1"/>
  <c r="F206" i="1" s="1"/>
  <c r="G206" i="1" s="1"/>
  <c r="L206" i="1" s="1"/>
  <c r="Q206" i="1"/>
  <c r="E207" i="1"/>
  <c r="F207" i="1" s="1"/>
  <c r="G207" i="1" s="1"/>
  <c r="L207" i="1" s="1"/>
  <c r="Q207" i="1"/>
  <c r="E208" i="1"/>
  <c r="F208" i="1" s="1"/>
  <c r="G208" i="1"/>
  <c r="L208" i="1" s="1"/>
  <c r="Q208" i="1"/>
  <c r="E209" i="1"/>
  <c r="F209" i="1" s="1"/>
  <c r="Q209" i="1"/>
  <c r="E210" i="1"/>
  <c r="F210" i="1" s="1"/>
  <c r="G210" i="1" s="1"/>
  <c r="L210" i="1" s="1"/>
  <c r="Q210" i="1"/>
  <c r="E211" i="1"/>
  <c r="F211" i="1" s="1"/>
  <c r="G211" i="1" s="1"/>
  <c r="L211" i="1" s="1"/>
  <c r="Q211" i="1"/>
  <c r="E212" i="1"/>
  <c r="F212" i="1" s="1"/>
  <c r="G212" i="1" s="1"/>
  <c r="L212" i="1" s="1"/>
  <c r="Q212" i="1"/>
  <c r="E213" i="1"/>
  <c r="Q213" i="1"/>
  <c r="E214" i="1"/>
  <c r="F214" i="1" s="1"/>
  <c r="G214" i="1" s="1"/>
  <c r="L214" i="1" s="1"/>
  <c r="Q214" i="1"/>
  <c r="E215" i="1"/>
  <c r="F215" i="1" s="1"/>
  <c r="G215" i="1" s="1"/>
  <c r="L215" i="1" s="1"/>
  <c r="Q215" i="1"/>
  <c r="E216" i="1"/>
  <c r="F216" i="1" s="1"/>
  <c r="G216" i="1"/>
  <c r="L216" i="1" s="1"/>
  <c r="Q216" i="1"/>
  <c r="E217" i="1"/>
  <c r="F217" i="1" s="1"/>
  <c r="Q217" i="1"/>
  <c r="E218" i="1"/>
  <c r="F218" i="1" s="1"/>
  <c r="G218" i="1" s="1"/>
  <c r="L218" i="1" s="1"/>
  <c r="Q218" i="1"/>
  <c r="E219" i="1"/>
  <c r="F219" i="1" s="1"/>
  <c r="G219" i="1" s="1"/>
  <c r="L219" i="1" s="1"/>
  <c r="Q219" i="1"/>
  <c r="E220" i="1"/>
  <c r="F220" i="1" s="1"/>
  <c r="Q220" i="1"/>
  <c r="E221" i="1"/>
  <c r="F221" i="1" s="1"/>
  <c r="Q221" i="1"/>
  <c r="E222" i="1"/>
  <c r="F222" i="1" s="1"/>
  <c r="G222" i="1" s="1"/>
  <c r="L222" i="1" s="1"/>
  <c r="Q222" i="1"/>
  <c r="E223" i="1"/>
  <c r="Q223" i="1"/>
  <c r="E224" i="1"/>
  <c r="Q224" i="1"/>
  <c r="E225" i="1"/>
  <c r="Q225" i="1"/>
  <c r="E226" i="1"/>
  <c r="F226" i="1" s="1"/>
  <c r="G226" i="1" s="1"/>
  <c r="L226" i="1" s="1"/>
  <c r="Q226" i="1"/>
  <c r="E227" i="1"/>
  <c r="Q227" i="1"/>
  <c r="E228" i="1"/>
  <c r="F228" i="1" s="1"/>
  <c r="G228" i="1" s="1"/>
  <c r="L228" i="1" s="1"/>
  <c r="Q228" i="1"/>
  <c r="E229" i="1"/>
  <c r="Q229" i="1"/>
  <c r="E230" i="1"/>
  <c r="F230" i="1" s="1"/>
  <c r="G230" i="1" s="1"/>
  <c r="L230" i="1" s="1"/>
  <c r="Q230" i="1"/>
  <c r="E231" i="1"/>
  <c r="F231" i="1" s="1"/>
  <c r="G231" i="1" s="1"/>
  <c r="L231" i="1" s="1"/>
  <c r="Q231" i="1"/>
  <c r="E232" i="1"/>
  <c r="Q232" i="1"/>
  <c r="E233" i="1"/>
  <c r="F233" i="1" s="1"/>
  <c r="Q233" i="1"/>
  <c r="E234" i="1"/>
  <c r="Q234" i="1"/>
  <c r="E235" i="1"/>
  <c r="F235" i="1" s="1"/>
  <c r="Q235" i="1"/>
  <c r="E236" i="1"/>
  <c r="F236" i="1" s="1"/>
  <c r="Q236" i="1"/>
  <c r="E237" i="1"/>
  <c r="F237" i="1" s="1"/>
  <c r="Q237" i="1"/>
  <c r="E238" i="1"/>
  <c r="F238" i="1" s="1"/>
  <c r="G238" i="1" s="1"/>
  <c r="L238" i="1" s="1"/>
  <c r="Q238" i="1"/>
  <c r="E239" i="1"/>
  <c r="F239" i="1" s="1"/>
  <c r="G239" i="1" s="1"/>
  <c r="L239" i="1" s="1"/>
  <c r="Q239" i="1"/>
  <c r="E240" i="1"/>
  <c r="F240" i="1" s="1"/>
  <c r="G240" i="1" s="1"/>
  <c r="L240" i="1" s="1"/>
  <c r="Q240" i="1"/>
  <c r="E241" i="1"/>
  <c r="F241" i="1" s="1"/>
  <c r="Q241" i="1"/>
  <c r="E242" i="1"/>
  <c r="F242" i="1" s="1"/>
  <c r="G242" i="1" s="1"/>
  <c r="L242" i="1" s="1"/>
  <c r="Q242" i="1"/>
  <c r="E243" i="1"/>
  <c r="F243" i="1" s="1"/>
  <c r="G243" i="1" s="1"/>
  <c r="L243" i="1" s="1"/>
  <c r="Q243" i="1"/>
  <c r="E244" i="1"/>
  <c r="F244" i="1" s="1"/>
  <c r="G244" i="1" s="1"/>
  <c r="L244" i="1" s="1"/>
  <c r="Q244" i="1"/>
  <c r="E245" i="1"/>
  <c r="Q245" i="1"/>
  <c r="E246" i="1"/>
  <c r="F246" i="1" s="1"/>
  <c r="G246" i="1" s="1"/>
  <c r="L246" i="1" s="1"/>
  <c r="Q246" i="1"/>
  <c r="E247" i="1"/>
  <c r="F247" i="1" s="1"/>
  <c r="G247" i="1" s="1"/>
  <c r="L247" i="1" s="1"/>
  <c r="Q247" i="1"/>
  <c r="E248" i="1"/>
  <c r="F248" i="1" s="1"/>
  <c r="G248" i="1" s="1"/>
  <c r="L248" i="1" s="1"/>
  <c r="Q248" i="1"/>
  <c r="E249" i="1"/>
  <c r="F249" i="1" s="1"/>
  <c r="Q249" i="1"/>
  <c r="E250" i="1"/>
  <c r="F250" i="1" s="1"/>
  <c r="G250" i="1" s="1"/>
  <c r="L250" i="1" s="1"/>
  <c r="Q250" i="1"/>
  <c r="E251" i="1"/>
  <c r="F251" i="1" s="1"/>
  <c r="G251" i="1" s="1"/>
  <c r="L251" i="1" s="1"/>
  <c r="Q251" i="1"/>
  <c r="E252" i="1"/>
  <c r="F252" i="1" s="1"/>
  <c r="G252" i="1" s="1"/>
  <c r="L252" i="1" s="1"/>
  <c r="Q252" i="1"/>
  <c r="E253" i="1"/>
  <c r="F253" i="1" s="1"/>
  <c r="Q253" i="1"/>
  <c r="E254" i="1"/>
  <c r="F254" i="1" s="1"/>
  <c r="G254" i="1"/>
  <c r="L254" i="1" s="1"/>
  <c r="Q254" i="1"/>
  <c r="E255" i="1"/>
  <c r="F255" i="1" s="1"/>
  <c r="G255" i="1" s="1"/>
  <c r="L255" i="1" s="1"/>
  <c r="Q255" i="1"/>
  <c r="E256" i="1"/>
  <c r="F256" i="1" s="1"/>
  <c r="G256" i="1" s="1"/>
  <c r="L256" i="1" s="1"/>
  <c r="Q256" i="1"/>
  <c r="E257" i="1"/>
  <c r="Q257" i="1"/>
  <c r="E258" i="1"/>
  <c r="F258" i="1" s="1"/>
  <c r="G258" i="1" s="1"/>
  <c r="L258" i="1" s="1"/>
  <c r="Q258" i="1"/>
  <c r="E259" i="1"/>
  <c r="F259" i="1" s="1"/>
  <c r="G259" i="1" s="1"/>
  <c r="L259" i="1" s="1"/>
  <c r="Q259" i="1"/>
  <c r="E260" i="1"/>
  <c r="F260" i="1" s="1"/>
  <c r="G260" i="1" s="1"/>
  <c r="L260" i="1" s="1"/>
  <c r="Q260" i="1"/>
  <c r="E261" i="1"/>
  <c r="F261" i="1" s="1"/>
  <c r="Q261" i="1"/>
  <c r="E262" i="1"/>
  <c r="F262" i="1" s="1"/>
  <c r="G262" i="1" s="1"/>
  <c r="L262" i="1" s="1"/>
  <c r="Q262" i="1"/>
  <c r="E263" i="1"/>
  <c r="F263" i="1" s="1"/>
  <c r="G263" i="1"/>
  <c r="L263" i="1" s="1"/>
  <c r="Q263" i="1"/>
  <c r="E264" i="1"/>
  <c r="Q264" i="1"/>
  <c r="E265" i="1"/>
  <c r="Q265" i="1"/>
  <c r="E266" i="1"/>
  <c r="F266" i="1" s="1"/>
  <c r="G266" i="1" s="1"/>
  <c r="L266" i="1" s="1"/>
  <c r="Q266" i="1"/>
  <c r="E267" i="1"/>
  <c r="F267" i="1" s="1"/>
  <c r="G267" i="1" s="1"/>
  <c r="L267" i="1" s="1"/>
  <c r="Q267" i="1"/>
  <c r="E268" i="1"/>
  <c r="F268" i="1" s="1"/>
  <c r="G268" i="1" s="1"/>
  <c r="L268" i="1" s="1"/>
  <c r="Q268" i="1"/>
  <c r="E269" i="1"/>
  <c r="Q269" i="1"/>
  <c r="E270" i="1"/>
  <c r="F270" i="1" s="1"/>
  <c r="G270" i="1" s="1"/>
  <c r="L270" i="1" s="1"/>
  <c r="Q270" i="1"/>
  <c r="E271" i="1"/>
  <c r="F271" i="1" s="1"/>
  <c r="G271" i="1" s="1"/>
  <c r="L271" i="1" s="1"/>
  <c r="Q271" i="1"/>
  <c r="E272" i="1"/>
  <c r="F272" i="1" s="1"/>
  <c r="G272" i="1"/>
  <c r="L272" i="1" s="1"/>
  <c r="Q272" i="1"/>
  <c r="E273" i="1"/>
  <c r="F273" i="1" s="1"/>
  <c r="Q273" i="1"/>
  <c r="E274" i="1"/>
  <c r="F274" i="1" s="1"/>
  <c r="G274" i="1" s="1"/>
  <c r="L274" i="1" s="1"/>
  <c r="Q274" i="1"/>
  <c r="E275" i="1"/>
  <c r="F275" i="1" s="1"/>
  <c r="G275" i="1" s="1"/>
  <c r="L275" i="1" s="1"/>
  <c r="Q275" i="1"/>
  <c r="E276" i="1"/>
  <c r="F276" i="1" s="1"/>
  <c r="G276" i="1" s="1"/>
  <c r="L276" i="1" s="1"/>
  <c r="Q276" i="1"/>
  <c r="E277" i="1"/>
  <c r="Q277" i="1"/>
  <c r="E278" i="1"/>
  <c r="F278" i="1" s="1"/>
  <c r="G278" i="1" s="1"/>
  <c r="L278" i="1" s="1"/>
  <c r="Q278" i="1"/>
  <c r="E279" i="1"/>
  <c r="F279" i="1" s="1"/>
  <c r="G279" i="1" s="1"/>
  <c r="L279" i="1" s="1"/>
  <c r="Q279" i="1"/>
  <c r="E280" i="1"/>
  <c r="F280" i="1" s="1"/>
  <c r="G280" i="1" s="1"/>
  <c r="L280" i="1" s="1"/>
  <c r="Q280" i="1"/>
  <c r="E281" i="1"/>
  <c r="Q281" i="1"/>
  <c r="E282" i="1"/>
  <c r="F282" i="1" s="1"/>
  <c r="G282" i="1" s="1"/>
  <c r="L282" i="1" s="1"/>
  <c r="Q282" i="1"/>
  <c r="E283" i="1"/>
  <c r="F283" i="1" s="1"/>
  <c r="G283" i="1"/>
  <c r="L283" i="1" s="1"/>
  <c r="Q283" i="1"/>
  <c r="E284" i="1"/>
  <c r="F284" i="1" s="1"/>
  <c r="G284" i="1" s="1"/>
  <c r="L284" i="1" s="1"/>
  <c r="Q284" i="1"/>
  <c r="E285" i="1"/>
  <c r="F285" i="1" s="1"/>
  <c r="Q285" i="1"/>
  <c r="E286" i="1"/>
  <c r="F286" i="1" s="1"/>
  <c r="G286" i="1" s="1"/>
  <c r="L286" i="1" s="1"/>
  <c r="Q286" i="1"/>
  <c r="E287" i="1"/>
  <c r="F287" i="1" s="1"/>
  <c r="G287" i="1" s="1"/>
  <c r="L287" i="1" s="1"/>
  <c r="Q287" i="1"/>
  <c r="E288" i="1"/>
  <c r="F288" i="1" s="1"/>
  <c r="G288" i="1" s="1"/>
  <c r="L288" i="1" s="1"/>
  <c r="Q288" i="1"/>
  <c r="E289" i="1"/>
  <c r="Q289" i="1"/>
  <c r="E290" i="1"/>
  <c r="F290" i="1" s="1"/>
  <c r="G290" i="1" s="1"/>
  <c r="L290" i="1" s="1"/>
  <c r="Q290" i="1"/>
  <c r="E291" i="1"/>
  <c r="F291" i="1" s="1"/>
  <c r="G291" i="1" s="1"/>
  <c r="L291" i="1" s="1"/>
  <c r="Q291" i="1"/>
  <c r="F14" i="1"/>
  <c r="E307" i="1"/>
  <c r="F307" i="1" s="1"/>
  <c r="U307" i="1" s="1"/>
  <c r="Q307" i="1"/>
  <c r="Q305" i="1"/>
  <c r="Q306" i="1"/>
  <c r="Q304" i="1"/>
  <c r="Q43" i="1"/>
  <c r="Q308" i="1"/>
  <c r="D9" i="1"/>
  <c r="C9" i="1"/>
  <c r="Q303" i="1"/>
  <c r="Q301" i="1"/>
  <c r="Q302" i="1"/>
  <c r="Q295" i="1"/>
  <c r="Q299" i="1"/>
  <c r="Q297" i="1"/>
  <c r="Q296" i="1"/>
  <c r="Q300" i="1"/>
  <c r="Q294" i="1"/>
  <c r="Q55" i="1"/>
  <c r="Q54" i="1"/>
  <c r="Q53" i="1"/>
  <c r="Q52" i="1"/>
  <c r="Q51" i="1"/>
  <c r="Q50" i="1"/>
  <c r="Q49" i="1"/>
  <c r="Q48" i="1"/>
  <c r="Q47" i="1"/>
  <c r="Q46" i="1"/>
  <c r="Q45" i="1"/>
  <c r="Q44" i="1"/>
  <c r="Q179" i="1"/>
  <c r="Q178" i="1"/>
  <c r="Q123" i="1"/>
  <c r="Q42" i="1"/>
  <c r="Q40" i="1"/>
  <c r="Q37" i="1"/>
  <c r="Q36" i="1"/>
  <c r="Q35" i="1"/>
  <c r="Q34" i="1"/>
  <c r="Q32" i="1"/>
  <c r="Q31" i="1"/>
  <c r="Q30" i="1"/>
  <c r="Q29" i="1"/>
  <c r="Q28" i="1"/>
  <c r="Q26" i="1"/>
  <c r="Q24" i="1"/>
  <c r="Q23" i="1"/>
  <c r="Q22" i="1"/>
  <c r="Q21" i="1"/>
  <c r="G26" i="2"/>
  <c r="C26" i="2"/>
  <c r="G25" i="2"/>
  <c r="C25" i="2"/>
  <c r="G24" i="2"/>
  <c r="C24" i="2"/>
  <c r="G45" i="2"/>
  <c r="C45" i="2"/>
  <c r="G44" i="2"/>
  <c r="C44" i="2"/>
  <c r="G23" i="2"/>
  <c r="C23" i="2"/>
  <c r="G22" i="2"/>
  <c r="C22" i="2"/>
  <c r="G21" i="2"/>
  <c r="C21" i="2"/>
  <c r="G43" i="2"/>
  <c r="C43" i="2"/>
  <c r="G20" i="2"/>
  <c r="C20" i="2"/>
  <c r="G19" i="2"/>
  <c r="C19" i="2"/>
  <c r="G18" i="2"/>
  <c r="C18" i="2"/>
  <c r="G17" i="2"/>
  <c r="C17" i="2"/>
  <c r="G42" i="2"/>
  <c r="C42" i="2"/>
  <c r="G16" i="2"/>
  <c r="C16" i="2"/>
  <c r="G41" i="2"/>
  <c r="C41" i="2"/>
  <c r="G15" i="2"/>
  <c r="C15" i="2"/>
  <c r="G14" i="2"/>
  <c r="C14" i="2"/>
  <c r="G40" i="2"/>
  <c r="C40" i="2"/>
  <c r="G39" i="2"/>
  <c r="C39" i="2"/>
  <c r="G38" i="2"/>
  <c r="C38" i="2"/>
  <c r="G37" i="2"/>
  <c r="C37" i="2"/>
  <c r="G13" i="2"/>
  <c r="C13" i="2"/>
  <c r="G36" i="2"/>
  <c r="C36" i="2"/>
  <c r="G35" i="2"/>
  <c r="C35" i="2"/>
  <c r="G34" i="2"/>
  <c r="C34" i="2"/>
  <c r="G33" i="2"/>
  <c r="C33" i="2"/>
  <c r="G32" i="2"/>
  <c r="C32" i="2"/>
  <c r="G12" i="2"/>
  <c r="C12" i="2"/>
  <c r="G31" i="2"/>
  <c r="C31" i="2"/>
  <c r="G11" i="2"/>
  <c r="C11" i="2"/>
  <c r="G30" i="2"/>
  <c r="C30" i="2"/>
  <c r="G29" i="2"/>
  <c r="C29" i="2"/>
  <c r="G28" i="2"/>
  <c r="C28" i="2"/>
  <c r="G27" i="2"/>
  <c r="C27" i="2"/>
  <c r="H26" i="2"/>
  <c r="B26" i="2"/>
  <c r="D26" i="2"/>
  <c r="A26" i="2"/>
  <c r="H25" i="2"/>
  <c r="B25" i="2"/>
  <c r="D25" i="2"/>
  <c r="A25" i="2"/>
  <c r="H24" i="2"/>
  <c r="B24" i="2"/>
  <c r="D24" i="2"/>
  <c r="A24" i="2"/>
  <c r="H45" i="2"/>
  <c r="B45" i="2"/>
  <c r="D45" i="2"/>
  <c r="A45" i="2"/>
  <c r="H44" i="2"/>
  <c r="B44" i="2"/>
  <c r="D44" i="2"/>
  <c r="A44" i="2"/>
  <c r="H23" i="2"/>
  <c r="B23" i="2"/>
  <c r="D23" i="2"/>
  <c r="A23" i="2"/>
  <c r="H22" i="2"/>
  <c r="B22" i="2"/>
  <c r="D22" i="2"/>
  <c r="A22" i="2"/>
  <c r="H21" i="2"/>
  <c r="B21" i="2"/>
  <c r="D21" i="2"/>
  <c r="A21" i="2"/>
  <c r="H43" i="2"/>
  <c r="B43" i="2"/>
  <c r="D43" i="2"/>
  <c r="A43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42" i="2"/>
  <c r="B42" i="2"/>
  <c r="D42" i="2"/>
  <c r="A42" i="2"/>
  <c r="H16" i="2"/>
  <c r="B16" i="2"/>
  <c r="D16" i="2"/>
  <c r="A16" i="2"/>
  <c r="H41" i="2"/>
  <c r="B41" i="2"/>
  <c r="D41" i="2"/>
  <c r="A41" i="2"/>
  <c r="H15" i="2"/>
  <c r="B15" i="2"/>
  <c r="D15" i="2"/>
  <c r="A15" i="2"/>
  <c r="H14" i="2"/>
  <c r="B14" i="2"/>
  <c r="D14" i="2"/>
  <c r="A14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13" i="2"/>
  <c r="B13" i="2"/>
  <c r="D13" i="2"/>
  <c r="A13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2" i="2"/>
  <c r="B12" i="2"/>
  <c r="D12" i="2"/>
  <c r="A12" i="2"/>
  <c r="H31" i="2"/>
  <c r="B31" i="2"/>
  <c r="D31" i="2"/>
  <c r="A31" i="2"/>
  <c r="H11" i="2"/>
  <c r="B11" i="2"/>
  <c r="D11" i="2"/>
  <c r="A1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Q298" i="1"/>
  <c r="Q292" i="1"/>
  <c r="Q293" i="1"/>
  <c r="Q187" i="1"/>
  <c r="Q25" i="1"/>
  <c r="Q27" i="1"/>
  <c r="Q33" i="1"/>
  <c r="Q38" i="1"/>
  <c r="Q39" i="1"/>
  <c r="Q41" i="1"/>
  <c r="Q126" i="1"/>
  <c r="Q125" i="1"/>
  <c r="Q84" i="1"/>
  <c r="C17" i="1"/>
  <c r="Q124" i="1"/>
  <c r="Q83" i="1"/>
  <c r="Q96" i="1"/>
  <c r="Q121" i="1"/>
  <c r="Q122" i="1"/>
  <c r="D4" i="1"/>
  <c r="C4" i="1"/>
  <c r="B2" i="1"/>
  <c r="Q56" i="1"/>
  <c r="F289" i="1" l="1"/>
  <c r="G289" i="1" s="1"/>
  <c r="L289" i="1" s="1"/>
  <c r="F269" i="1"/>
  <c r="G269" i="1" s="1"/>
  <c r="L269" i="1" s="1"/>
  <c r="F232" i="1"/>
  <c r="G232" i="1" s="1"/>
  <c r="L232" i="1" s="1"/>
  <c r="F281" i="1"/>
  <c r="G281" i="1" s="1"/>
  <c r="L281" i="1" s="1"/>
  <c r="F257" i="1"/>
  <c r="G257" i="1" s="1"/>
  <c r="L257" i="1" s="1"/>
  <c r="F159" i="1"/>
  <c r="G159" i="1" s="1"/>
  <c r="L159" i="1" s="1"/>
  <c r="F213" i="1"/>
  <c r="G213" i="1" s="1"/>
  <c r="L213" i="1" s="1"/>
  <c r="F139" i="1"/>
  <c r="G139" i="1" s="1"/>
  <c r="L139" i="1" s="1"/>
  <c r="F229" i="1"/>
  <c r="G229" i="1" s="1"/>
  <c r="L229" i="1" s="1"/>
  <c r="F205" i="1"/>
  <c r="G205" i="1" s="1"/>
  <c r="L205" i="1" s="1"/>
  <c r="F245" i="1"/>
  <c r="G245" i="1" s="1"/>
  <c r="L245" i="1" s="1"/>
  <c r="F142" i="1"/>
  <c r="G142" i="1" s="1"/>
  <c r="L142" i="1" s="1"/>
  <c r="G217" i="1"/>
  <c r="L217" i="1" s="1"/>
  <c r="G209" i="1"/>
  <c r="L209" i="1" s="1"/>
  <c r="G201" i="1"/>
  <c r="L201" i="1" s="1"/>
  <c r="G193" i="1"/>
  <c r="L193" i="1" s="1"/>
  <c r="G184" i="1"/>
  <c r="L184" i="1" s="1"/>
  <c r="G174" i="1"/>
  <c r="L174" i="1" s="1"/>
  <c r="G166" i="1"/>
  <c r="L166" i="1" s="1"/>
  <c r="G143" i="1"/>
  <c r="L143" i="1" s="1"/>
  <c r="G120" i="1"/>
  <c r="L120" i="1" s="1"/>
  <c r="G100" i="1"/>
  <c r="L100" i="1" s="1"/>
  <c r="G70" i="1"/>
  <c r="L70" i="1" s="1"/>
  <c r="F277" i="1"/>
  <c r="G277" i="1" s="1"/>
  <c r="L277" i="1" s="1"/>
  <c r="F130" i="1"/>
  <c r="G130" i="1" s="1"/>
  <c r="L130" i="1" s="1"/>
  <c r="G285" i="1"/>
  <c r="L285" i="1" s="1"/>
  <c r="G273" i="1"/>
  <c r="L273" i="1" s="1"/>
  <c r="G261" i="1"/>
  <c r="L261" i="1" s="1"/>
  <c r="G249" i="1"/>
  <c r="L249" i="1" s="1"/>
  <c r="G237" i="1"/>
  <c r="L237" i="1" s="1"/>
  <c r="G233" i="1"/>
  <c r="L233" i="1" s="1"/>
  <c r="G146" i="1"/>
  <c r="L146" i="1" s="1"/>
  <c r="G113" i="1"/>
  <c r="L113" i="1" s="1"/>
  <c r="G95" i="1"/>
  <c r="L95" i="1" s="1"/>
  <c r="G73" i="1"/>
  <c r="L73" i="1" s="1"/>
  <c r="F227" i="1"/>
  <c r="G227" i="1" s="1"/>
  <c r="L227" i="1" s="1"/>
  <c r="G116" i="1"/>
  <c r="L116" i="1" s="1"/>
  <c r="G69" i="1"/>
  <c r="L69" i="1" s="1"/>
  <c r="F234" i="1"/>
  <c r="G234" i="1" s="1"/>
  <c r="L234" i="1" s="1"/>
  <c r="F97" i="1"/>
  <c r="G97" i="1" s="1"/>
  <c r="L97" i="1" s="1"/>
  <c r="F88" i="1"/>
  <c r="G88" i="1" s="1"/>
  <c r="L88" i="1" s="1"/>
  <c r="G162" i="1"/>
  <c r="L162" i="1" s="1"/>
  <c r="G135" i="1"/>
  <c r="L135" i="1" s="1"/>
  <c r="G91" i="1"/>
  <c r="L91" i="1" s="1"/>
  <c r="G62" i="1"/>
  <c r="L62" i="1" s="1"/>
  <c r="F265" i="1"/>
  <c r="G265" i="1" s="1"/>
  <c r="L265" i="1" s="1"/>
  <c r="F150" i="1"/>
  <c r="G150" i="1" s="1"/>
  <c r="L150" i="1" s="1"/>
  <c r="F112" i="1"/>
  <c r="G112" i="1" s="1"/>
  <c r="L112" i="1" s="1"/>
  <c r="F77" i="1"/>
  <c r="G77" i="1" s="1"/>
  <c r="L77" i="1" s="1"/>
  <c r="F69" i="1"/>
  <c r="G197" i="1"/>
  <c r="L197" i="1" s="1"/>
  <c r="G180" i="1"/>
  <c r="L180" i="1" s="1"/>
  <c r="G158" i="1"/>
  <c r="L158" i="1" s="1"/>
  <c r="G138" i="1"/>
  <c r="L138" i="1" s="1"/>
  <c r="G105" i="1"/>
  <c r="L105" i="1" s="1"/>
  <c r="G87" i="1"/>
  <c r="L87" i="1" s="1"/>
  <c r="G65" i="1"/>
  <c r="L65" i="1" s="1"/>
  <c r="F224" i="1"/>
  <c r="G224" i="1" s="1"/>
  <c r="L224" i="1" s="1"/>
  <c r="G189" i="1"/>
  <c r="L189" i="1" s="1"/>
  <c r="G170" i="1"/>
  <c r="L170" i="1" s="1"/>
  <c r="G235" i="1"/>
  <c r="L235" i="1" s="1"/>
  <c r="G151" i="1"/>
  <c r="L151" i="1" s="1"/>
  <c r="G134" i="1"/>
  <c r="L134" i="1" s="1"/>
  <c r="G131" i="1"/>
  <c r="L131" i="1" s="1"/>
  <c r="G108" i="1"/>
  <c r="L108" i="1" s="1"/>
  <c r="G78" i="1"/>
  <c r="L78" i="1" s="1"/>
  <c r="G61" i="1"/>
  <c r="L61" i="1" s="1"/>
  <c r="F223" i="1"/>
  <c r="G223" i="1" s="1"/>
  <c r="L223" i="1" s="1"/>
  <c r="G253" i="1"/>
  <c r="L253" i="1" s="1"/>
  <c r="G241" i="1"/>
  <c r="L241" i="1" s="1"/>
  <c r="G221" i="1"/>
  <c r="L221" i="1" s="1"/>
  <c r="G154" i="1"/>
  <c r="L154" i="1" s="1"/>
  <c r="G127" i="1"/>
  <c r="L127" i="1" s="1"/>
  <c r="G104" i="1"/>
  <c r="L104" i="1" s="1"/>
  <c r="G81" i="1"/>
  <c r="L81" i="1" s="1"/>
  <c r="F155" i="1"/>
  <c r="G155" i="1" s="1"/>
  <c r="L155" i="1" s="1"/>
  <c r="F147" i="1"/>
  <c r="G147" i="1" s="1"/>
  <c r="L147" i="1" s="1"/>
  <c r="F117" i="1"/>
  <c r="G117" i="1" s="1"/>
  <c r="L117" i="1" s="1"/>
  <c r="F109" i="1"/>
  <c r="G109" i="1" s="1"/>
  <c r="L109" i="1" s="1"/>
  <c r="F101" i="1"/>
  <c r="G101" i="1" s="1"/>
  <c r="L101" i="1" s="1"/>
  <c r="F92" i="1"/>
  <c r="G92" i="1" s="1"/>
  <c r="L92" i="1" s="1"/>
  <c r="F82" i="1"/>
  <c r="G82" i="1" s="1"/>
  <c r="L82" i="1" s="1"/>
  <c r="F74" i="1"/>
  <c r="G74" i="1" s="1"/>
  <c r="L74" i="1" s="1"/>
  <c r="F66" i="1"/>
  <c r="G66" i="1" s="1"/>
  <c r="L66" i="1" s="1"/>
  <c r="F58" i="1"/>
  <c r="G58" i="1" s="1"/>
  <c r="L58" i="1" s="1"/>
  <c r="G220" i="1"/>
  <c r="L220" i="1" s="1"/>
  <c r="G236" i="1"/>
  <c r="L236" i="1" s="1"/>
  <c r="G57" i="1"/>
  <c r="L57" i="1" s="1"/>
  <c r="F15" i="1"/>
  <c r="E25" i="1"/>
  <c r="E297" i="1"/>
  <c r="G297" i="1" s="1"/>
  <c r="K297" i="1" s="1"/>
  <c r="E43" i="1"/>
  <c r="F43" i="1" s="1"/>
  <c r="U43" i="1" s="1"/>
  <c r="E29" i="1"/>
  <c r="E33" i="1"/>
  <c r="E50" i="1"/>
  <c r="F50" i="1" s="1"/>
  <c r="G50" i="1" s="1"/>
  <c r="K50" i="1" s="1"/>
  <c r="E178" i="1"/>
  <c r="E299" i="1"/>
  <c r="G299" i="1" s="1"/>
  <c r="K299" i="1" s="1"/>
  <c r="E121" i="1"/>
  <c r="E293" i="1"/>
  <c r="E298" i="1"/>
  <c r="G298" i="1" s="1"/>
  <c r="K298" i="1" s="1"/>
  <c r="E37" i="1"/>
  <c r="E34" i="1"/>
  <c r="E295" i="1"/>
  <c r="G295" i="1" s="1"/>
  <c r="K295" i="1" s="1"/>
  <c r="E123" i="1"/>
  <c r="E56" i="1"/>
  <c r="F56" i="1" s="1"/>
  <c r="G56" i="1" s="1"/>
  <c r="K56" i="1" s="1"/>
  <c r="E296" i="1"/>
  <c r="G296" i="1" s="1"/>
  <c r="K296" i="1" s="1"/>
  <c r="E84" i="1"/>
  <c r="F84" i="1" s="1"/>
  <c r="G84" i="1" s="1"/>
  <c r="K84" i="1" s="1"/>
  <c r="E45" i="1"/>
  <c r="F45" i="1" s="1"/>
  <c r="G45" i="1" s="1"/>
  <c r="K45" i="1" s="1"/>
  <c r="E96" i="1"/>
  <c r="E26" i="1"/>
  <c r="E83" i="1"/>
  <c r="E31" i="1"/>
  <c r="E305" i="1"/>
  <c r="F305" i="1" s="1"/>
  <c r="G305" i="1" s="1"/>
  <c r="K305" i="1" s="1"/>
  <c r="E304" i="1"/>
  <c r="F304" i="1" s="1"/>
  <c r="G304" i="1" s="1"/>
  <c r="K304" i="1" s="1"/>
  <c r="E30" i="1"/>
  <c r="E179" i="1"/>
  <c r="E22" i="1"/>
  <c r="E300" i="1"/>
  <c r="G300" i="1" s="1"/>
  <c r="K300" i="1" s="1"/>
  <c r="E40" i="1"/>
  <c r="E28" i="1"/>
  <c r="E187" i="1"/>
  <c r="E302" i="1"/>
  <c r="G302" i="1" s="1"/>
  <c r="K302" i="1" s="1"/>
  <c r="E27" i="1"/>
  <c r="E124" i="1"/>
  <c r="E53" i="1"/>
  <c r="F53" i="1" s="1"/>
  <c r="G53" i="1" s="1"/>
  <c r="K53" i="1" s="1"/>
  <c r="E125" i="1"/>
  <c r="E32" i="1"/>
  <c r="E294" i="1"/>
  <c r="F294" i="1" s="1"/>
  <c r="G294" i="1" s="1"/>
  <c r="K294" i="1" s="1"/>
  <c r="E39" i="1"/>
  <c r="E301" i="1"/>
  <c r="G301" i="1" s="1"/>
  <c r="K301" i="1" s="1"/>
  <c r="E38" i="1"/>
  <c r="E23" i="1"/>
  <c r="E49" i="1"/>
  <c r="F49" i="1" s="1"/>
  <c r="G49" i="1" s="1"/>
  <c r="K49" i="1" s="1"/>
  <c r="E52" i="1"/>
  <c r="F52" i="1" s="1"/>
  <c r="G52" i="1" s="1"/>
  <c r="K52" i="1" s="1"/>
  <c r="E54" i="1"/>
  <c r="F54" i="1" s="1"/>
  <c r="G54" i="1" s="1"/>
  <c r="K54" i="1" s="1"/>
  <c r="E21" i="1"/>
  <c r="E36" i="1"/>
  <c r="E47" i="1"/>
  <c r="F47" i="1" s="1"/>
  <c r="G47" i="1" s="1"/>
  <c r="K47" i="1" s="1"/>
  <c r="E306" i="1"/>
  <c r="F306" i="1" s="1"/>
  <c r="G306" i="1" s="1"/>
  <c r="K306" i="1" s="1"/>
  <c r="E55" i="1"/>
  <c r="F55" i="1" s="1"/>
  <c r="G55" i="1" s="1"/>
  <c r="K55" i="1" s="1"/>
  <c r="E44" i="1"/>
  <c r="F44" i="1" s="1"/>
  <c r="G44" i="1" s="1"/>
  <c r="K44" i="1" s="1"/>
  <c r="E51" i="1"/>
  <c r="F51" i="1" s="1"/>
  <c r="G51" i="1" s="1"/>
  <c r="K51" i="1" s="1"/>
  <c r="E48" i="1"/>
  <c r="F48" i="1" s="1"/>
  <c r="G48" i="1" s="1"/>
  <c r="K48" i="1" s="1"/>
  <c r="E42" i="1"/>
  <c r="E41" i="1"/>
  <c r="E303" i="1"/>
  <c r="F303" i="1" s="1"/>
  <c r="G303" i="1" s="1"/>
  <c r="K303" i="1" s="1"/>
  <c r="E292" i="1"/>
  <c r="E46" i="1"/>
  <c r="F46" i="1" s="1"/>
  <c r="G46" i="1" s="1"/>
  <c r="K46" i="1" s="1"/>
  <c r="E24" i="1"/>
  <c r="E122" i="1"/>
  <c r="E308" i="1"/>
  <c r="F308" i="1" s="1"/>
  <c r="G308" i="1" s="1"/>
  <c r="K308" i="1" s="1"/>
  <c r="E35" i="1"/>
  <c r="E126" i="1"/>
  <c r="E27" i="2" l="1"/>
  <c r="F21" i="1"/>
  <c r="G21" i="1" s="1"/>
  <c r="H21" i="1" s="1"/>
  <c r="E14" i="2"/>
  <c r="F38" i="1"/>
  <c r="G38" i="1" s="1"/>
  <c r="K38" i="1" s="1"/>
  <c r="F125" i="1"/>
  <c r="G125" i="1" s="1"/>
  <c r="K125" i="1" s="1"/>
  <c r="E22" i="2"/>
  <c r="F179" i="1"/>
  <c r="G179" i="1" s="1"/>
  <c r="K179" i="1" s="1"/>
  <c r="E45" i="2"/>
  <c r="E17" i="2"/>
  <c r="F83" i="1"/>
  <c r="G83" i="1" s="1"/>
  <c r="K83" i="1" s="1"/>
  <c r="F123" i="1"/>
  <c r="G123" i="1" s="1"/>
  <c r="K123" i="1" s="1"/>
  <c r="E43" i="2"/>
  <c r="E33" i="2"/>
  <c r="F29" i="1"/>
  <c r="G29" i="1" s="1"/>
  <c r="I29" i="1" s="1"/>
  <c r="F126" i="1"/>
  <c r="G126" i="1" s="1"/>
  <c r="K126" i="1" s="1"/>
  <c r="E23" i="2"/>
  <c r="E20" i="2"/>
  <c r="F122" i="1"/>
  <c r="G122" i="1" s="1"/>
  <c r="K122" i="1" s="1"/>
  <c r="E25" i="2"/>
  <c r="F292" i="1"/>
  <c r="G292" i="1" s="1"/>
  <c r="J292" i="1" s="1"/>
  <c r="E41" i="2"/>
  <c r="F40" i="1"/>
  <c r="G40" i="1" s="1"/>
  <c r="I40" i="1" s="1"/>
  <c r="F26" i="1"/>
  <c r="G26" i="1" s="1"/>
  <c r="I26" i="1" s="1"/>
  <c r="E31" i="2"/>
  <c r="F121" i="1"/>
  <c r="G121" i="1" s="1"/>
  <c r="K121" i="1" s="1"/>
  <c r="E19" i="2"/>
  <c r="E42" i="2"/>
  <c r="F42" i="1"/>
  <c r="G42" i="1" s="1"/>
  <c r="I42" i="1" s="1"/>
  <c r="E32" i="2"/>
  <c r="F28" i="1"/>
  <c r="G28" i="1" s="1"/>
  <c r="I28" i="1" s="1"/>
  <c r="F293" i="1"/>
  <c r="G293" i="1" s="1"/>
  <c r="E26" i="2"/>
  <c r="F35" i="1"/>
  <c r="G35" i="1" s="1"/>
  <c r="I35" i="1" s="1"/>
  <c r="E38" i="2"/>
  <c r="F39" i="1"/>
  <c r="G39" i="1" s="1"/>
  <c r="K39" i="1" s="1"/>
  <c r="E15" i="2"/>
  <c r="E21" i="2"/>
  <c r="F124" i="1"/>
  <c r="G124" i="1" s="1"/>
  <c r="K124" i="1" s="1"/>
  <c r="F96" i="1"/>
  <c r="G96" i="1" s="1"/>
  <c r="K96" i="1" s="1"/>
  <c r="E18" i="2"/>
  <c r="E37" i="2"/>
  <c r="F34" i="1"/>
  <c r="G34" i="1" s="1"/>
  <c r="I34" i="1" s="1"/>
  <c r="E30" i="2"/>
  <c r="F24" i="1"/>
  <c r="G24" i="1" s="1"/>
  <c r="I24" i="1" s="1"/>
  <c r="F37" i="1"/>
  <c r="G37" i="1" s="1"/>
  <c r="I37" i="1" s="1"/>
  <c r="E40" i="2"/>
  <c r="F178" i="1"/>
  <c r="G178" i="1" s="1"/>
  <c r="I178" i="1" s="1"/>
  <c r="E44" i="2"/>
  <c r="E39" i="2"/>
  <c r="F36" i="1"/>
  <c r="G36" i="1" s="1"/>
  <c r="I36" i="1" s="1"/>
  <c r="E12" i="2"/>
  <c r="F27" i="1"/>
  <c r="G27" i="1" s="1"/>
  <c r="K27" i="1" s="1"/>
  <c r="F31" i="1"/>
  <c r="G31" i="1" s="1"/>
  <c r="I31" i="1" s="1"/>
  <c r="E35" i="2"/>
  <c r="F32" i="1"/>
  <c r="G32" i="1" s="1"/>
  <c r="I32" i="1" s="1"/>
  <c r="E36" i="2"/>
  <c r="E13" i="2"/>
  <c r="F33" i="1"/>
  <c r="G33" i="1" s="1"/>
  <c r="K33" i="1" s="1"/>
  <c r="E11" i="2"/>
  <c r="F25" i="1"/>
  <c r="G25" i="1" s="1"/>
  <c r="K25" i="1" s="1"/>
  <c r="F41" i="1"/>
  <c r="G41" i="1" s="1"/>
  <c r="K41" i="1" s="1"/>
  <c r="E16" i="2"/>
  <c r="E29" i="2"/>
  <c r="F23" i="1"/>
  <c r="G23" i="1" s="1"/>
  <c r="I23" i="1" s="1"/>
  <c r="E24" i="2"/>
  <c r="F187" i="1"/>
  <c r="G187" i="1" s="1"/>
  <c r="J187" i="1" s="1"/>
  <c r="E28" i="2"/>
  <c r="F22" i="1"/>
  <c r="G22" i="1" s="1"/>
  <c r="I22" i="1" s="1"/>
  <c r="F30" i="1"/>
  <c r="G30" i="1" s="1"/>
  <c r="I30" i="1" s="1"/>
  <c r="E34" i="2"/>
  <c r="C12" i="1"/>
  <c r="C11" i="1"/>
  <c r="O59" i="1" l="1"/>
  <c r="O63" i="1"/>
  <c r="O67" i="1"/>
  <c r="O71" i="1"/>
  <c r="O75" i="1"/>
  <c r="O79" i="1"/>
  <c r="O85" i="1"/>
  <c r="O89" i="1"/>
  <c r="O93" i="1"/>
  <c r="O98" i="1"/>
  <c r="O102" i="1"/>
  <c r="O106" i="1"/>
  <c r="O110" i="1"/>
  <c r="O114" i="1"/>
  <c r="O118" i="1"/>
  <c r="O128" i="1"/>
  <c r="O132" i="1"/>
  <c r="O136" i="1"/>
  <c r="O140" i="1"/>
  <c r="O144" i="1"/>
  <c r="O148" i="1"/>
  <c r="O152" i="1"/>
  <c r="O156" i="1"/>
  <c r="O160" i="1"/>
  <c r="O164" i="1"/>
  <c r="O168" i="1"/>
  <c r="O172" i="1"/>
  <c r="O176" i="1"/>
  <c r="O182" i="1"/>
  <c r="O186" i="1"/>
  <c r="O191" i="1"/>
  <c r="O195" i="1"/>
  <c r="O199" i="1"/>
  <c r="O203" i="1"/>
  <c r="O207" i="1"/>
  <c r="O211" i="1"/>
  <c r="O215" i="1"/>
  <c r="O219" i="1"/>
  <c r="O58" i="1"/>
  <c r="O62" i="1"/>
  <c r="O66" i="1"/>
  <c r="O70" i="1"/>
  <c r="O74" i="1"/>
  <c r="O78" i="1"/>
  <c r="O82" i="1"/>
  <c r="O88" i="1"/>
  <c r="O92" i="1"/>
  <c r="O97" i="1"/>
  <c r="O101" i="1"/>
  <c r="O105" i="1"/>
  <c r="O109" i="1"/>
  <c r="O113" i="1"/>
  <c r="O117" i="1"/>
  <c r="O127" i="1"/>
  <c r="O131" i="1"/>
  <c r="O135" i="1"/>
  <c r="O139" i="1"/>
  <c r="O143" i="1"/>
  <c r="O147" i="1"/>
  <c r="O151" i="1"/>
  <c r="O155" i="1"/>
  <c r="O159" i="1"/>
  <c r="O163" i="1"/>
  <c r="O167" i="1"/>
  <c r="O171" i="1"/>
  <c r="O175" i="1"/>
  <c r="O181" i="1"/>
  <c r="O185" i="1"/>
  <c r="O190" i="1"/>
  <c r="O194" i="1"/>
  <c r="O198" i="1"/>
  <c r="O202" i="1"/>
  <c r="O206" i="1"/>
  <c r="O210" i="1"/>
  <c r="O214" i="1"/>
  <c r="O57" i="1"/>
  <c r="O61" i="1"/>
  <c r="O65" i="1"/>
  <c r="O69" i="1"/>
  <c r="O73" i="1"/>
  <c r="O77" i="1"/>
  <c r="O81" i="1"/>
  <c r="O87" i="1"/>
  <c r="O91" i="1"/>
  <c r="O95" i="1"/>
  <c r="O100" i="1"/>
  <c r="O104" i="1"/>
  <c r="O108" i="1"/>
  <c r="O112" i="1"/>
  <c r="O116" i="1"/>
  <c r="O120" i="1"/>
  <c r="O130" i="1"/>
  <c r="O134" i="1"/>
  <c r="O138" i="1"/>
  <c r="O142" i="1"/>
  <c r="O146" i="1"/>
  <c r="O150" i="1"/>
  <c r="O154" i="1"/>
  <c r="O158" i="1"/>
  <c r="O162" i="1"/>
  <c r="O166" i="1"/>
  <c r="O170" i="1"/>
  <c r="O174" i="1"/>
  <c r="O180" i="1"/>
  <c r="O184" i="1"/>
  <c r="O189" i="1"/>
  <c r="O193" i="1"/>
  <c r="O197" i="1"/>
  <c r="O201" i="1"/>
  <c r="O205" i="1"/>
  <c r="O209" i="1"/>
  <c r="O213" i="1"/>
  <c r="O222" i="1"/>
  <c r="O232" i="1"/>
  <c r="O235" i="1"/>
  <c r="O234" i="1"/>
  <c r="O129" i="1"/>
  <c r="O161" i="1"/>
  <c r="O165" i="1"/>
  <c r="O169" i="1"/>
  <c r="O173" i="1"/>
  <c r="O177" i="1"/>
  <c r="O183" i="1"/>
  <c r="O188" i="1"/>
  <c r="O192" i="1"/>
  <c r="O196" i="1"/>
  <c r="O200" i="1"/>
  <c r="O204" i="1"/>
  <c r="O208" i="1"/>
  <c r="O212" i="1"/>
  <c r="O225" i="1"/>
  <c r="O238" i="1"/>
  <c r="O242" i="1"/>
  <c r="O246" i="1"/>
  <c r="O250" i="1"/>
  <c r="O254" i="1"/>
  <c r="O258" i="1"/>
  <c r="O262" i="1"/>
  <c r="O266" i="1"/>
  <c r="O270" i="1"/>
  <c r="O274" i="1"/>
  <c r="O278" i="1"/>
  <c r="O282" i="1"/>
  <c r="O286" i="1"/>
  <c r="O290" i="1"/>
  <c r="O216" i="1"/>
  <c r="O137" i="1"/>
  <c r="O153" i="1"/>
  <c r="O220" i="1"/>
  <c r="O226" i="1"/>
  <c r="O217" i="1"/>
  <c r="O243" i="1"/>
  <c r="O247" i="1"/>
  <c r="O251" i="1"/>
  <c r="O263" i="1"/>
  <c r="O267" i="1"/>
  <c r="O271" i="1"/>
  <c r="O275" i="1"/>
  <c r="O279" i="1"/>
  <c r="O60" i="1"/>
  <c r="O68" i="1"/>
  <c r="O76" i="1"/>
  <c r="O86" i="1"/>
  <c r="O94" i="1"/>
  <c r="O103" i="1"/>
  <c r="O111" i="1"/>
  <c r="O119" i="1"/>
  <c r="O133" i="1"/>
  <c r="O141" i="1"/>
  <c r="O149" i="1"/>
  <c r="O157" i="1"/>
  <c r="O228" i="1"/>
  <c r="O231" i="1"/>
  <c r="O291" i="1"/>
  <c r="O218" i="1"/>
  <c r="O221" i="1"/>
  <c r="O237" i="1"/>
  <c r="O241" i="1"/>
  <c r="O245" i="1"/>
  <c r="O249" i="1"/>
  <c r="O253" i="1"/>
  <c r="O257" i="1"/>
  <c r="O261" i="1"/>
  <c r="O265" i="1"/>
  <c r="O269" i="1"/>
  <c r="O273" i="1"/>
  <c r="O277" i="1"/>
  <c r="O281" i="1"/>
  <c r="O285" i="1"/>
  <c r="O289" i="1"/>
  <c r="O229" i="1"/>
  <c r="O239" i="1"/>
  <c r="O287" i="1"/>
  <c r="O224" i="1"/>
  <c r="O227" i="1"/>
  <c r="O230" i="1"/>
  <c r="O236" i="1"/>
  <c r="O259" i="1"/>
  <c r="O233" i="1"/>
  <c r="O240" i="1"/>
  <c r="O244" i="1"/>
  <c r="O248" i="1"/>
  <c r="O252" i="1"/>
  <c r="O256" i="1"/>
  <c r="O260" i="1"/>
  <c r="O264" i="1"/>
  <c r="O268" i="1"/>
  <c r="O272" i="1"/>
  <c r="O276" i="1"/>
  <c r="O280" i="1"/>
  <c r="O284" i="1"/>
  <c r="O288" i="1"/>
  <c r="O64" i="1"/>
  <c r="O72" i="1"/>
  <c r="O80" i="1"/>
  <c r="O90" i="1"/>
  <c r="O99" i="1"/>
  <c r="O107" i="1"/>
  <c r="O115" i="1"/>
  <c r="O145" i="1"/>
  <c r="O223" i="1"/>
  <c r="O255" i="1"/>
  <c r="O283" i="1"/>
  <c r="O307" i="1"/>
  <c r="O298" i="1"/>
  <c r="O50" i="1"/>
  <c r="C15" i="1"/>
  <c r="O308" i="1"/>
  <c r="O303" i="1"/>
  <c r="O51" i="1"/>
  <c r="O306" i="1"/>
  <c r="O45" i="1"/>
  <c r="O300" i="1"/>
  <c r="O49" i="1"/>
  <c r="O297" i="1"/>
  <c r="O54" i="1"/>
  <c r="O305" i="1"/>
  <c r="O122" i="1"/>
  <c r="O125" i="1"/>
  <c r="O46" i="1"/>
  <c r="O123" i="1"/>
  <c r="O121" i="1"/>
  <c r="O302" i="1"/>
  <c r="O292" i="1"/>
  <c r="O295" i="1"/>
  <c r="O294" i="1"/>
  <c r="O53" i="1"/>
  <c r="O301" i="1"/>
  <c r="O126" i="1"/>
  <c r="O293" i="1"/>
  <c r="O124" i="1"/>
  <c r="O178" i="1"/>
  <c r="O179" i="1"/>
  <c r="O52" i="1"/>
  <c r="O47" i="1"/>
  <c r="O304" i="1"/>
  <c r="O296" i="1"/>
  <c r="O96" i="1"/>
  <c r="O299" i="1"/>
  <c r="O48" i="1"/>
  <c r="O55" i="1"/>
  <c r="O187" i="1"/>
  <c r="O44" i="1"/>
  <c r="C16" i="1"/>
  <c r="D18" i="1" s="1"/>
  <c r="J29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<sst xmlns="http://schemas.openxmlformats.org/spreadsheetml/2006/main" count="924" uniqueCount="224">
  <si>
    <t>JAVSO..44…69</t>
  </si>
  <si>
    <t>JAVSO..45..121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</si>
  <si>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</si>
  <si>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</si>
  <si>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</si>
  <si>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</si>
  <si>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</si>
  <si>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</si>
  <si>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</si>
  <si>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</si>
  <si>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</si>
  <si>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</si>
  <si>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</si>
  <si>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</si>
  <si>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</si>
  <si>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</si>
  <si>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</si>
  <si>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</si>
  <si>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</si>
  <si>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</si>
  <si>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</si>
  <si>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</si>
  <si>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</si>
  <si>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</si>
  <si>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</si>
  <si>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</si>
  <si>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</si>
  <si>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</si>
  <si>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</si>
  <si>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</si>
  <si>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</si>
  <si>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</si>
  <si>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</si>
  <si>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</si>
  <si>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</si>
  <si>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</si>
  <si>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</si>
  <si>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DZ Psc / GSC 1193-0972               </t>
  </si>
  <si>
    <t xml:space="preserve">EW        </t>
  </si>
  <si>
    <t>IBVS 5603</t>
  </si>
  <si>
    <t xml:space="preserve">IBVS 5736 </t>
  </si>
  <si>
    <t>IBVS 5814</t>
  </si>
  <si>
    <t>IBVS 5871</t>
  </si>
  <si>
    <t>IBVS 5929</t>
  </si>
  <si>
    <t>Add cycle</t>
  </si>
  <si>
    <t>Old Cycle</t>
  </si>
  <si>
    <t>IBVS 5653</t>
  </si>
  <si>
    <t>II</t>
  </si>
  <si>
    <t>IBVS 5974</t>
  </si>
  <si>
    <t>IBVS 5960</t>
  </si>
  <si>
    <t>IBVS 4910</t>
  </si>
  <si>
    <t>CCD</t>
  </si>
  <si>
    <t>PE</t>
  </si>
  <si>
    <t>IBVS 6070</t>
  </si>
  <si>
    <t>IBVS 6152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</si>
  <si>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</si>
  <si>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</si>
  <si>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</si>
  <si>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</si>
  <si>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</si>
  <si>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</si>
  <si>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</si>
  <si>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</si>
  <si>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</si>
  <si>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2434901.919 </t>
  </si>
  <si>
    <t> 08.06.1954 10:03 </t>
  </si>
  <si>
    <t> -0.003 </t>
  </si>
  <si>
    <t>F </t>
  </si>
  <si>
    <t> Koch &amp; Koch </t>
  </si>
  <si>
    <t> AJ 67.462 </t>
  </si>
  <si>
    <t>2450749.266 </t>
  </si>
  <si>
    <t> 27.10.1997 18:23 </t>
  </si>
  <si>
    <t> 0.106 </t>
  </si>
  <si>
    <t>V </t>
  </si>
  <si>
    <t> J.Verrot </t>
  </si>
  <si>
    <t> BBS 125 </t>
  </si>
  <si>
    <t>2450753.284 </t>
  </si>
  <si>
    <t> 31.10.1997 18:48 </t>
  </si>
  <si>
    <t> 0.097 </t>
  </si>
  <si>
    <t>2451076.413 </t>
  </si>
  <si>
    <t> 19.09.1998 21:54 </t>
  </si>
  <si>
    <t> 0.109 </t>
  </si>
  <si>
    <t>2451124.3492 </t>
  </si>
  <si>
    <t> 06.11.1998 20:22 </t>
  </si>
  <si>
    <t> 0.0811 </t>
  </si>
  <si>
    <t>E </t>
  </si>
  <si>
    <t>?</t>
  </si>
  <si>
    <t> Verrot&amp;Cauteren </t>
  </si>
  <si>
    <t>IBVS 4910 </t>
  </si>
  <si>
    <t>2451125.289 </t>
  </si>
  <si>
    <t> 07.11.1998 18:56 </t>
  </si>
  <si>
    <t>2451128.3899 </t>
  </si>
  <si>
    <t> 10.11.1998 21:21 </t>
  </si>
  <si>
    <t> 0.0943 </t>
  </si>
  <si>
    <t>2451129.314 </t>
  </si>
  <si>
    <t> 11.11.1998 19:32 </t>
  </si>
  <si>
    <t> 0.103 </t>
  </si>
  <si>
    <t>2451135.325 </t>
  </si>
  <si>
    <t> 17.11.1998 19:48 </t>
  </si>
  <si>
    <t> 0.073 </t>
  </si>
  <si>
    <t>2451140.293 </t>
  </si>
  <si>
    <t> 22.11.1998 19:01 </t>
  </si>
  <si>
    <t> 0.098 </t>
  </si>
  <si>
    <t>2451155.298 </t>
  </si>
  <si>
    <t> 07.12.1998 19:09 </t>
  </si>
  <si>
    <t> 0.091 </t>
  </si>
  <si>
    <t>2451162.246 </t>
  </si>
  <si>
    <t> 14.12.1998 17:54 </t>
  </si>
  <si>
    <t> 0.083 </t>
  </si>
  <si>
    <t>2451166.2751 </t>
  </si>
  <si>
    <t> 18.12.1998 18:36 </t>
  </si>
  <si>
    <t> 0.0842 </t>
  </si>
  <si>
    <t>G</t>
  </si>
  <si>
    <t>2451166.287 </t>
  </si>
  <si>
    <t> 18.12.1998 18:53 </t>
  </si>
  <si>
    <t> 0.096 </t>
  </si>
  <si>
    <t>2451170.319 </t>
  </si>
  <si>
    <t> 22.12.1998 19:39 </t>
  </si>
  <si>
    <t> 0.101 </t>
  </si>
  <si>
    <t>2451377.533 </t>
  </si>
  <si>
    <t> 18.07.1999 00:47 </t>
  </si>
  <si>
    <t> 0.080 </t>
  </si>
  <si>
    <t> J.Vandenbroere </t>
  </si>
  <si>
    <t>2451464.479 </t>
  </si>
  <si>
    <t> 12.10.1999 23:29 </t>
  </si>
  <si>
    <t> 0.069 </t>
  </si>
  <si>
    <t>2451467.4273 </t>
  </si>
  <si>
    <t> 15.10.1999 22:15 </t>
  </si>
  <si>
    <t> -0.0953 </t>
  </si>
  <si>
    <t>2451468.3428 </t>
  </si>
  <si>
    <t> 16.10.1999 20:13 </t>
  </si>
  <si>
    <t> 0.0880 </t>
  </si>
  <si>
    <t>2451469.438 </t>
  </si>
  <si>
    <t> 17.10.1999 22:30 </t>
  </si>
  <si>
    <t> 0.085 </t>
  </si>
  <si>
    <t>2451469.4389 </t>
  </si>
  <si>
    <t> 17.10.1999 22:32 </t>
  </si>
  <si>
    <t> 0.0857 </t>
  </si>
  <si>
    <t>2451495.439 </t>
  </si>
  <si>
    <t> 12.11.1999 22:32 </t>
  </si>
  <si>
    <t> 0.090 </t>
  </si>
  <si>
    <t>2453310.6905 </t>
  </si>
  <si>
    <t> 01.11.2004 04:34 </t>
  </si>
  <si>
    <t> 0.0287 </t>
  </si>
  <si>
    <t> S.Dvorak </t>
  </si>
  <si>
    <t>IBVS 5603 </t>
  </si>
  <si>
    <t>2453992.4205 </t>
  </si>
  <si>
    <t> 13.09.2006 22:05 </t>
  </si>
  <si>
    <t> 0.0096 </t>
  </si>
  <si>
    <t> Sz.Csizmadia et al. </t>
  </si>
  <si>
    <t>IBVS 5736 </t>
  </si>
  <si>
    <t>2454415.6735 </t>
  </si>
  <si>
    <t> 11.11.2007 04:09 </t>
  </si>
  <si>
    <t> 0.0070 </t>
  </si>
  <si>
    <t>C </t>
  </si>
  <si>
    <t>IBVS 5814 </t>
  </si>
  <si>
    <t>2454787.6653 </t>
  </si>
  <si>
    <t> 17.11.2008 03:58 </t>
  </si>
  <si>
    <t> 0.0025 </t>
  </si>
  <si>
    <t> R.Diethelm </t>
  </si>
  <si>
    <t>IBVS 5871 </t>
  </si>
  <si>
    <t>2454846.9806 </t>
  </si>
  <si>
    <t> 15.01.2009 11:32 </t>
  </si>
  <si>
    <t> 0.0034 </t>
  </si>
  <si>
    <t> K.Nakajima </t>
  </si>
  <si>
    <t>VSB 50 </t>
  </si>
  <si>
    <t>2455171.7433 </t>
  </si>
  <si>
    <t> 06.12.2009 05:50 </t>
  </si>
  <si>
    <t> 0.0016 </t>
  </si>
  <si>
    <t> R.Nelson </t>
  </si>
  <si>
    <t>IBVS 5929 </t>
  </si>
  <si>
    <t>2455455.8647 </t>
  </si>
  <si>
    <t> 16.09.2010 08:45 </t>
  </si>
  <si>
    <t> -0.0002 </t>
  </si>
  <si>
    <t>IBVS 5974 </t>
  </si>
  <si>
    <t>2455511.7019 </t>
  </si>
  <si>
    <t> 11.11.2010 04:50 </t>
  </si>
  <si>
    <t> 0.0010 </t>
  </si>
  <si>
    <t>IBVS 5960 </t>
  </si>
  <si>
    <t>2455857.3370 </t>
  </si>
  <si>
    <t> 22.10.2011 20:05 </t>
  </si>
  <si>
    <t> 0.0017 </t>
  </si>
  <si>
    <t> F.Agerer </t>
  </si>
  <si>
    <t>BAVM 225 </t>
  </si>
  <si>
    <t>2455857.5184 </t>
  </si>
  <si>
    <t> 23.10.2011 00:26 </t>
  </si>
  <si>
    <t> 0.0000 </t>
  </si>
  <si>
    <t>2455866.3053 </t>
  </si>
  <si>
    <t> 31.10.2011 19:19 </t>
  </si>
  <si>
    <t> -0.0004 </t>
  </si>
  <si>
    <t>-U;-I</t>
  </si>
  <si>
    <t> M.&amp; K.Rätz </t>
  </si>
  <si>
    <t>BAVM 231 </t>
  </si>
  <si>
    <t>2456949.3493 </t>
  </si>
  <si>
    <t> 18.10.2014 20:22 </t>
  </si>
  <si>
    <t>12152</t>
  </si>
  <si>
    <t> 0.0071 </t>
  </si>
  <si>
    <t>-I</t>
  </si>
  <si>
    <t>BAVM 239 </t>
  </si>
  <si>
    <t>2456949.5326 </t>
  </si>
  <si>
    <t> 19.10.2014 00:46 </t>
  </si>
  <si>
    <t>12152.5</t>
  </si>
  <si>
    <t> 0.0073 </t>
  </si>
  <si>
    <t>IBVS 6165</t>
  </si>
  <si>
    <t>IBVS 6196</t>
  </si>
  <si>
    <t>OEJV 0179</t>
  </si>
  <si>
    <t>IBVS 6209</t>
  </si>
  <si>
    <t>OEJV 0203</t>
  </si>
  <si>
    <t>JAVSO..46..184</t>
  </si>
  <si>
    <t>JAVSO..48..256</t>
  </si>
  <si>
    <t>IBVS 6195</t>
  </si>
  <si>
    <t>RHN 2021</t>
  </si>
  <si>
    <t>LiTE??</t>
  </si>
  <si>
    <t>JAVSO 49, 256</t>
  </si>
  <si>
    <t>JBAV, 60</t>
  </si>
  <si>
    <t>OEJV 226</t>
  </si>
  <si>
    <t>BAV Journal 94</t>
  </si>
  <si>
    <t xml:space="preserve">Mag </t>
  </si>
  <si>
    <t>Next ToM-P</t>
  </si>
  <si>
    <t>Next ToM-S</t>
  </si>
  <si>
    <t>10.86-11.32</t>
  </si>
  <si>
    <t>WASP</t>
  </si>
  <si>
    <t>BAD?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</si>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</sst>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32" fillId="0" borderId="0"/>
    <xf numFmtId="0" fontId="6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36" fillId="0" borderId="0" xfId="44" applyFont="1" applyAlignment="1">
      <alignment horizontal="left" vertical="center"/>
    </xf>
    <xf numFmtId="0" fontId="36" fillId="0" borderId="0" xfId="44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6" fillId="2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15" fillId="0" borderId="0" xfId="42" applyFont="1" applyAlignment="1">
      <alignment vertical="center"/>
    </xf>
    <xf numFmtId="0" fontId="38" fillId="0" borderId="0" xfId="0" applyFont="1" applyAlignment="1">
      <alignment horizontal="center" vertical="center"/>
    </xf>
    <xf numFmtId="16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center"/>
    </xf>
    <xf numFmtId="0" fontId="0" fillId="0" borderId="18" xfId="0" applyBorder="1" applyAlignment="1">
      <alignment vertical="center"/>
    </xf>
    <xf numFmtId="0" fontId="39" fillId="0" borderId="21" xfId="0" applyFont="1" applyBorder="1" applyAlignment="1">
      <alignment horizontal="right" vertical="center"/>
    </xf>
    <xf numFmtId="0" fontId="39" fillId="0" borderId="23" xfId="0" applyFont="1" applyBorder="1" applyAlignment="1">
      <alignment horizontal="right" vertical="center"/>
    </xf>
    <xf numFmtId="0" fontId="6" fillId="26" borderId="19" xfId="0" applyFont="1" applyFill="1" applyBorder="1" applyAlignment="1">
      <alignment horizontal="right" vertical="center"/>
    </xf>
    <xf numFmtId="0" fontId="6" fillId="26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0" fontId="40" fillId="0" borderId="24" xfId="0" applyFont="1" applyBorder="1" applyAlignment="1">
      <alignment horizontal="right" vertical="center"/>
    </xf>
    <xf numFmtId="0" fontId="41" fillId="0" borderId="8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Psc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33082706766918E-2"/>
          <c:y val="0.14035127795846455"/>
          <c:w val="0.8601503759398496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</c:numCache>
              </c:numRef>
            </c:plus>
            <c:min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-7.3549999993701931E-2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A-4034-B520-1FCD891CD8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2.5377000005391892E-2</c:v>
                </c:pt>
                <c:pt idx="2">
                  <c:v>1.5936000003421213E-2</c:v>
                </c:pt>
                <c:pt idx="3">
                  <c:v>3.4328500005358364E-2</c:v>
                </c:pt>
                <c:pt idx="5">
                  <c:v>3.1839999996009283E-2</c:v>
                </c:pt>
                <c:pt idx="7">
                  <c:v>2.9398999999102671E-2</c:v>
                </c:pt>
                <c:pt idx="8">
                  <c:v>-7.6249999983701855E-4</c:v>
                </c:pt>
                <c:pt idx="9">
                  <c:v>2.4469000003591646E-2</c:v>
                </c:pt>
                <c:pt idx="10">
                  <c:v>1.8098000007739756E-2</c:v>
                </c:pt>
                <c:pt idx="11">
                  <c:v>9.6090000006370246E-3</c:v>
                </c:pt>
                <c:pt idx="13">
                  <c:v>2.3167999999714084E-2</c:v>
                </c:pt>
                <c:pt idx="14">
                  <c:v>2.7727000007871538E-2</c:v>
                </c:pt>
                <c:pt idx="15">
                  <c:v>1.1581000006117392E-2</c:v>
                </c:pt>
                <c:pt idx="16">
                  <c:v>1.4684999987366609E-3</c:v>
                </c:pt>
                <c:pt idx="19">
                  <c:v>1.7700000003969762E-2</c:v>
                </c:pt>
                <c:pt idx="21">
                  <c:v>2.339899999788031E-2</c:v>
                </c:pt>
                <c:pt idx="157">
                  <c:v>1.973050000378862E-2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A-4034-B520-1FCD891CD8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66">
                  <c:v>1.7821000001276843E-2</c:v>
                </c:pt>
                <c:pt idx="271">
                  <c:v>4.6323000002303161E-2</c:v>
                </c:pt>
                <c:pt idx="272">
                  <c:v>4.6557499998016283E-2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BA-4034-B520-1FCD891CD8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">
                  <c:v>7.3675000021466985E-3</c:v>
                </c:pt>
                <c:pt idx="6">
                  <c:v>2.0626500001526438E-2</c:v>
                </c:pt>
                <c:pt idx="12">
                  <c:v>1.1268000002019107E-2</c:v>
                </c:pt>
                <c:pt idx="17">
                  <c:v>2.0720500004244968E-2</c:v>
                </c:pt>
                <c:pt idx="18">
                  <c:v>2.0893000000796746E-2</c:v>
                </c:pt>
                <c:pt idx="20">
                  <c:v>1.8600000003061723E-2</c:v>
                </c:pt>
                <c:pt idx="23">
                  <c:v>9.11150000320049E-3</c:v>
                </c:pt>
                <c:pt idx="24">
                  <c:v>8.2460000048740767E-3</c:v>
                </c:pt>
                <c:pt idx="25">
                  <c:v>8.3185000039520673E-3</c:v>
                </c:pt>
                <c:pt idx="26">
                  <c:v>8.4019999994779937E-3</c:v>
                </c:pt>
                <c:pt idx="27">
                  <c:v>9.3364999993355013E-3</c:v>
                </c:pt>
                <c:pt idx="28">
                  <c:v>7.5090000027557835E-3</c:v>
                </c:pt>
                <c:pt idx="29">
                  <c:v>7.281500002136454E-3</c:v>
                </c:pt>
                <c:pt idx="30">
                  <c:v>7.8405000022030436E-3</c:v>
                </c:pt>
                <c:pt idx="31">
                  <c:v>6.7750000016530976E-3</c:v>
                </c:pt>
                <c:pt idx="32">
                  <c:v>8.4475000039674342E-3</c:v>
                </c:pt>
                <c:pt idx="33">
                  <c:v>8.2625000068219379E-3</c:v>
                </c:pt>
                <c:pt idx="34">
                  <c:v>6.5970000068773516E-3</c:v>
                </c:pt>
                <c:pt idx="35">
                  <c:v>5.1349999994272366E-3</c:v>
                </c:pt>
                <c:pt idx="62">
                  <c:v>-2.5989999994635582E-3</c:v>
                </c:pt>
                <c:pt idx="63">
                  <c:v>-3.9114999963203445E-3</c:v>
                </c:pt>
                <c:pt idx="75">
                  <c:v>-8.520999996108003E-3</c:v>
                </c:pt>
                <c:pt idx="100">
                  <c:v>-2.9569999969680794E-3</c:v>
                </c:pt>
                <c:pt idx="101">
                  <c:v>-2.5299999833805487E-4</c:v>
                </c:pt>
                <c:pt idx="102">
                  <c:v>1.8250000066473149E-3</c:v>
                </c:pt>
                <c:pt idx="103">
                  <c:v>6.3280000031227246E-3</c:v>
                </c:pt>
                <c:pt idx="104">
                  <c:v>1.0071999997308012E-2</c:v>
                </c:pt>
                <c:pt idx="105">
                  <c:v>1.2294500003918074E-2</c:v>
                </c:pt>
                <c:pt idx="158">
                  <c:v>1.8065000003844034E-2</c:v>
                </c:pt>
                <c:pt idx="273">
                  <c:v>3.514000000723172E-2</c:v>
                </c:pt>
                <c:pt idx="274">
                  <c:v>5.5597000005946029E-2</c:v>
                </c:pt>
                <c:pt idx="275">
                  <c:v>5.7235500004026107E-2</c:v>
                </c:pt>
                <c:pt idx="276">
                  <c:v>5.5970000001252629E-2</c:v>
                </c:pt>
                <c:pt idx="277">
                  <c:v>6.5106363661470823E-2</c:v>
                </c:pt>
                <c:pt idx="278">
                  <c:v>6.5971000003628433E-2</c:v>
                </c:pt>
                <c:pt idx="279">
                  <c:v>6.8122500000754371E-2</c:v>
                </c:pt>
                <c:pt idx="280">
                  <c:v>7.4973000002501067E-2</c:v>
                </c:pt>
                <c:pt idx="281">
                  <c:v>7.651600000099279E-2</c:v>
                </c:pt>
                <c:pt idx="282">
                  <c:v>0.10375400000339141</c:v>
                </c:pt>
                <c:pt idx="283">
                  <c:v>0.11282899999787332</c:v>
                </c:pt>
                <c:pt idx="284">
                  <c:v>0.13422300000092946</c:v>
                </c:pt>
                <c:pt idx="285">
                  <c:v>0.13545750000776025</c:v>
                </c:pt>
                <c:pt idx="287">
                  <c:v>0.13624300000083167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BA-4034-B520-1FCD891CD8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  <c:pt idx="36">
                  <c:v>-2.5240001414204016E-3</c:v>
                </c:pt>
                <c:pt idx="37">
                  <c:v>-2.1299999934853986E-4</c:v>
                </c:pt>
                <c:pt idx="38">
                  <c:v>1.6649979806970805E-4</c:v>
                </c:pt>
                <c:pt idx="39">
                  <c:v>-5.9540000729612075E-3</c:v>
                </c:pt>
                <c:pt idx="40">
                  <c:v>-1.7224999173777178E-3</c:v>
                </c:pt>
                <c:pt idx="41">
                  <c:v>3.5699978616321459E-4</c:v>
                </c:pt>
                <c:pt idx="42">
                  <c:v>-7.7299986878642812E-4</c:v>
                </c:pt>
                <c:pt idx="43">
                  <c:v>6.458499854488764E-3</c:v>
                </c:pt>
                <c:pt idx="44">
                  <c:v>1.965500065125525E-3</c:v>
                </c:pt>
                <c:pt idx="45">
                  <c:v>-1.8549999876995571E-3</c:v>
                </c:pt>
                <c:pt idx="46">
                  <c:v>4.217499888909515E-3</c:v>
                </c:pt>
                <c:pt idx="47">
                  <c:v>5.2245000697439536E-3</c:v>
                </c:pt>
                <c:pt idx="48">
                  <c:v>-5.8029998763231561E-3</c:v>
                </c:pt>
                <c:pt idx="49">
                  <c:v>-3.0959997893660329E-3</c:v>
                </c:pt>
                <c:pt idx="50">
                  <c:v>-3.5440000428934582E-3</c:v>
                </c:pt>
                <c:pt idx="51">
                  <c:v>-7.1369999641319737E-3</c:v>
                </c:pt>
                <c:pt idx="52">
                  <c:v>-2.3645002074772492E-3</c:v>
                </c:pt>
                <c:pt idx="53">
                  <c:v>-1.9200022506993264E-4</c:v>
                </c:pt>
                <c:pt idx="54">
                  <c:v>1.414999867847655E-3</c:v>
                </c:pt>
                <c:pt idx="55">
                  <c:v>1.4387500130396802E-2</c:v>
                </c:pt>
                <c:pt idx="56">
                  <c:v>-2.805499971145764E-3</c:v>
                </c:pt>
                <c:pt idx="57">
                  <c:v>-2.1329997689463198E-3</c:v>
                </c:pt>
                <c:pt idx="58">
                  <c:v>-2.0809999332414009E-3</c:v>
                </c:pt>
                <c:pt idx="59">
                  <c:v>-3.7464998167706653E-3</c:v>
                </c:pt>
                <c:pt idx="60">
                  <c:v>-1.3273999982629903E-2</c:v>
                </c:pt>
                <c:pt idx="61">
                  <c:v>-2.863000103388913E-3</c:v>
                </c:pt>
                <c:pt idx="64">
                  <c:v>-4.5049999025650322E-3</c:v>
                </c:pt>
                <c:pt idx="65">
                  <c:v>7.7449995296774432E-4</c:v>
                </c:pt>
                <c:pt idx="66">
                  <c:v>-2.2460000618593767E-3</c:v>
                </c:pt>
                <c:pt idx="67">
                  <c:v>-1.7349990957882255E-4</c:v>
                </c:pt>
                <c:pt idx="68">
                  <c:v>-9.1059999394929036E-3</c:v>
                </c:pt>
                <c:pt idx="69">
                  <c:v>1.173499804281164E-3</c:v>
                </c:pt>
                <c:pt idx="70">
                  <c:v>-7.0470002247020602E-3</c:v>
                </c:pt>
                <c:pt idx="71">
                  <c:v>-3.1744998705107719E-3</c:v>
                </c:pt>
                <c:pt idx="72">
                  <c:v>-5.1950001870864071E-3</c:v>
                </c:pt>
                <c:pt idx="73">
                  <c:v>-2.4084997930913232E-3</c:v>
                </c:pt>
                <c:pt idx="74">
                  <c:v>-8.2934998572454788E-3</c:v>
                </c:pt>
                <c:pt idx="76">
                  <c:v>-7.5139998079976067E-3</c:v>
                </c:pt>
                <c:pt idx="77">
                  <c:v>-3.8794998472440057E-3</c:v>
                </c:pt>
                <c:pt idx="78">
                  <c:v>-8.1070001688203774E-3</c:v>
                </c:pt>
                <c:pt idx="79">
                  <c:v>-5.5549999233335257E-3</c:v>
                </c:pt>
                <c:pt idx="80">
                  <c:v>-4.4479999123723246E-3</c:v>
                </c:pt>
                <c:pt idx="81">
                  <c:v>-5.4164997709449381E-3</c:v>
                </c:pt>
                <c:pt idx="82">
                  <c:v>-6.5439997706562281E-3</c:v>
                </c:pt>
                <c:pt idx="83">
                  <c:v>6.9050012825755402E-4</c:v>
                </c:pt>
                <c:pt idx="84">
                  <c:v>-4.6370001873583533E-3</c:v>
                </c:pt>
                <c:pt idx="85">
                  <c:v>-8.7329999005305581E-3</c:v>
                </c:pt>
                <c:pt idx="86">
                  <c:v>-3.1080002154340036E-3</c:v>
                </c:pt>
                <c:pt idx="87">
                  <c:v>-5.5354998694383539E-3</c:v>
                </c:pt>
                <c:pt idx="88">
                  <c:v>-3.5630000129458494E-3</c:v>
                </c:pt>
                <c:pt idx="89">
                  <c:v>-2.4284999963128939E-3</c:v>
                </c:pt>
                <c:pt idx="90">
                  <c:v>-5.5914998156367801E-3</c:v>
                </c:pt>
                <c:pt idx="91">
                  <c:v>-4.2570001387502998E-3</c:v>
                </c:pt>
                <c:pt idx="92">
                  <c:v>-7.4844998307526112E-3</c:v>
                </c:pt>
                <c:pt idx="93">
                  <c:v>-4.9460000227554701E-3</c:v>
                </c:pt>
                <c:pt idx="94">
                  <c:v>-2.4735000843065791E-3</c:v>
                </c:pt>
                <c:pt idx="95">
                  <c:v>-6.6650001972448081E-3</c:v>
                </c:pt>
                <c:pt idx="96">
                  <c:v>-2.5925001827999949E-3</c:v>
                </c:pt>
                <c:pt idx="97">
                  <c:v>-1.3854998760507442E-3</c:v>
                </c:pt>
                <c:pt idx="98">
                  <c:v>-3.9129998331191018E-3</c:v>
                </c:pt>
                <c:pt idx="99">
                  <c:v>-6.4935000118566677E-3</c:v>
                </c:pt>
                <c:pt idx="106">
                  <c:v>1.2982000058400445E-2</c:v>
                </c:pt>
                <c:pt idx="107">
                  <c:v>2.3054500124999322E-2</c:v>
                </c:pt>
                <c:pt idx="108">
                  <c:v>1.6234000046097208E-2</c:v>
                </c:pt>
                <c:pt idx="109">
                  <c:v>2.1106500091264024E-2</c:v>
                </c:pt>
                <c:pt idx="110">
                  <c:v>1.6713500139303505E-2</c:v>
                </c:pt>
                <c:pt idx="111">
                  <c:v>1.5185999880486634E-2</c:v>
                </c:pt>
                <c:pt idx="112">
                  <c:v>1.7231500089110341E-2</c:v>
                </c:pt>
                <c:pt idx="113">
                  <c:v>1.7504000039480161E-2</c:v>
                </c:pt>
                <c:pt idx="114">
                  <c:v>2.8176500018162187E-2</c:v>
                </c:pt>
                <c:pt idx="115">
                  <c:v>1.5210999772534706E-2</c:v>
                </c:pt>
                <c:pt idx="116">
                  <c:v>1.5783500144607387E-2</c:v>
                </c:pt>
                <c:pt idx="117">
                  <c:v>1.615599992510397E-2</c:v>
                </c:pt>
                <c:pt idx="118">
                  <c:v>1.7635500182223041E-2</c:v>
                </c:pt>
                <c:pt idx="119">
                  <c:v>2.134249996743165E-2</c:v>
                </c:pt>
                <c:pt idx="120">
                  <c:v>1.4115000078163575E-2</c:v>
                </c:pt>
                <c:pt idx="121">
                  <c:v>1.5422000215039589E-2</c:v>
                </c:pt>
                <c:pt idx="122">
                  <c:v>1.7994499983615242E-2</c:v>
                </c:pt>
                <c:pt idx="123">
                  <c:v>1.536700020369608E-2</c:v>
                </c:pt>
                <c:pt idx="124">
                  <c:v>1.2873999810835812E-2</c:v>
                </c:pt>
                <c:pt idx="125">
                  <c:v>1.9946499851357657E-2</c:v>
                </c:pt>
                <c:pt idx="126">
                  <c:v>1.1881000129505992E-2</c:v>
                </c:pt>
                <c:pt idx="127">
                  <c:v>2.7653499826556072E-2</c:v>
                </c:pt>
                <c:pt idx="128">
                  <c:v>1.5726000012364239E-2</c:v>
                </c:pt>
                <c:pt idx="129">
                  <c:v>1.6860500028997194E-2</c:v>
                </c:pt>
                <c:pt idx="130">
                  <c:v>1.5933000155200716E-2</c:v>
                </c:pt>
                <c:pt idx="131">
                  <c:v>1.8305499797861557E-2</c:v>
                </c:pt>
                <c:pt idx="132">
                  <c:v>1.8912500192527659E-2</c:v>
                </c:pt>
                <c:pt idx="133">
                  <c:v>1.8092000165779609E-2</c:v>
                </c:pt>
                <c:pt idx="134">
                  <c:v>1.3964500139991287E-2</c:v>
                </c:pt>
                <c:pt idx="135">
                  <c:v>1.5337000077124685E-2</c:v>
                </c:pt>
                <c:pt idx="136">
                  <c:v>1.9971500209067017E-2</c:v>
                </c:pt>
                <c:pt idx="137">
                  <c:v>3.1675500191340689E-2</c:v>
                </c:pt>
                <c:pt idx="138">
                  <c:v>1.4309999969555065E-2</c:v>
                </c:pt>
                <c:pt idx="139">
                  <c:v>2.3082499916199595E-2</c:v>
                </c:pt>
                <c:pt idx="140">
                  <c:v>1.5654999908292666E-2</c:v>
                </c:pt>
                <c:pt idx="141">
                  <c:v>2.4927499936893582E-2</c:v>
                </c:pt>
                <c:pt idx="142">
                  <c:v>1.6162000007170718E-2</c:v>
                </c:pt>
                <c:pt idx="143">
                  <c:v>1.5113999848836102E-2</c:v>
                </c:pt>
                <c:pt idx="144">
                  <c:v>1.2686500194831751E-2</c:v>
                </c:pt>
                <c:pt idx="145">
                  <c:v>1.6820999771880452E-2</c:v>
                </c:pt>
                <c:pt idx="146">
                  <c:v>5.1934999137301929E-3</c:v>
                </c:pt>
                <c:pt idx="147">
                  <c:v>1.6266000144241843E-2</c:v>
                </c:pt>
                <c:pt idx="148">
                  <c:v>3.2600499951513484E-2</c:v>
                </c:pt>
                <c:pt idx="149">
                  <c:v>1.7772999941371381E-2</c:v>
                </c:pt>
                <c:pt idx="150">
                  <c:v>1.7745499928423669E-2</c:v>
                </c:pt>
                <c:pt idx="151">
                  <c:v>2.1563499867625069E-2</c:v>
                </c:pt>
                <c:pt idx="152">
                  <c:v>1.6936000225541648E-2</c:v>
                </c:pt>
                <c:pt idx="153">
                  <c:v>7.8084998458507471E-3</c:v>
                </c:pt>
                <c:pt idx="154">
                  <c:v>1.7442999858758412E-2</c:v>
                </c:pt>
                <c:pt idx="155">
                  <c:v>1.621550002892036E-2</c:v>
                </c:pt>
                <c:pt idx="156">
                  <c:v>1.4281500029028393E-2</c:v>
                </c:pt>
                <c:pt idx="159">
                  <c:v>1.9137499934004154E-2</c:v>
                </c:pt>
                <c:pt idx="160">
                  <c:v>1.914449995092582E-2</c:v>
                </c:pt>
                <c:pt idx="161">
                  <c:v>1.3416999849141575E-2</c:v>
                </c:pt>
                <c:pt idx="162">
                  <c:v>1.7424000056053046E-2</c:v>
                </c:pt>
                <c:pt idx="163">
                  <c:v>1.6068999917479232E-2</c:v>
                </c:pt>
                <c:pt idx="164">
                  <c:v>1.8103499809512869E-2</c:v>
                </c:pt>
                <c:pt idx="165">
                  <c:v>1.5275999896402936E-2</c:v>
                </c:pt>
                <c:pt idx="167">
                  <c:v>1.7628000015974976E-2</c:v>
                </c:pt>
                <c:pt idx="168">
                  <c:v>1.856249990669312E-2</c:v>
                </c:pt>
                <c:pt idx="169">
                  <c:v>2.0514499774435535E-2</c:v>
                </c:pt>
                <c:pt idx="170">
                  <c:v>1.8786999862641096E-2</c:v>
                </c:pt>
                <c:pt idx="171">
                  <c:v>1.7177500114485156E-2</c:v>
                </c:pt>
                <c:pt idx="172">
                  <c:v>1.9350000096892472E-2</c:v>
                </c:pt>
                <c:pt idx="173">
                  <c:v>2.2456999970017932E-2</c:v>
                </c:pt>
                <c:pt idx="174">
                  <c:v>2.2929500046302564E-2</c:v>
                </c:pt>
                <c:pt idx="175">
                  <c:v>1.7563999928825069E-2</c:v>
                </c:pt>
                <c:pt idx="176">
                  <c:v>1.6836500180943403E-2</c:v>
                </c:pt>
                <c:pt idx="177">
                  <c:v>1.6215999814448878E-2</c:v>
                </c:pt>
                <c:pt idx="178">
                  <c:v>2.2995499915850814E-2</c:v>
                </c:pt>
                <c:pt idx="179">
                  <c:v>2.498250019561965E-2</c:v>
                </c:pt>
                <c:pt idx="180">
                  <c:v>2.6690999839047436E-2</c:v>
                </c:pt>
                <c:pt idx="181">
                  <c:v>2.3263500013854355E-2</c:v>
                </c:pt>
                <c:pt idx="182">
                  <c:v>2.5498000031802803E-2</c:v>
                </c:pt>
                <c:pt idx="183">
                  <c:v>2.5650000156019814E-2</c:v>
                </c:pt>
                <c:pt idx="184">
                  <c:v>2.5302000205556396E-2</c:v>
                </c:pt>
                <c:pt idx="185">
                  <c:v>2.4908999970648438E-2</c:v>
                </c:pt>
                <c:pt idx="186">
                  <c:v>2.8481499903136864E-2</c:v>
                </c:pt>
                <c:pt idx="187">
                  <c:v>3.2003500185965095E-2</c:v>
                </c:pt>
                <c:pt idx="188">
                  <c:v>2.3237999790580943E-2</c:v>
                </c:pt>
                <c:pt idx="189">
                  <c:v>3.201050020288676E-2</c:v>
                </c:pt>
                <c:pt idx="190">
                  <c:v>2.6001000020187348E-2</c:v>
                </c:pt>
                <c:pt idx="191">
                  <c:v>2.4180499822250567E-2</c:v>
                </c:pt>
                <c:pt idx="192">
                  <c:v>3.0352999994647689E-2</c:v>
                </c:pt>
                <c:pt idx="193">
                  <c:v>2.6671000101487152E-2</c:v>
                </c:pt>
                <c:pt idx="194">
                  <c:v>3.0543000146280974E-2</c:v>
                </c:pt>
                <c:pt idx="195">
                  <c:v>2.8922500074259005E-2</c:v>
                </c:pt>
                <c:pt idx="196">
                  <c:v>2.9794999936711974E-2</c:v>
                </c:pt>
                <c:pt idx="197">
                  <c:v>3.120199990371475E-2</c:v>
                </c:pt>
                <c:pt idx="198">
                  <c:v>3.4974499962117989E-2</c:v>
                </c:pt>
                <c:pt idx="199">
                  <c:v>3.6781500180950388E-2</c:v>
                </c:pt>
                <c:pt idx="200">
                  <c:v>3.3053999941330403E-2</c:v>
                </c:pt>
                <c:pt idx="201">
                  <c:v>3.1960999964212533E-2</c:v>
                </c:pt>
                <c:pt idx="202">
                  <c:v>4.0933500036771875E-2</c:v>
                </c:pt>
                <c:pt idx="203">
                  <c:v>3.1513000183622353E-2</c:v>
                </c:pt>
                <c:pt idx="204">
                  <c:v>3.9885499878437258E-2</c:v>
                </c:pt>
                <c:pt idx="205">
                  <c:v>3.389249984320486E-2</c:v>
                </c:pt>
                <c:pt idx="206">
                  <c:v>3.3165000095323194E-2</c:v>
                </c:pt>
                <c:pt idx="207">
                  <c:v>3.3323999770800583E-2</c:v>
                </c:pt>
                <c:pt idx="208">
                  <c:v>3.2331000089470763E-2</c:v>
                </c:pt>
                <c:pt idx="209">
                  <c:v>3.2575000106589869E-2</c:v>
                </c:pt>
                <c:pt idx="210">
                  <c:v>3.3209500041266438E-2</c:v>
                </c:pt>
                <c:pt idx="211">
                  <c:v>4.0188999802921899E-2</c:v>
                </c:pt>
                <c:pt idx="212">
                  <c:v>3.3934000071894843E-2</c:v>
                </c:pt>
                <c:pt idx="213">
                  <c:v>3.4972500099684112E-2</c:v>
                </c:pt>
                <c:pt idx="214">
                  <c:v>3.3497000142233446E-2</c:v>
                </c:pt>
                <c:pt idx="215">
                  <c:v>3.4904000116512179E-2</c:v>
                </c:pt>
                <c:pt idx="216">
                  <c:v>2.8538499835121911E-2</c:v>
                </c:pt>
                <c:pt idx="217">
                  <c:v>3.1476499825657811E-2</c:v>
                </c:pt>
                <c:pt idx="218">
                  <c:v>3.6410999913641717E-2</c:v>
                </c:pt>
                <c:pt idx="219">
                  <c:v>3.336999990278855E-2</c:v>
                </c:pt>
                <c:pt idx="220">
                  <c:v>3.3842499979073182E-2</c:v>
                </c:pt>
                <c:pt idx="221">
                  <c:v>3.2915000105276704E-2</c:v>
                </c:pt>
                <c:pt idx="222">
                  <c:v>3.3549500039953273E-2</c:v>
                </c:pt>
                <c:pt idx="223">
                  <c:v>3.3522000034281518E-2</c:v>
                </c:pt>
                <c:pt idx="224">
                  <c:v>2.9994499920576345E-2</c:v>
                </c:pt>
                <c:pt idx="225">
                  <c:v>3.3229000095161609E-2</c:v>
                </c:pt>
                <c:pt idx="226">
                  <c:v>3.3566999853064772E-2</c:v>
                </c:pt>
                <c:pt idx="227">
                  <c:v>3.7001500153564848E-2</c:v>
                </c:pt>
                <c:pt idx="228">
                  <c:v>3.3873999826028012E-2</c:v>
                </c:pt>
                <c:pt idx="229">
                  <c:v>3.5208499968575779E-2</c:v>
                </c:pt>
                <c:pt idx="230">
                  <c:v>3.764649988443125E-2</c:v>
                </c:pt>
                <c:pt idx="231">
                  <c:v>3.348100005678134E-2</c:v>
                </c:pt>
                <c:pt idx="232">
                  <c:v>4.2453500129340682E-2</c:v>
                </c:pt>
                <c:pt idx="233">
                  <c:v>3.262600000743987E-2</c:v>
                </c:pt>
                <c:pt idx="234">
                  <c:v>3.7860500044189394E-2</c:v>
                </c:pt>
                <c:pt idx="235">
                  <c:v>3.0832999822450802E-2</c:v>
                </c:pt>
                <c:pt idx="236">
                  <c:v>3.4205500094685704E-2</c:v>
                </c:pt>
                <c:pt idx="237">
                  <c:v>3.0839999839372467E-2</c:v>
                </c:pt>
                <c:pt idx="238">
                  <c:v>2.5212500026100315E-2</c:v>
                </c:pt>
                <c:pt idx="239">
                  <c:v>3.6395999944943469E-2</c:v>
                </c:pt>
                <c:pt idx="240">
                  <c:v>3.1130500123254023E-2</c:v>
                </c:pt>
                <c:pt idx="241">
                  <c:v>3.306200000224635E-2</c:v>
                </c:pt>
                <c:pt idx="242">
                  <c:v>3.8534499966772273E-2</c:v>
                </c:pt>
                <c:pt idx="243">
                  <c:v>3.2341499805625062E-2</c:v>
                </c:pt>
                <c:pt idx="244">
                  <c:v>2.27865000924794E-2</c:v>
                </c:pt>
                <c:pt idx="245">
                  <c:v>2.8720999878714792E-2</c:v>
                </c:pt>
                <c:pt idx="246">
                  <c:v>3.2738499874540139E-2</c:v>
                </c:pt>
                <c:pt idx="247">
                  <c:v>3.6072999879252166E-2</c:v>
                </c:pt>
                <c:pt idx="248">
                  <c:v>3.6817999905906618E-2</c:v>
                </c:pt>
                <c:pt idx="249">
                  <c:v>2.9552500222052913E-2</c:v>
                </c:pt>
                <c:pt idx="250">
                  <c:v>3.3897500186867546E-2</c:v>
                </c:pt>
                <c:pt idx="251">
                  <c:v>3.6432000153581612E-2</c:v>
                </c:pt>
                <c:pt idx="252">
                  <c:v>3.510450002795551E-2</c:v>
                </c:pt>
                <c:pt idx="253">
                  <c:v>3.5777000230154954E-2</c:v>
                </c:pt>
                <c:pt idx="254">
                  <c:v>2.1411500034446362E-2</c:v>
                </c:pt>
                <c:pt idx="255">
                  <c:v>3.1684000226960052E-2</c:v>
                </c:pt>
                <c:pt idx="256">
                  <c:v>3.5495000141963828E-2</c:v>
                </c:pt>
                <c:pt idx="257">
                  <c:v>3.1281499854230788E-2</c:v>
                </c:pt>
                <c:pt idx="258">
                  <c:v>3.8026499933039304E-2</c:v>
                </c:pt>
                <c:pt idx="259">
                  <c:v>3.5233500049798749E-2</c:v>
                </c:pt>
                <c:pt idx="260">
                  <c:v>3.6905999950249679E-2</c:v>
                </c:pt>
                <c:pt idx="261">
                  <c:v>3.6445999910938554E-2</c:v>
                </c:pt>
                <c:pt idx="262">
                  <c:v>3.4525499890150968E-2</c:v>
                </c:pt>
                <c:pt idx="263">
                  <c:v>4.1032500041183084E-2</c:v>
                </c:pt>
                <c:pt idx="264">
                  <c:v>3.3912000006239396E-2</c:v>
                </c:pt>
                <c:pt idx="265">
                  <c:v>3.6764000207767822E-2</c:v>
                </c:pt>
                <c:pt idx="266">
                  <c:v>3.4722999902442098E-2</c:v>
                </c:pt>
                <c:pt idx="267">
                  <c:v>3.690249990177108E-2</c:v>
                </c:pt>
                <c:pt idx="268">
                  <c:v>3.7374999970779754E-2</c:v>
                </c:pt>
                <c:pt idx="269">
                  <c:v>3.7882000076933764E-2</c:v>
                </c:pt>
                <c:pt idx="270">
                  <c:v>3.4954499868035782E-2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BA-4034-B520-1FCD891CD8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BA-4034-B520-1FCD891CD8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BA-4034-B520-1FCD891CD8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23">
                  <c:v>-3.7394091744516571E-2</c:v>
                </c:pt>
                <c:pt idx="24">
                  <c:v>-3.7391043951721659E-2</c:v>
                </c:pt>
                <c:pt idx="25">
                  <c:v>-3.7375804987747119E-2</c:v>
                </c:pt>
                <c:pt idx="26">
                  <c:v>-3.7244749897566098E-2</c:v>
                </c:pt>
                <c:pt idx="27">
                  <c:v>-3.7241702104771193E-2</c:v>
                </c:pt>
                <c:pt idx="28">
                  <c:v>-3.7226463140796653E-2</c:v>
                </c:pt>
                <c:pt idx="29">
                  <c:v>-3.7211224176822114E-2</c:v>
                </c:pt>
                <c:pt idx="30">
                  <c:v>-3.7144172735334144E-2</c:v>
                </c:pt>
                <c:pt idx="31">
                  <c:v>-3.7141124942539239E-2</c:v>
                </c:pt>
                <c:pt idx="32">
                  <c:v>-3.7125885978564699E-2</c:v>
                </c:pt>
                <c:pt idx="33">
                  <c:v>-3.6912540482921169E-2</c:v>
                </c:pt>
                <c:pt idx="34">
                  <c:v>-3.6909492690126264E-2</c:v>
                </c:pt>
                <c:pt idx="36">
                  <c:v>-2.0506271867933738E-2</c:v>
                </c:pt>
                <c:pt idx="37">
                  <c:v>-2.0390455741727247E-2</c:v>
                </c:pt>
                <c:pt idx="38">
                  <c:v>-2.0356930020983266E-2</c:v>
                </c:pt>
                <c:pt idx="39">
                  <c:v>-2.0323404300239281E-2</c:v>
                </c:pt>
                <c:pt idx="40">
                  <c:v>-2.0241113894776779E-2</c:v>
                </c:pt>
                <c:pt idx="41">
                  <c:v>-2.0207588174032794E-2</c:v>
                </c:pt>
                <c:pt idx="42">
                  <c:v>-2.002472060633834E-2</c:v>
                </c:pt>
                <c:pt idx="43">
                  <c:v>-1.9942430200875837E-2</c:v>
                </c:pt>
                <c:pt idx="44">
                  <c:v>-1.9924143444106389E-2</c:v>
                </c:pt>
                <c:pt idx="45">
                  <c:v>-1.9890617723362407E-2</c:v>
                </c:pt>
                <c:pt idx="46">
                  <c:v>-1.9875378759387871E-2</c:v>
                </c:pt>
                <c:pt idx="47">
                  <c:v>-1.9857092002618426E-2</c:v>
                </c:pt>
                <c:pt idx="48">
                  <c:v>-1.9841853038643886E-2</c:v>
                </c:pt>
                <c:pt idx="49">
                  <c:v>-1.9823566281874441E-2</c:v>
                </c:pt>
                <c:pt idx="50">
                  <c:v>-1.977480159715592E-2</c:v>
                </c:pt>
                <c:pt idx="51">
                  <c:v>-1.9756514840386475E-2</c:v>
                </c:pt>
                <c:pt idx="52">
                  <c:v>-1.9741275876411939E-2</c:v>
                </c:pt>
                <c:pt idx="53">
                  <c:v>-1.9726036912437399E-2</c:v>
                </c:pt>
                <c:pt idx="54">
                  <c:v>-1.9707750155667954E-2</c:v>
                </c:pt>
                <c:pt idx="55">
                  <c:v>-1.9692511191693414E-2</c:v>
                </c:pt>
                <c:pt idx="56">
                  <c:v>-1.9674224434923969E-2</c:v>
                </c:pt>
                <c:pt idx="57">
                  <c:v>-1.9658985470949433E-2</c:v>
                </c:pt>
                <c:pt idx="58">
                  <c:v>-1.9610220786230911E-2</c:v>
                </c:pt>
                <c:pt idx="59">
                  <c:v>-1.9607172993436003E-2</c:v>
                </c:pt>
                <c:pt idx="60">
                  <c:v>-1.9591934029461466E-2</c:v>
                </c:pt>
                <c:pt idx="61">
                  <c:v>-1.9476117903254979E-2</c:v>
                </c:pt>
                <c:pt idx="64">
                  <c:v>-8.0042258232228929E-3</c:v>
                </c:pt>
                <c:pt idx="65">
                  <c:v>-7.9707001024789115E-3</c:v>
                </c:pt>
                <c:pt idx="66">
                  <c:v>-7.9371743817349266E-3</c:v>
                </c:pt>
                <c:pt idx="67">
                  <c:v>-7.9219354177603903E-3</c:v>
                </c:pt>
                <c:pt idx="68">
                  <c:v>-7.5714392463460192E-3</c:v>
                </c:pt>
                <c:pt idx="69">
                  <c:v>-7.5379135256020378E-3</c:v>
                </c:pt>
                <c:pt idx="70">
                  <c:v>-7.504387804858053E-3</c:v>
                </c:pt>
                <c:pt idx="71">
                  <c:v>-7.4891488408835166E-3</c:v>
                </c:pt>
                <c:pt idx="72">
                  <c:v>-7.4556231201395318E-3</c:v>
                </c:pt>
                <c:pt idx="73">
                  <c:v>-7.4038106426261019E-3</c:v>
                </c:pt>
                <c:pt idx="74">
                  <c:v>-7.190465146982572E-3</c:v>
                </c:pt>
                <c:pt idx="75">
                  <c:v>-7.1752261830080356E-3</c:v>
                </c:pt>
                <c:pt idx="76">
                  <c:v>-7.1569394262385906E-3</c:v>
                </c:pt>
                <c:pt idx="77">
                  <c:v>-7.153891633443682E-3</c:v>
                </c:pt>
                <c:pt idx="78">
                  <c:v>-7.1386526694691456E-3</c:v>
                </c:pt>
                <c:pt idx="79">
                  <c:v>-7.0898879847506244E-3</c:v>
                </c:pt>
                <c:pt idx="80">
                  <c:v>-7.0716012279811793E-3</c:v>
                </c:pt>
                <c:pt idx="81">
                  <c:v>-6.9893108225186733E-3</c:v>
                </c:pt>
                <c:pt idx="82">
                  <c:v>-6.9740718585441369E-3</c:v>
                </c:pt>
                <c:pt idx="83">
                  <c:v>-6.9710240657492283E-3</c:v>
                </c:pt>
                <c:pt idx="84">
                  <c:v>-6.9557851017746919E-3</c:v>
                </c:pt>
                <c:pt idx="85">
                  <c:v>-6.8582557323376495E-3</c:v>
                </c:pt>
                <c:pt idx="86">
                  <c:v>-6.705866092592272E-3</c:v>
                </c:pt>
                <c:pt idx="87">
                  <c:v>-6.6906271286177321E-3</c:v>
                </c:pt>
                <c:pt idx="88">
                  <c:v>-6.6753881646431958E-3</c:v>
                </c:pt>
                <c:pt idx="89">
                  <c:v>-6.6723403718482871E-3</c:v>
                </c:pt>
                <c:pt idx="90">
                  <c:v>-6.2273626237917823E-3</c:v>
                </c:pt>
                <c:pt idx="91">
                  <c:v>-6.2243148309968736E-3</c:v>
                </c:pt>
                <c:pt idx="92">
                  <c:v>-6.2090758670223373E-3</c:v>
                </c:pt>
                <c:pt idx="93">
                  <c:v>-6.1084987047903862E-3</c:v>
                </c:pt>
                <c:pt idx="94">
                  <c:v>-6.0932597408158498E-3</c:v>
                </c:pt>
                <c:pt idx="95">
                  <c:v>-5.809815010889445E-3</c:v>
                </c:pt>
                <c:pt idx="96">
                  <c:v>-5.7945760469149087E-3</c:v>
                </c:pt>
                <c:pt idx="97">
                  <c:v>-5.7762892901454636E-3</c:v>
                </c:pt>
                <c:pt idx="98">
                  <c:v>-5.7610503261709238E-3</c:v>
                </c:pt>
                <c:pt idx="99">
                  <c:v>-5.3617894700380316E-3</c:v>
                </c:pt>
                <c:pt idx="100">
                  <c:v>-1.2872924118173881E-4</c:v>
                </c:pt>
                <c:pt idx="101">
                  <c:v>6.0643857180704384E-3</c:v>
                </c:pt>
                <c:pt idx="102">
                  <c:v>7.0518705836204905E-3</c:v>
                </c:pt>
                <c:pt idx="103">
                  <c:v>1.2458655001786518E-2</c:v>
                </c:pt>
                <c:pt idx="104">
                  <c:v>1.7188829419483059E-2</c:v>
                </c:pt>
                <c:pt idx="105">
                  <c:v>1.811840622192987E-2</c:v>
                </c:pt>
                <c:pt idx="106">
                  <c:v>2.2613900594418531E-2</c:v>
                </c:pt>
                <c:pt idx="107">
                  <c:v>2.2629139558393071E-2</c:v>
                </c:pt>
                <c:pt idx="108">
                  <c:v>2.2662665279137049E-2</c:v>
                </c:pt>
                <c:pt idx="109">
                  <c:v>2.2677904243111589E-2</c:v>
                </c:pt>
                <c:pt idx="110">
                  <c:v>2.2696190999881034E-2</c:v>
                </c:pt>
                <c:pt idx="111">
                  <c:v>2.2711429963855573E-2</c:v>
                </c:pt>
                <c:pt idx="112">
                  <c:v>2.2830293882856966E-2</c:v>
                </c:pt>
                <c:pt idx="113">
                  <c:v>2.2845532846831506E-2</c:v>
                </c:pt>
                <c:pt idx="114">
                  <c:v>2.2860771810806046E-2</c:v>
                </c:pt>
                <c:pt idx="115">
                  <c:v>2.2863819603600951E-2</c:v>
                </c:pt>
                <c:pt idx="116">
                  <c:v>2.2879058567575491E-2</c:v>
                </c:pt>
                <c:pt idx="117">
                  <c:v>2.2894297531550024E-2</c:v>
                </c:pt>
                <c:pt idx="118">
                  <c:v>2.2927823252294009E-2</c:v>
                </c:pt>
                <c:pt idx="119">
                  <c:v>2.2946110009063454E-2</c:v>
                </c:pt>
                <c:pt idx="120">
                  <c:v>2.2961348973037993E-2</c:v>
                </c:pt>
                <c:pt idx="121">
                  <c:v>2.2979635729807438E-2</c:v>
                </c:pt>
                <c:pt idx="122">
                  <c:v>2.2994874693781978E-2</c:v>
                </c:pt>
                <c:pt idx="123">
                  <c:v>2.3010113657756511E-2</c:v>
                </c:pt>
                <c:pt idx="124">
                  <c:v>2.3028400414525956E-2</c:v>
                </c:pt>
                <c:pt idx="125">
                  <c:v>2.3043639378500496E-2</c:v>
                </c:pt>
                <c:pt idx="126">
                  <c:v>2.3046687171295408E-2</c:v>
                </c:pt>
                <c:pt idx="127">
                  <c:v>2.3061926135269941E-2</c:v>
                </c:pt>
                <c:pt idx="128">
                  <c:v>2.3077165099244481E-2</c:v>
                </c:pt>
                <c:pt idx="129">
                  <c:v>2.3080212892039386E-2</c:v>
                </c:pt>
                <c:pt idx="130">
                  <c:v>2.3095451856013926E-2</c:v>
                </c:pt>
                <c:pt idx="131">
                  <c:v>2.3110690819988466E-2</c:v>
                </c:pt>
                <c:pt idx="132">
                  <c:v>2.3128977576757911E-2</c:v>
                </c:pt>
                <c:pt idx="133">
                  <c:v>2.3162503297501896E-2</c:v>
                </c:pt>
                <c:pt idx="134">
                  <c:v>2.3177742261476428E-2</c:v>
                </c:pt>
                <c:pt idx="135">
                  <c:v>2.3192981225450968E-2</c:v>
                </c:pt>
                <c:pt idx="136">
                  <c:v>2.3196029018245874E-2</c:v>
                </c:pt>
                <c:pt idx="137">
                  <c:v>2.3293558387682916E-2</c:v>
                </c:pt>
                <c:pt idx="138">
                  <c:v>2.3296606180477828E-2</c:v>
                </c:pt>
                <c:pt idx="139">
                  <c:v>2.3311845144452361E-2</c:v>
                </c:pt>
                <c:pt idx="140">
                  <c:v>2.3327084108426901E-2</c:v>
                </c:pt>
                <c:pt idx="141">
                  <c:v>2.3342323072401441E-2</c:v>
                </c:pt>
                <c:pt idx="142">
                  <c:v>2.3345370865196346E-2</c:v>
                </c:pt>
                <c:pt idx="143">
                  <c:v>2.3394135549914871E-2</c:v>
                </c:pt>
                <c:pt idx="144">
                  <c:v>2.3409374513889403E-2</c:v>
                </c:pt>
                <c:pt idx="145">
                  <c:v>2.3412422306684316E-2</c:v>
                </c:pt>
                <c:pt idx="146">
                  <c:v>2.3427661270658848E-2</c:v>
                </c:pt>
                <c:pt idx="147">
                  <c:v>2.3442900234633388E-2</c:v>
                </c:pt>
                <c:pt idx="148">
                  <c:v>2.3445948027428293E-2</c:v>
                </c:pt>
                <c:pt idx="149">
                  <c:v>2.3461186991402833E-2</c:v>
                </c:pt>
                <c:pt idx="150">
                  <c:v>2.3476425955377373E-2</c:v>
                </c:pt>
                <c:pt idx="151">
                  <c:v>2.3610528838353306E-2</c:v>
                </c:pt>
                <c:pt idx="152">
                  <c:v>2.3625767802327845E-2</c:v>
                </c:pt>
                <c:pt idx="153">
                  <c:v>2.3641006766302378E-2</c:v>
                </c:pt>
                <c:pt idx="154">
                  <c:v>2.364405455909729E-2</c:v>
                </c:pt>
                <c:pt idx="155">
                  <c:v>2.3659293523071823E-2</c:v>
                </c:pt>
                <c:pt idx="156">
                  <c:v>2.3744631721329238E-2</c:v>
                </c:pt>
                <c:pt idx="157">
                  <c:v>2.3872639018715353E-2</c:v>
                </c:pt>
                <c:pt idx="158">
                  <c:v>2.3875686811510265E-2</c:v>
                </c:pt>
                <c:pt idx="159">
                  <c:v>2.3890925775484798E-2</c:v>
                </c:pt>
                <c:pt idx="160">
                  <c:v>2.3909212532254243E-2</c:v>
                </c:pt>
                <c:pt idx="161">
                  <c:v>2.3924451496228783E-2</c:v>
                </c:pt>
                <c:pt idx="162">
                  <c:v>2.3942738252998228E-2</c:v>
                </c:pt>
                <c:pt idx="163">
                  <c:v>2.3973216180947308E-2</c:v>
                </c:pt>
                <c:pt idx="164">
                  <c:v>2.3976263973742213E-2</c:v>
                </c:pt>
                <c:pt idx="165">
                  <c:v>2.3991502937716753E-2</c:v>
                </c:pt>
                <c:pt idx="166">
                  <c:v>2.4021980865665826E-2</c:v>
                </c:pt>
                <c:pt idx="167">
                  <c:v>2.4040267622435271E-2</c:v>
                </c:pt>
                <c:pt idx="168">
                  <c:v>2.4043315415230183E-2</c:v>
                </c:pt>
                <c:pt idx="169">
                  <c:v>2.40920800999487E-2</c:v>
                </c:pt>
                <c:pt idx="170">
                  <c:v>2.410731906392324E-2</c:v>
                </c:pt>
                <c:pt idx="171">
                  <c:v>2.4256660910873713E-2</c:v>
                </c:pt>
                <c:pt idx="172">
                  <c:v>2.4271899874848245E-2</c:v>
                </c:pt>
                <c:pt idx="173">
                  <c:v>2.4290186631617691E-2</c:v>
                </c:pt>
                <c:pt idx="174">
                  <c:v>2.430542559559223E-2</c:v>
                </c:pt>
                <c:pt idx="175">
                  <c:v>2.4308473388387136E-2</c:v>
                </c:pt>
                <c:pt idx="176">
                  <c:v>2.4323712352361675E-2</c:v>
                </c:pt>
                <c:pt idx="177">
                  <c:v>2.435723807310566E-2</c:v>
                </c:pt>
                <c:pt idx="178">
                  <c:v>2.4390763793849645E-2</c:v>
                </c:pt>
                <c:pt idx="179">
                  <c:v>3.0016989293249013E-2</c:v>
                </c:pt>
                <c:pt idx="180">
                  <c:v>3.0300434023175418E-2</c:v>
                </c:pt>
                <c:pt idx="181">
                  <c:v>3.031567298714995E-2</c:v>
                </c:pt>
                <c:pt idx="182">
                  <c:v>3.0318720779944863E-2</c:v>
                </c:pt>
                <c:pt idx="183">
                  <c:v>3.036748546466338E-2</c:v>
                </c:pt>
                <c:pt idx="184">
                  <c:v>3.0416250149381905E-2</c:v>
                </c:pt>
                <c:pt idx="185">
                  <c:v>3.043453690615135E-2</c:v>
                </c:pt>
                <c:pt idx="186">
                  <c:v>3.044977587012589E-2</c:v>
                </c:pt>
                <c:pt idx="187">
                  <c:v>3.0681408122538865E-2</c:v>
                </c:pt>
                <c:pt idx="188">
                  <c:v>3.068445591533377E-2</c:v>
                </c:pt>
                <c:pt idx="189">
                  <c:v>3.069969487930831E-2</c:v>
                </c:pt>
                <c:pt idx="190">
                  <c:v>3.0849036726258775E-2</c:v>
                </c:pt>
                <c:pt idx="191">
                  <c:v>3.088256244700276E-2</c:v>
                </c:pt>
                <c:pt idx="192">
                  <c:v>3.08978014109773E-2</c:v>
                </c:pt>
                <c:pt idx="193">
                  <c:v>3.1031904293953232E-2</c:v>
                </c:pt>
                <c:pt idx="194">
                  <c:v>3.461610862076453E-2</c:v>
                </c:pt>
                <c:pt idx="195">
                  <c:v>3.4649634341508515E-2</c:v>
                </c:pt>
                <c:pt idx="196">
                  <c:v>3.4664873305483054E-2</c:v>
                </c:pt>
                <c:pt idx="197">
                  <c:v>3.4683160062252499E-2</c:v>
                </c:pt>
                <c:pt idx="198">
                  <c:v>3.4698399026227039E-2</c:v>
                </c:pt>
                <c:pt idx="199">
                  <c:v>3.4716685782996484E-2</c:v>
                </c:pt>
                <c:pt idx="200">
                  <c:v>3.4731924746971024E-2</c:v>
                </c:pt>
                <c:pt idx="201">
                  <c:v>3.4750211503740469E-2</c:v>
                </c:pt>
                <c:pt idx="202">
                  <c:v>3.4765450467715009E-2</c:v>
                </c:pt>
                <c:pt idx="203">
                  <c:v>3.479897618845898E-2</c:v>
                </c:pt>
                <c:pt idx="204">
                  <c:v>3.481421515243352E-2</c:v>
                </c:pt>
                <c:pt idx="205">
                  <c:v>3.4832501909202965E-2</c:v>
                </c:pt>
                <c:pt idx="206">
                  <c:v>3.4847740873177505E-2</c:v>
                </c:pt>
                <c:pt idx="207">
                  <c:v>3.4914792314665474E-2</c:v>
                </c:pt>
                <c:pt idx="208">
                  <c:v>3.4933079071434919E-2</c:v>
                </c:pt>
                <c:pt idx="209">
                  <c:v>3.5396343576260869E-2</c:v>
                </c:pt>
                <c:pt idx="210">
                  <c:v>3.5399391369055774E-2</c:v>
                </c:pt>
                <c:pt idx="211">
                  <c:v>3.5432917089799759E-2</c:v>
                </c:pt>
                <c:pt idx="212">
                  <c:v>3.5463395017748839E-2</c:v>
                </c:pt>
                <c:pt idx="213">
                  <c:v>3.556397217998078E-2</c:v>
                </c:pt>
                <c:pt idx="214">
                  <c:v>3.5627975828673844E-2</c:v>
                </c:pt>
                <c:pt idx="215">
                  <c:v>3.5646262585443289E-2</c:v>
                </c:pt>
                <c:pt idx="216">
                  <c:v>3.5649310378238194E-2</c:v>
                </c:pt>
                <c:pt idx="217">
                  <c:v>3.5661501549417829E-2</c:v>
                </c:pt>
                <c:pt idx="218">
                  <c:v>3.5664549342212734E-2</c:v>
                </c:pt>
                <c:pt idx="219">
                  <c:v>3.5731600783700704E-2</c:v>
                </c:pt>
                <c:pt idx="220">
                  <c:v>3.5746839747675244E-2</c:v>
                </c:pt>
                <c:pt idx="221">
                  <c:v>3.5762078711649783E-2</c:v>
                </c:pt>
                <c:pt idx="222">
                  <c:v>3.5765126504444689E-2</c:v>
                </c:pt>
                <c:pt idx="223">
                  <c:v>3.5780365468419228E-2</c:v>
                </c:pt>
                <c:pt idx="224">
                  <c:v>3.5795604432393754E-2</c:v>
                </c:pt>
                <c:pt idx="225">
                  <c:v>3.5798652225188674E-2</c:v>
                </c:pt>
                <c:pt idx="226">
                  <c:v>3.5810843396368294E-2</c:v>
                </c:pt>
                <c:pt idx="227">
                  <c:v>3.5813891189163199E-2</c:v>
                </c:pt>
                <c:pt idx="228">
                  <c:v>3.5829130153137739E-2</c:v>
                </c:pt>
                <c:pt idx="229">
                  <c:v>3.5832177945932644E-2</c:v>
                </c:pt>
                <c:pt idx="230">
                  <c:v>3.5844369117112279E-2</c:v>
                </c:pt>
                <c:pt idx="231">
                  <c:v>3.5847416909907184E-2</c:v>
                </c:pt>
                <c:pt idx="232">
                  <c:v>3.5862655873881724E-2</c:v>
                </c:pt>
                <c:pt idx="233">
                  <c:v>3.5877894837856264E-2</c:v>
                </c:pt>
                <c:pt idx="234">
                  <c:v>3.5880942630651169E-2</c:v>
                </c:pt>
                <c:pt idx="235">
                  <c:v>3.5896181594625709E-2</c:v>
                </c:pt>
                <c:pt idx="236">
                  <c:v>3.5911420558600249E-2</c:v>
                </c:pt>
                <c:pt idx="237">
                  <c:v>3.5914468351395154E-2</c:v>
                </c:pt>
                <c:pt idx="238">
                  <c:v>3.5929707315369694E-2</c:v>
                </c:pt>
                <c:pt idx="239">
                  <c:v>3.6060762405550714E-2</c:v>
                </c:pt>
                <c:pt idx="240">
                  <c:v>3.6063810198345619E-2</c:v>
                </c:pt>
                <c:pt idx="241">
                  <c:v>3.6146100603808129E-2</c:v>
                </c:pt>
                <c:pt idx="242">
                  <c:v>3.6161339567782669E-2</c:v>
                </c:pt>
                <c:pt idx="243">
                  <c:v>3.6179626324552114E-2</c:v>
                </c:pt>
                <c:pt idx="244">
                  <c:v>3.6210104252501193E-2</c:v>
                </c:pt>
                <c:pt idx="245">
                  <c:v>3.6213152045296099E-2</c:v>
                </c:pt>
                <c:pt idx="246">
                  <c:v>3.6258868937219704E-2</c:v>
                </c:pt>
                <c:pt idx="247">
                  <c:v>3.6261916730014623E-2</c:v>
                </c:pt>
                <c:pt idx="248">
                  <c:v>3.6292394657963689E-2</c:v>
                </c:pt>
                <c:pt idx="249">
                  <c:v>3.6295442450758594E-2</c:v>
                </c:pt>
                <c:pt idx="250">
                  <c:v>3.6325920378707674E-2</c:v>
                </c:pt>
                <c:pt idx="251">
                  <c:v>3.6328968171502579E-2</c:v>
                </c:pt>
                <c:pt idx="252">
                  <c:v>3.6344207135477119E-2</c:v>
                </c:pt>
                <c:pt idx="253">
                  <c:v>3.6359446099451659E-2</c:v>
                </c:pt>
                <c:pt idx="254">
                  <c:v>3.6362493892246564E-2</c:v>
                </c:pt>
                <c:pt idx="255">
                  <c:v>3.6377732856221104E-2</c:v>
                </c:pt>
                <c:pt idx="256">
                  <c:v>3.6493548982427598E-2</c:v>
                </c:pt>
                <c:pt idx="257">
                  <c:v>3.6545361459941028E-2</c:v>
                </c:pt>
                <c:pt idx="258">
                  <c:v>3.6575839387890094E-2</c:v>
                </c:pt>
                <c:pt idx="259">
                  <c:v>3.6594126144659539E-2</c:v>
                </c:pt>
                <c:pt idx="260">
                  <c:v>3.6609365108634079E-2</c:v>
                </c:pt>
                <c:pt idx="261">
                  <c:v>3.6975100244022993E-2</c:v>
                </c:pt>
                <c:pt idx="262">
                  <c:v>3.7008625964766978E-2</c:v>
                </c:pt>
                <c:pt idx="263">
                  <c:v>3.7026912721536423E-2</c:v>
                </c:pt>
                <c:pt idx="264">
                  <c:v>3.7060438442280394E-2</c:v>
                </c:pt>
                <c:pt idx="265">
                  <c:v>3.7109203126998919E-2</c:v>
                </c:pt>
                <c:pt idx="266">
                  <c:v>3.7176254568486888E-2</c:v>
                </c:pt>
                <c:pt idx="267">
                  <c:v>3.7209780289230873E-2</c:v>
                </c:pt>
                <c:pt idx="268">
                  <c:v>3.7225019253205413E-2</c:v>
                </c:pt>
                <c:pt idx="269">
                  <c:v>3.7243306009974858E-2</c:v>
                </c:pt>
                <c:pt idx="270">
                  <c:v>3.7258544973949398E-2</c:v>
                </c:pt>
                <c:pt idx="271">
                  <c:v>4.2052723040338996E-2</c:v>
                </c:pt>
                <c:pt idx="272">
                  <c:v>4.2055770833133901E-2</c:v>
                </c:pt>
                <c:pt idx="273">
                  <c:v>4.2253877364802905E-2</c:v>
                </c:pt>
                <c:pt idx="274">
                  <c:v>4.7819147008304114E-2</c:v>
                </c:pt>
                <c:pt idx="275">
                  <c:v>4.8529282729517578E-2</c:v>
                </c:pt>
                <c:pt idx="276">
                  <c:v>4.8532330522312483E-2</c:v>
                </c:pt>
                <c:pt idx="277">
                  <c:v>5.3780629715143316E-2</c:v>
                </c:pt>
                <c:pt idx="278">
                  <c:v>5.4195129535250755E-2</c:v>
                </c:pt>
                <c:pt idx="279">
                  <c:v>5.4886978499694761E-2</c:v>
                </c:pt>
                <c:pt idx="280">
                  <c:v>5.8937495124126923E-2</c:v>
                </c:pt>
                <c:pt idx="281">
                  <c:v>6.0321193053014963E-2</c:v>
                </c:pt>
                <c:pt idx="282">
                  <c:v>7.2524555403824867E-2</c:v>
                </c:pt>
                <c:pt idx="283">
                  <c:v>7.8467751353894624E-2</c:v>
                </c:pt>
                <c:pt idx="284">
                  <c:v>8.4721822169044947E-2</c:v>
                </c:pt>
                <c:pt idx="285">
                  <c:v>8.4724869961839852E-2</c:v>
                </c:pt>
                <c:pt idx="286">
                  <c:v>8.5157656538716722E-2</c:v>
                </c:pt>
                <c:pt idx="287">
                  <c:v>8.5209469016230152E-2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BA-4034-B520-1FCD891C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7896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-49350</c:v>
                      </c:pt>
                      <c:pt idx="1">
                        <c:v>-6067</c:v>
                      </c:pt>
                      <c:pt idx="2">
                        <c:v>-6056</c:v>
                      </c:pt>
                      <c:pt idx="3">
                        <c:v>-5173.5</c:v>
                      </c:pt>
                      <c:pt idx="4">
                        <c:v>-5042.5</c:v>
                      </c:pt>
                      <c:pt idx="5">
                        <c:v>-5040</c:v>
                      </c:pt>
                      <c:pt idx="6">
                        <c:v>-5031.5</c:v>
                      </c:pt>
                      <c:pt idx="7">
                        <c:v>-5029</c:v>
                      </c:pt>
                      <c:pt idx="8">
                        <c:v>-5012.5</c:v>
                      </c:pt>
                      <c:pt idx="9">
                        <c:v>-4999</c:v>
                      </c:pt>
                      <c:pt idx="10">
                        <c:v>-4958</c:v>
                      </c:pt>
                      <c:pt idx="11">
                        <c:v>-4939</c:v>
                      </c:pt>
                      <c:pt idx="12">
                        <c:v>-4928</c:v>
                      </c:pt>
                      <c:pt idx="13">
                        <c:v>-4928</c:v>
                      </c:pt>
                      <c:pt idx="14">
                        <c:v>-4917</c:v>
                      </c:pt>
                      <c:pt idx="15">
                        <c:v>-4351</c:v>
                      </c:pt>
                      <c:pt idx="16">
                        <c:v>-4113.5</c:v>
                      </c:pt>
                      <c:pt idx="17">
                        <c:v>-4105.5</c:v>
                      </c:pt>
                      <c:pt idx="18">
                        <c:v>-4103</c:v>
                      </c:pt>
                      <c:pt idx="19">
                        <c:v>-4100</c:v>
                      </c:pt>
                      <c:pt idx="20">
                        <c:v>-4100</c:v>
                      </c:pt>
                      <c:pt idx="21">
                        <c:v>-4029</c:v>
                      </c:pt>
                      <c:pt idx="22">
                        <c:v>-2185.5</c:v>
                      </c:pt>
                      <c:pt idx="23">
                        <c:v>-2166.5</c:v>
                      </c:pt>
                      <c:pt idx="24">
                        <c:v>-2166</c:v>
                      </c:pt>
                      <c:pt idx="25">
                        <c:v>-2163.5</c:v>
                      </c:pt>
                      <c:pt idx="26">
                        <c:v>-2142</c:v>
                      </c:pt>
                      <c:pt idx="27">
                        <c:v>-2141.5</c:v>
                      </c:pt>
                      <c:pt idx="28">
                        <c:v>-2139</c:v>
                      </c:pt>
                      <c:pt idx="29">
                        <c:v>-2136.5</c:v>
                      </c:pt>
                      <c:pt idx="30">
                        <c:v>-2125.5</c:v>
                      </c:pt>
                      <c:pt idx="31">
                        <c:v>-2125</c:v>
                      </c:pt>
                      <c:pt idx="32">
                        <c:v>-2122.5</c:v>
                      </c:pt>
                      <c:pt idx="33">
                        <c:v>-2087.5</c:v>
                      </c:pt>
                      <c:pt idx="34">
                        <c:v>-2087</c:v>
                      </c:pt>
                      <c:pt idx="35">
                        <c:v>-1285</c:v>
                      </c:pt>
                      <c:pt idx="36">
                        <c:v>604</c:v>
                      </c:pt>
                      <c:pt idx="37">
                        <c:v>623</c:v>
                      </c:pt>
                      <c:pt idx="38">
                        <c:v>628.5</c:v>
                      </c:pt>
                      <c:pt idx="39">
                        <c:v>634</c:v>
                      </c:pt>
                      <c:pt idx="40">
                        <c:v>647.5</c:v>
                      </c:pt>
                      <c:pt idx="41">
                        <c:v>653</c:v>
                      </c:pt>
                      <c:pt idx="42">
                        <c:v>683</c:v>
                      </c:pt>
                      <c:pt idx="43">
                        <c:v>696.5</c:v>
                      </c:pt>
                      <c:pt idx="44">
                        <c:v>699.5</c:v>
                      </c:pt>
                      <c:pt idx="45">
                        <c:v>705</c:v>
                      </c:pt>
                      <c:pt idx="46">
                        <c:v>707.5</c:v>
                      </c:pt>
                      <c:pt idx="47">
                        <c:v>710.5</c:v>
                      </c:pt>
                      <c:pt idx="48">
                        <c:v>713</c:v>
                      </c:pt>
                      <c:pt idx="49">
                        <c:v>716</c:v>
                      </c:pt>
                      <c:pt idx="50">
                        <c:v>724</c:v>
                      </c:pt>
                      <c:pt idx="51">
                        <c:v>727</c:v>
                      </c:pt>
                      <c:pt idx="52">
                        <c:v>729.5</c:v>
                      </c:pt>
                      <c:pt idx="53">
                        <c:v>732</c:v>
                      </c:pt>
                      <c:pt idx="54">
                        <c:v>735</c:v>
                      </c:pt>
                      <c:pt idx="55">
                        <c:v>737.5</c:v>
                      </c:pt>
                      <c:pt idx="56">
                        <c:v>740.5</c:v>
                      </c:pt>
                      <c:pt idx="57">
                        <c:v>743</c:v>
                      </c:pt>
                      <c:pt idx="58">
                        <c:v>751</c:v>
                      </c:pt>
                      <c:pt idx="59">
                        <c:v>751.5</c:v>
                      </c:pt>
                      <c:pt idx="60">
                        <c:v>754</c:v>
                      </c:pt>
                      <c:pt idx="61">
                        <c:v>773</c:v>
                      </c:pt>
                      <c:pt idx="62">
                        <c:v>929</c:v>
                      </c:pt>
                      <c:pt idx="63">
                        <c:v>966.5</c:v>
                      </c:pt>
                      <c:pt idx="64">
                        <c:v>2655</c:v>
                      </c:pt>
                      <c:pt idx="65">
                        <c:v>2660.5</c:v>
                      </c:pt>
                      <c:pt idx="66">
                        <c:v>2666</c:v>
                      </c:pt>
                      <c:pt idx="67">
                        <c:v>2668.5</c:v>
                      </c:pt>
                      <c:pt idx="68">
                        <c:v>2726</c:v>
                      </c:pt>
                      <c:pt idx="69">
                        <c:v>2731.5</c:v>
                      </c:pt>
                      <c:pt idx="70">
                        <c:v>2737</c:v>
                      </c:pt>
                      <c:pt idx="71">
                        <c:v>2739.5</c:v>
                      </c:pt>
                      <c:pt idx="72">
                        <c:v>2745</c:v>
                      </c:pt>
                      <c:pt idx="73">
                        <c:v>2753.5</c:v>
                      </c:pt>
                      <c:pt idx="74">
                        <c:v>2788.5</c:v>
                      </c:pt>
                      <c:pt idx="75">
                        <c:v>2791</c:v>
                      </c:pt>
                      <c:pt idx="76">
                        <c:v>2794</c:v>
                      </c:pt>
                      <c:pt idx="77">
                        <c:v>2794.5</c:v>
                      </c:pt>
                      <c:pt idx="78">
                        <c:v>2797</c:v>
                      </c:pt>
                      <c:pt idx="79">
                        <c:v>2805</c:v>
                      </c:pt>
                      <c:pt idx="80">
                        <c:v>2808</c:v>
                      </c:pt>
                      <c:pt idx="81">
                        <c:v>2821.5</c:v>
                      </c:pt>
                      <c:pt idx="82">
                        <c:v>2824</c:v>
                      </c:pt>
                      <c:pt idx="83">
                        <c:v>2824.5</c:v>
                      </c:pt>
                      <c:pt idx="84">
                        <c:v>2827</c:v>
                      </c:pt>
                      <c:pt idx="85">
                        <c:v>2843</c:v>
                      </c:pt>
                      <c:pt idx="86">
                        <c:v>2868</c:v>
                      </c:pt>
                      <c:pt idx="87">
                        <c:v>2870.5</c:v>
                      </c:pt>
                      <c:pt idx="88">
                        <c:v>2873</c:v>
                      </c:pt>
                      <c:pt idx="89">
                        <c:v>2873.5</c:v>
                      </c:pt>
                      <c:pt idx="90">
                        <c:v>2946.5</c:v>
                      </c:pt>
                      <c:pt idx="91">
                        <c:v>2947</c:v>
                      </c:pt>
                      <c:pt idx="92">
                        <c:v>2949.5</c:v>
                      </c:pt>
                      <c:pt idx="93">
                        <c:v>2966</c:v>
                      </c:pt>
                      <c:pt idx="94">
                        <c:v>2968.5</c:v>
                      </c:pt>
                      <c:pt idx="95">
                        <c:v>3015</c:v>
                      </c:pt>
                      <c:pt idx="96">
                        <c:v>3017.5</c:v>
                      </c:pt>
                      <c:pt idx="97">
                        <c:v>3020.5</c:v>
                      </c:pt>
                      <c:pt idx="98">
                        <c:v>3023</c:v>
                      </c:pt>
                      <c:pt idx="99">
                        <c:v>3088.5</c:v>
                      </c:pt>
                      <c:pt idx="100">
                        <c:v>3947</c:v>
                      </c:pt>
                      <c:pt idx="101">
                        <c:v>4963</c:v>
                      </c:pt>
                      <c:pt idx="102">
                        <c:v>5125</c:v>
                      </c:pt>
                      <c:pt idx="103">
                        <c:v>6012</c:v>
                      </c:pt>
                      <c:pt idx="104">
                        <c:v>6788</c:v>
                      </c:pt>
                      <c:pt idx="105">
                        <c:v>6940.5</c:v>
                      </c:pt>
                      <c:pt idx="106">
                        <c:v>7678</c:v>
                      </c:pt>
                      <c:pt idx="107">
                        <c:v>7680.5</c:v>
                      </c:pt>
                      <c:pt idx="108">
                        <c:v>7686</c:v>
                      </c:pt>
                      <c:pt idx="109">
                        <c:v>7688.5</c:v>
                      </c:pt>
                      <c:pt idx="110">
                        <c:v>7691.5</c:v>
                      </c:pt>
                      <c:pt idx="111">
                        <c:v>7694</c:v>
                      </c:pt>
                      <c:pt idx="112">
                        <c:v>7713.5</c:v>
                      </c:pt>
                      <c:pt idx="113">
                        <c:v>7716</c:v>
                      </c:pt>
                      <c:pt idx="114">
                        <c:v>7718.5</c:v>
                      </c:pt>
                      <c:pt idx="115">
                        <c:v>7719</c:v>
                      </c:pt>
                      <c:pt idx="116">
                        <c:v>7721.5</c:v>
                      </c:pt>
                      <c:pt idx="117">
                        <c:v>7724</c:v>
                      </c:pt>
                      <c:pt idx="118">
                        <c:v>7729.5</c:v>
                      </c:pt>
                      <c:pt idx="119">
                        <c:v>7732.5</c:v>
                      </c:pt>
                      <c:pt idx="120">
                        <c:v>7735</c:v>
                      </c:pt>
                      <c:pt idx="121">
                        <c:v>7738</c:v>
                      </c:pt>
                      <c:pt idx="122">
                        <c:v>7740.5</c:v>
                      </c:pt>
                      <c:pt idx="123">
                        <c:v>7743</c:v>
                      </c:pt>
                      <c:pt idx="124">
                        <c:v>7746</c:v>
                      </c:pt>
                      <c:pt idx="125">
                        <c:v>7748.5</c:v>
                      </c:pt>
                      <c:pt idx="126">
                        <c:v>7749</c:v>
                      </c:pt>
                      <c:pt idx="127">
                        <c:v>7751.5</c:v>
                      </c:pt>
                      <c:pt idx="128">
                        <c:v>7754</c:v>
                      </c:pt>
                      <c:pt idx="129">
                        <c:v>7754.5</c:v>
                      </c:pt>
                      <c:pt idx="130">
                        <c:v>7757</c:v>
                      </c:pt>
                      <c:pt idx="131">
                        <c:v>7759.5</c:v>
                      </c:pt>
                      <c:pt idx="132">
                        <c:v>7762.5</c:v>
                      </c:pt>
                      <c:pt idx="133">
                        <c:v>7768</c:v>
                      </c:pt>
                      <c:pt idx="134">
                        <c:v>7770.5</c:v>
                      </c:pt>
                      <c:pt idx="135">
                        <c:v>7773</c:v>
                      </c:pt>
                      <c:pt idx="136">
                        <c:v>7773.5</c:v>
                      </c:pt>
                      <c:pt idx="137">
                        <c:v>7789.5</c:v>
                      </c:pt>
                      <c:pt idx="138">
                        <c:v>7790</c:v>
                      </c:pt>
                      <c:pt idx="139">
                        <c:v>7792.5</c:v>
                      </c:pt>
                      <c:pt idx="140">
                        <c:v>7795</c:v>
                      </c:pt>
                      <c:pt idx="141">
                        <c:v>7797.5</c:v>
                      </c:pt>
                      <c:pt idx="142">
                        <c:v>7798</c:v>
                      </c:pt>
                      <c:pt idx="143">
                        <c:v>7806</c:v>
                      </c:pt>
                      <c:pt idx="144">
                        <c:v>7808.5</c:v>
                      </c:pt>
                      <c:pt idx="145">
                        <c:v>7809</c:v>
                      </c:pt>
                      <c:pt idx="146">
                        <c:v>7811.5</c:v>
                      </c:pt>
                      <c:pt idx="147">
                        <c:v>7814</c:v>
                      </c:pt>
                      <c:pt idx="148">
                        <c:v>7814.5</c:v>
                      </c:pt>
                      <c:pt idx="149">
                        <c:v>7817</c:v>
                      </c:pt>
                      <c:pt idx="150">
                        <c:v>7819.5</c:v>
                      </c:pt>
                      <c:pt idx="151">
                        <c:v>7841.5</c:v>
                      </c:pt>
                      <c:pt idx="152">
                        <c:v>7844</c:v>
                      </c:pt>
                      <c:pt idx="153">
                        <c:v>7846.5</c:v>
                      </c:pt>
                      <c:pt idx="154">
                        <c:v>7847</c:v>
                      </c:pt>
                      <c:pt idx="155">
                        <c:v>7849.5</c:v>
                      </c:pt>
                      <c:pt idx="156">
                        <c:v>7863.5</c:v>
                      </c:pt>
                      <c:pt idx="157">
                        <c:v>7884.5</c:v>
                      </c:pt>
                      <c:pt idx="158">
                        <c:v>7885</c:v>
                      </c:pt>
                      <c:pt idx="159">
                        <c:v>7887.5</c:v>
                      </c:pt>
                      <c:pt idx="160">
                        <c:v>7890.5</c:v>
                      </c:pt>
                      <c:pt idx="161">
                        <c:v>7893</c:v>
                      </c:pt>
                      <c:pt idx="162">
                        <c:v>7896</c:v>
                      </c:pt>
                      <c:pt idx="163">
                        <c:v>7901</c:v>
                      </c:pt>
                      <c:pt idx="164">
                        <c:v>7901.5</c:v>
                      </c:pt>
                      <c:pt idx="165">
                        <c:v>7904</c:v>
                      </c:pt>
                      <c:pt idx="166">
                        <c:v>7909</c:v>
                      </c:pt>
                      <c:pt idx="167">
                        <c:v>7912</c:v>
                      </c:pt>
                      <c:pt idx="168">
                        <c:v>7912.5</c:v>
                      </c:pt>
                      <c:pt idx="169">
                        <c:v>7920.5</c:v>
                      </c:pt>
                      <c:pt idx="170">
                        <c:v>7923</c:v>
                      </c:pt>
                      <c:pt idx="171">
                        <c:v>7947.5</c:v>
                      </c:pt>
                      <c:pt idx="172">
                        <c:v>7950</c:v>
                      </c:pt>
                      <c:pt idx="173">
                        <c:v>7953</c:v>
                      </c:pt>
                      <c:pt idx="174">
                        <c:v>7955.5</c:v>
                      </c:pt>
                      <c:pt idx="175">
                        <c:v>7956</c:v>
                      </c:pt>
                      <c:pt idx="176">
                        <c:v>7958.5</c:v>
                      </c:pt>
                      <c:pt idx="177">
                        <c:v>7964</c:v>
                      </c:pt>
                      <c:pt idx="178">
                        <c:v>7969.5</c:v>
                      </c:pt>
                      <c:pt idx="179">
                        <c:v>8892.5</c:v>
                      </c:pt>
                      <c:pt idx="180">
                        <c:v>8939</c:v>
                      </c:pt>
                      <c:pt idx="181">
                        <c:v>8941.5</c:v>
                      </c:pt>
                      <c:pt idx="182">
                        <c:v>8942</c:v>
                      </c:pt>
                      <c:pt idx="183">
                        <c:v>8950</c:v>
                      </c:pt>
                      <c:pt idx="184">
                        <c:v>8958</c:v>
                      </c:pt>
                      <c:pt idx="185">
                        <c:v>8961</c:v>
                      </c:pt>
                      <c:pt idx="186">
                        <c:v>8963.5</c:v>
                      </c:pt>
                      <c:pt idx="187">
                        <c:v>9001.5</c:v>
                      </c:pt>
                      <c:pt idx="188">
                        <c:v>9002</c:v>
                      </c:pt>
                      <c:pt idx="189">
                        <c:v>9004.5</c:v>
                      </c:pt>
                      <c:pt idx="190">
                        <c:v>9029</c:v>
                      </c:pt>
                      <c:pt idx="191">
                        <c:v>9034.5</c:v>
                      </c:pt>
                      <c:pt idx="192">
                        <c:v>9037</c:v>
                      </c:pt>
                      <c:pt idx="193">
                        <c:v>9059</c:v>
                      </c:pt>
                      <c:pt idx="194">
                        <c:v>9647</c:v>
                      </c:pt>
                      <c:pt idx="195">
                        <c:v>9652.5</c:v>
                      </c:pt>
                      <c:pt idx="196">
                        <c:v>9655</c:v>
                      </c:pt>
                      <c:pt idx="197">
                        <c:v>9658</c:v>
                      </c:pt>
                      <c:pt idx="198">
                        <c:v>9660.5</c:v>
                      </c:pt>
                      <c:pt idx="199">
                        <c:v>9663.5</c:v>
                      </c:pt>
                      <c:pt idx="200">
                        <c:v>9666</c:v>
                      </c:pt>
                      <c:pt idx="201">
                        <c:v>9669</c:v>
                      </c:pt>
                      <c:pt idx="202">
                        <c:v>9671.5</c:v>
                      </c:pt>
                      <c:pt idx="203">
                        <c:v>9677</c:v>
                      </c:pt>
                      <c:pt idx="204">
                        <c:v>9679.5</c:v>
                      </c:pt>
                      <c:pt idx="205">
                        <c:v>9682.5</c:v>
                      </c:pt>
                      <c:pt idx="206">
                        <c:v>9685</c:v>
                      </c:pt>
                      <c:pt idx="207">
                        <c:v>9696</c:v>
                      </c:pt>
                      <c:pt idx="208">
                        <c:v>9699</c:v>
                      </c:pt>
                      <c:pt idx="209">
                        <c:v>9775</c:v>
                      </c:pt>
                      <c:pt idx="210">
                        <c:v>9775.5</c:v>
                      </c:pt>
                      <c:pt idx="211">
                        <c:v>9781</c:v>
                      </c:pt>
                      <c:pt idx="212">
                        <c:v>9786</c:v>
                      </c:pt>
                      <c:pt idx="213">
                        <c:v>9802.5</c:v>
                      </c:pt>
                      <c:pt idx="214">
                        <c:v>9813</c:v>
                      </c:pt>
                      <c:pt idx="215">
                        <c:v>9816</c:v>
                      </c:pt>
                      <c:pt idx="216">
                        <c:v>9816.5</c:v>
                      </c:pt>
                      <c:pt idx="217">
                        <c:v>9818.5</c:v>
                      </c:pt>
                      <c:pt idx="218">
                        <c:v>9819</c:v>
                      </c:pt>
                      <c:pt idx="219">
                        <c:v>9830</c:v>
                      </c:pt>
                      <c:pt idx="220">
                        <c:v>9832.5</c:v>
                      </c:pt>
                      <c:pt idx="221">
                        <c:v>9835</c:v>
                      </c:pt>
                      <c:pt idx="222">
                        <c:v>9835.5</c:v>
                      </c:pt>
                      <c:pt idx="223">
                        <c:v>9838</c:v>
                      </c:pt>
                      <c:pt idx="224">
                        <c:v>9840.5</c:v>
                      </c:pt>
                      <c:pt idx="225">
                        <c:v>9841</c:v>
                      </c:pt>
                      <c:pt idx="226">
                        <c:v>9843</c:v>
                      </c:pt>
                      <c:pt idx="227">
                        <c:v>9843.5</c:v>
                      </c:pt>
                      <c:pt idx="228">
                        <c:v>9846</c:v>
                      </c:pt>
                      <c:pt idx="229">
                        <c:v>9846.5</c:v>
                      </c:pt>
                      <c:pt idx="230">
                        <c:v>9848.5</c:v>
                      </c:pt>
                      <c:pt idx="231">
                        <c:v>9849</c:v>
                      </c:pt>
                      <c:pt idx="232">
                        <c:v>9851.5</c:v>
                      </c:pt>
                      <c:pt idx="233">
                        <c:v>9854</c:v>
                      </c:pt>
                      <c:pt idx="234">
                        <c:v>9854.5</c:v>
                      </c:pt>
                      <c:pt idx="235">
                        <c:v>9857</c:v>
                      </c:pt>
                      <c:pt idx="236">
                        <c:v>9859.5</c:v>
                      </c:pt>
                      <c:pt idx="237">
                        <c:v>9860</c:v>
                      </c:pt>
                      <c:pt idx="238">
                        <c:v>9862.5</c:v>
                      </c:pt>
                      <c:pt idx="239">
                        <c:v>9884</c:v>
                      </c:pt>
                      <c:pt idx="240">
                        <c:v>9884.5</c:v>
                      </c:pt>
                      <c:pt idx="241">
                        <c:v>9898</c:v>
                      </c:pt>
                      <c:pt idx="242">
                        <c:v>9900.5</c:v>
                      </c:pt>
                      <c:pt idx="243">
                        <c:v>9903.5</c:v>
                      </c:pt>
                      <c:pt idx="244">
                        <c:v>9908.5</c:v>
                      </c:pt>
                      <c:pt idx="245">
                        <c:v>9909</c:v>
                      </c:pt>
                      <c:pt idx="246">
                        <c:v>9916.5</c:v>
                      </c:pt>
                      <c:pt idx="247">
                        <c:v>9917</c:v>
                      </c:pt>
                      <c:pt idx="248">
                        <c:v>9922</c:v>
                      </c:pt>
                      <c:pt idx="249">
                        <c:v>9922.5</c:v>
                      </c:pt>
                      <c:pt idx="250">
                        <c:v>9927.5</c:v>
                      </c:pt>
                      <c:pt idx="251">
                        <c:v>9928</c:v>
                      </c:pt>
                      <c:pt idx="252">
                        <c:v>9930.5</c:v>
                      </c:pt>
                      <c:pt idx="253">
                        <c:v>9933</c:v>
                      </c:pt>
                      <c:pt idx="254">
                        <c:v>9933.5</c:v>
                      </c:pt>
                      <c:pt idx="255">
                        <c:v>9936</c:v>
                      </c:pt>
                      <c:pt idx="256">
                        <c:v>9955</c:v>
                      </c:pt>
                      <c:pt idx="257">
                        <c:v>9963.5</c:v>
                      </c:pt>
                      <c:pt idx="258">
                        <c:v>9968.5</c:v>
                      </c:pt>
                      <c:pt idx="259">
                        <c:v>9971.5</c:v>
                      </c:pt>
                      <c:pt idx="260">
                        <c:v>9974</c:v>
                      </c:pt>
                      <c:pt idx="261">
                        <c:v>10034</c:v>
                      </c:pt>
                      <c:pt idx="262">
                        <c:v>10039.5</c:v>
                      </c:pt>
                      <c:pt idx="263">
                        <c:v>10042.5</c:v>
                      </c:pt>
                      <c:pt idx="264">
                        <c:v>10048</c:v>
                      </c:pt>
                      <c:pt idx="265">
                        <c:v>10056</c:v>
                      </c:pt>
                      <c:pt idx="266">
                        <c:v>10067</c:v>
                      </c:pt>
                      <c:pt idx="267">
                        <c:v>10072.5</c:v>
                      </c:pt>
                      <c:pt idx="268">
                        <c:v>10075</c:v>
                      </c:pt>
                      <c:pt idx="269">
                        <c:v>10078</c:v>
                      </c:pt>
                      <c:pt idx="270">
                        <c:v>10080.5</c:v>
                      </c:pt>
                      <c:pt idx="271">
                        <c:v>10867</c:v>
                      </c:pt>
                      <c:pt idx="272">
                        <c:v>10867.5</c:v>
                      </c:pt>
                      <c:pt idx="273">
                        <c:v>10900</c:v>
                      </c:pt>
                      <c:pt idx="274">
                        <c:v>11813</c:v>
                      </c:pt>
                      <c:pt idx="275">
                        <c:v>11929.5</c:v>
                      </c:pt>
                      <c:pt idx="276">
                        <c:v>11930</c:v>
                      </c:pt>
                      <c:pt idx="277">
                        <c:v>12791</c:v>
                      </c:pt>
                      <c:pt idx="278">
                        <c:v>12859</c:v>
                      </c:pt>
                      <c:pt idx="279">
                        <c:v>12972.5</c:v>
                      </c:pt>
                      <c:pt idx="280">
                        <c:v>13637</c:v>
                      </c:pt>
                      <c:pt idx="281">
                        <c:v>13864</c:v>
                      </c:pt>
                      <c:pt idx="282">
                        <c:v>15866</c:v>
                      </c:pt>
                      <c:pt idx="283">
                        <c:v>16841</c:v>
                      </c:pt>
                      <c:pt idx="284">
                        <c:v>17867</c:v>
                      </c:pt>
                      <c:pt idx="285">
                        <c:v>17867.5</c:v>
                      </c:pt>
                      <c:pt idx="286">
                        <c:v>17938.5</c:v>
                      </c:pt>
                      <c:pt idx="287">
                        <c:v>17947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22">
                        <c:v>7.9005000006873161E-3</c:v>
                      </c:pt>
                      <c:pt idx="286">
                        <c:v>0.20565650000207825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27BA-4034-B520-1FCD891CD88C}"/>
                  </c:ext>
                </c:extLst>
              </c15:ser>
            </c15:filteredScatterSeries>
          </c:ext>
        </c:extLst>
      </c:scatterChart>
      <c:valAx>
        <c:axId val="75467896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63157894736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187969924812026E-3"/>
              <c:y val="0.35087811391997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78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6315789473684"/>
          <c:y val="0.92397660818713445"/>
          <c:w val="0.87067669172932327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Psc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93229596632174E-2"/>
          <c:y val="0.13994189017784567"/>
          <c:w val="0.8573586145109188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</c:numCache>
              </c:numRef>
            </c:plus>
            <c:min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-7.3549999993701931E-2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58-4913-97B2-1A35783CBEB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2.5377000005391892E-2</c:v>
                </c:pt>
                <c:pt idx="2">
                  <c:v>1.5936000003421213E-2</c:v>
                </c:pt>
                <c:pt idx="3">
                  <c:v>3.4328500005358364E-2</c:v>
                </c:pt>
                <c:pt idx="5">
                  <c:v>3.1839999996009283E-2</c:v>
                </c:pt>
                <c:pt idx="7">
                  <c:v>2.9398999999102671E-2</c:v>
                </c:pt>
                <c:pt idx="8">
                  <c:v>-7.6249999983701855E-4</c:v>
                </c:pt>
                <c:pt idx="9">
                  <c:v>2.4469000003591646E-2</c:v>
                </c:pt>
                <c:pt idx="10">
                  <c:v>1.8098000007739756E-2</c:v>
                </c:pt>
                <c:pt idx="11">
                  <c:v>9.6090000006370246E-3</c:v>
                </c:pt>
                <c:pt idx="13">
                  <c:v>2.3167999999714084E-2</c:v>
                </c:pt>
                <c:pt idx="14">
                  <c:v>2.7727000007871538E-2</c:v>
                </c:pt>
                <c:pt idx="15">
                  <c:v>1.1581000006117392E-2</c:v>
                </c:pt>
                <c:pt idx="16">
                  <c:v>1.4684999987366609E-3</c:v>
                </c:pt>
                <c:pt idx="19">
                  <c:v>1.7700000003969762E-2</c:v>
                </c:pt>
                <c:pt idx="21">
                  <c:v>2.339899999788031E-2</c:v>
                </c:pt>
                <c:pt idx="157">
                  <c:v>1.973050000378862E-2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58-4913-97B2-1A35783CBE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66">
                  <c:v>1.7821000001276843E-2</c:v>
                </c:pt>
                <c:pt idx="271">
                  <c:v>4.6323000002303161E-2</c:v>
                </c:pt>
                <c:pt idx="272">
                  <c:v>4.6557499998016283E-2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58-4913-97B2-1A35783CBE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4">
                  <c:v>7.3675000021466985E-3</c:v>
                </c:pt>
                <c:pt idx="6">
                  <c:v>2.0626500001526438E-2</c:v>
                </c:pt>
                <c:pt idx="12">
                  <c:v>1.1268000002019107E-2</c:v>
                </c:pt>
                <c:pt idx="17">
                  <c:v>2.0720500004244968E-2</c:v>
                </c:pt>
                <c:pt idx="18">
                  <c:v>2.0893000000796746E-2</c:v>
                </c:pt>
                <c:pt idx="20">
                  <c:v>1.8600000003061723E-2</c:v>
                </c:pt>
                <c:pt idx="23">
                  <c:v>9.11150000320049E-3</c:v>
                </c:pt>
                <c:pt idx="24">
                  <c:v>8.2460000048740767E-3</c:v>
                </c:pt>
                <c:pt idx="25">
                  <c:v>8.3185000039520673E-3</c:v>
                </c:pt>
                <c:pt idx="26">
                  <c:v>8.4019999994779937E-3</c:v>
                </c:pt>
                <c:pt idx="27">
                  <c:v>9.3364999993355013E-3</c:v>
                </c:pt>
                <c:pt idx="28">
                  <c:v>7.5090000027557835E-3</c:v>
                </c:pt>
                <c:pt idx="29">
                  <c:v>7.281500002136454E-3</c:v>
                </c:pt>
                <c:pt idx="30">
                  <c:v>7.8405000022030436E-3</c:v>
                </c:pt>
                <c:pt idx="31">
                  <c:v>6.7750000016530976E-3</c:v>
                </c:pt>
                <c:pt idx="32">
                  <c:v>8.4475000039674342E-3</c:v>
                </c:pt>
                <c:pt idx="33">
                  <c:v>8.2625000068219379E-3</c:v>
                </c:pt>
                <c:pt idx="34">
                  <c:v>6.5970000068773516E-3</c:v>
                </c:pt>
                <c:pt idx="35">
                  <c:v>5.1349999994272366E-3</c:v>
                </c:pt>
                <c:pt idx="62">
                  <c:v>-2.5989999994635582E-3</c:v>
                </c:pt>
                <c:pt idx="63">
                  <c:v>-3.9114999963203445E-3</c:v>
                </c:pt>
                <c:pt idx="75">
                  <c:v>-8.520999996108003E-3</c:v>
                </c:pt>
                <c:pt idx="100">
                  <c:v>-2.9569999969680794E-3</c:v>
                </c:pt>
                <c:pt idx="101">
                  <c:v>-2.5299999833805487E-4</c:v>
                </c:pt>
                <c:pt idx="102">
                  <c:v>1.8250000066473149E-3</c:v>
                </c:pt>
                <c:pt idx="103">
                  <c:v>6.3280000031227246E-3</c:v>
                </c:pt>
                <c:pt idx="104">
                  <c:v>1.0071999997308012E-2</c:v>
                </c:pt>
                <c:pt idx="105">
                  <c:v>1.2294500003918074E-2</c:v>
                </c:pt>
                <c:pt idx="158">
                  <c:v>1.8065000003844034E-2</c:v>
                </c:pt>
                <c:pt idx="273">
                  <c:v>3.514000000723172E-2</c:v>
                </c:pt>
                <c:pt idx="274">
                  <c:v>5.5597000005946029E-2</c:v>
                </c:pt>
                <c:pt idx="275">
                  <c:v>5.7235500004026107E-2</c:v>
                </c:pt>
                <c:pt idx="276">
                  <c:v>5.5970000001252629E-2</c:v>
                </c:pt>
                <c:pt idx="277">
                  <c:v>6.5106363661470823E-2</c:v>
                </c:pt>
                <c:pt idx="278">
                  <c:v>6.5971000003628433E-2</c:v>
                </c:pt>
                <c:pt idx="279">
                  <c:v>6.8122500000754371E-2</c:v>
                </c:pt>
                <c:pt idx="280">
                  <c:v>7.4973000002501067E-2</c:v>
                </c:pt>
                <c:pt idx="281">
                  <c:v>7.651600000099279E-2</c:v>
                </c:pt>
                <c:pt idx="282">
                  <c:v>0.10375400000339141</c:v>
                </c:pt>
                <c:pt idx="283">
                  <c:v>0.11282899999787332</c:v>
                </c:pt>
                <c:pt idx="284">
                  <c:v>0.13422300000092946</c:v>
                </c:pt>
                <c:pt idx="285">
                  <c:v>0.13545750000776025</c:v>
                </c:pt>
                <c:pt idx="287">
                  <c:v>0.13624300000083167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58-4913-97B2-1A35783CBE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  <c:pt idx="36">
                  <c:v>-2.5240001414204016E-3</c:v>
                </c:pt>
                <c:pt idx="37">
                  <c:v>-2.1299999934853986E-4</c:v>
                </c:pt>
                <c:pt idx="38">
                  <c:v>1.6649979806970805E-4</c:v>
                </c:pt>
                <c:pt idx="39">
                  <c:v>-5.9540000729612075E-3</c:v>
                </c:pt>
                <c:pt idx="40">
                  <c:v>-1.7224999173777178E-3</c:v>
                </c:pt>
                <c:pt idx="41">
                  <c:v>3.5699978616321459E-4</c:v>
                </c:pt>
                <c:pt idx="42">
                  <c:v>-7.7299986878642812E-4</c:v>
                </c:pt>
                <c:pt idx="43">
                  <c:v>6.458499854488764E-3</c:v>
                </c:pt>
                <c:pt idx="44">
                  <c:v>1.965500065125525E-3</c:v>
                </c:pt>
                <c:pt idx="45">
                  <c:v>-1.8549999876995571E-3</c:v>
                </c:pt>
                <c:pt idx="46">
                  <c:v>4.217499888909515E-3</c:v>
                </c:pt>
                <c:pt idx="47">
                  <c:v>5.2245000697439536E-3</c:v>
                </c:pt>
                <c:pt idx="48">
                  <c:v>-5.8029998763231561E-3</c:v>
                </c:pt>
                <c:pt idx="49">
                  <c:v>-3.0959997893660329E-3</c:v>
                </c:pt>
                <c:pt idx="50">
                  <c:v>-3.5440000428934582E-3</c:v>
                </c:pt>
                <c:pt idx="51">
                  <c:v>-7.1369999641319737E-3</c:v>
                </c:pt>
                <c:pt idx="52">
                  <c:v>-2.3645002074772492E-3</c:v>
                </c:pt>
                <c:pt idx="53">
                  <c:v>-1.9200022506993264E-4</c:v>
                </c:pt>
                <c:pt idx="54">
                  <c:v>1.414999867847655E-3</c:v>
                </c:pt>
                <c:pt idx="55">
                  <c:v>1.4387500130396802E-2</c:v>
                </c:pt>
                <c:pt idx="56">
                  <c:v>-2.805499971145764E-3</c:v>
                </c:pt>
                <c:pt idx="57">
                  <c:v>-2.1329997689463198E-3</c:v>
                </c:pt>
                <c:pt idx="58">
                  <c:v>-2.0809999332414009E-3</c:v>
                </c:pt>
                <c:pt idx="59">
                  <c:v>-3.7464998167706653E-3</c:v>
                </c:pt>
                <c:pt idx="60">
                  <c:v>-1.3273999982629903E-2</c:v>
                </c:pt>
                <c:pt idx="61">
                  <c:v>-2.863000103388913E-3</c:v>
                </c:pt>
                <c:pt idx="64">
                  <c:v>-4.5049999025650322E-3</c:v>
                </c:pt>
                <c:pt idx="65">
                  <c:v>7.7449995296774432E-4</c:v>
                </c:pt>
                <c:pt idx="66">
                  <c:v>-2.2460000618593767E-3</c:v>
                </c:pt>
                <c:pt idx="67">
                  <c:v>-1.7349990957882255E-4</c:v>
                </c:pt>
                <c:pt idx="68">
                  <c:v>-9.1059999394929036E-3</c:v>
                </c:pt>
                <c:pt idx="69">
                  <c:v>1.173499804281164E-3</c:v>
                </c:pt>
                <c:pt idx="70">
                  <c:v>-7.0470002247020602E-3</c:v>
                </c:pt>
                <c:pt idx="71">
                  <c:v>-3.1744998705107719E-3</c:v>
                </c:pt>
                <c:pt idx="72">
                  <c:v>-5.1950001870864071E-3</c:v>
                </c:pt>
                <c:pt idx="73">
                  <c:v>-2.4084997930913232E-3</c:v>
                </c:pt>
                <c:pt idx="74">
                  <c:v>-8.2934998572454788E-3</c:v>
                </c:pt>
                <c:pt idx="76">
                  <c:v>-7.5139998079976067E-3</c:v>
                </c:pt>
                <c:pt idx="77">
                  <c:v>-3.8794998472440057E-3</c:v>
                </c:pt>
                <c:pt idx="78">
                  <c:v>-8.1070001688203774E-3</c:v>
                </c:pt>
                <c:pt idx="79">
                  <c:v>-5.5549999233335257E-3</c:v>
                </c:pt>
                <c:pt idx="80">
                  <c:v>-4.4479999123723246E-3</c:v>
                </c:pt>
                <c:pt idx="81">
                  <c:v>-5.4164997709449381E-3</c:v>
                </c:pt>
                <c:pt idx="82">
                  <c:v>-6.5439997706562281E-3</c:v>
                </c:pt>
                <c:pt idx="83">
                  <c:v>6.9050012825755402E-4</c:v>
                </c:pt>
                <c:pt idx="84">
                  <c:v>-4.6370001873583533E-3</c:v>
                </c:pt>
                <c:pt idx="85">
                  <c:v>-8.7329999005305581E-3</c:v>
                </c:pt>
                <c:pt idx="86">
                  <c:v>-3.1080002154340036E-3</c:v>
                </c:pt>
                <c:pt idx="87">
                  <c:v>-5.5354998694383539E-3</c:v>
                </c:pt>
                <c:pt idx="88">
                  <c:v>-3.5630000129458494E-3</c:v>
                </c:pt>
                <c:pt idx="89">
                  <c:v>-2.4284999963128939E-3</c:v>
                </c:pt>
                <c:pt idx="90">
                  <c:v>-5.5914998156367801E-3</c:v>
                </c:pt>
                <c:pt idx="91">
                  <c:v>-4.2570001387502998E-3</c:v>
                </c:pt>
                <c:pt idx="92">
                  <c:v>-7.4844998307526112E-3</c:v>
                </c:pt>
                <c:pt idx="93">
                  <c:v>-4.9460000227554701E-3</c:v>
                </c:pt>
                <c:pt idx="94">
                  <c:v>-2.4735000843065791E-3</c:v>
                </c:pt>
                <c:pt idx="95">
                  <c:v>-6.6650001972448081E-3</c:v>
                </c:pt>
                <c:pt idx="96">
                  <c:v>-2.5925001827999949E-3</c:v>
                </c:pt>
                <c:pt idx="97">
                  <c:v>-1.3854998760507442E-3</c:v>
                </c:pt>
                <c:pt idx="98">
                  <c:v>-3.9129998331191018E-3</c:v>
                </c:pt>
                <c:pt idx="99">
                  <c:v>-6.4935000118566677E-3</c:v>
                </c:pt>
                <c:pt idx="106">
                  <c:v>1.2982000058400445E-2</c:v>
                </c:pt>
                <c:pt idx="107">
                  <c:v>2.3054500124999322E-2</c:v>
                </c:pt>
                <c:pt idx="108">
                  <c:v>1.6234000046097208E-2</c:v>
                </c:pt>
                <c:pt idx="109">
                  <c:v>2.1106500091264024E-2</c:v>
                </c:pt>
                <c:pt idx="110">
                  <c:v>1.6713500139303505E-2</c:v>
                </c:pt>
                <c:pt idx="111">
                  <c:v>1.5185999880486634E-2</c:v>
                </c:pt>
                <c:pt idx="112">
                  <c:v>1.7231500089110341E-2</c:v>
                </c:pt>
                <c:pt idx="113">
                  <c:v>1.7504000039480161E-2</c:v>
                </c:pt>
                <c:pt idx="114">
                  <c:v>2.8176500018162187E-2</c:v>
                </c:pt>
                <c:pt idx="115">
                  <c:v>1.5210999772534706E-2</c:v>
                </c:pt>
                <c:pt idx="116">
                  <c:v>1.5783500144607387E-2</c:v>
                </c:pt>
                <c:pt idx="117">
                  <c:v>1.615599992510397E-2</c:v>
                </c:pt>
                <c:pt idx="118">
                  <c:v>1.7635500182223041E-2</c:v>
                </c:pt>
                <c:pt idx="119">
                  <c:v>2.134249996743165E-2</c:v>
                </c:pt>
                <c:pt idx="120">
                  <c:v>1.4115000078163575E-2</c:v>
                </c:pt>
                <c:pt idx="121">
                  <c:v>1.5422000215039589E-2</c:v>
                </c:pt>
                <c:pt idx="122">
                  <c:v>1.7994499983615242E-2</c:v>
                </c:pt>
                <c:pt idx="123">
                  <c:v>1.536700020369608E-2</c:v>
                </c:pt>
                <c:pt idx="124">
                  <c:v>1.2873999810835812E-2</c:v>
                </c:pt>
                <c:pt idx="125">
                  <c:v>1.9946499851357657E-2</c:v>
                </c:pt>
                <c:pt idx="126">
                  <c:v>1.1881000129505992E-2</c:v>
                </c:pt>
                <c:pt idx="127">
                  <c:v>2.7653499826556072E-2</c:v>
                </c:pt>
                <c:pt idx="128">
                  <c:v>1.5726000012364239E-2</c:v>
                </c:pt>
                <c:pt idx="129">
                  <c:v>1.6860500028997194E-2</c:v>
                </c:pt>
                <c:pt idx="130">
                  <c:v>1.5933000155200716E-2</c:v>
                </c:pt>
                <c:pt idx="131">
                  <c:v>1.8305499797861557E-2</c:v>
                </c:pt>
                <c:pt idx="132">
                  <c:v>1.8912500192527659E-2</c:v>
                </c:pt>
                <c:pt idx="133">
                  <c:v>1.8092000165779609E-2</c:v>
                </c:pt>
                <c:pt idx="134">
                  <c:v>1.3964500139991287E-2</c:v>
                </c:pt>
                <c:pt idx="135">
                  <c:v>1.5337000077124685E-2</c:v>
                </c:pt>
                <c:pt idx="136">
                  <c:v>1.9971500209067017E-2</c:v>
                </c:pt>
                <c:pt idx="137">
                  <c:v>3.1675500191340689E-2</c:v>
                </c:pt>
                <c:pt idx="138">
                  <c:v>1.4309999969555065E-2</c:v>
                </c:pt>
                <c:pt idx="139">
                  <c:v>2.3082499916199595E-2</c:v>
                </c:pt>
                <c:pt idx="140">
                  <c:v>1.5654999908292666E-2</c:v>
                </c:pt>
                <c:pt idx="141">
                  <c:v>2.4927499936893582E-2</c:v>
                </c:pt>
                <c:pt idx="142">
                  <c:v>1.6162000007170718E-2</c:v>
                </c:pt>
                <c:pt idx="143">
                  <c:v>1.5113999848836102E-2</c:v>
                </c:pt>
                <c:pt idx="144">
                  <c:v>1.2686500194831751E-2</c:v>
                </c:pt>
                <c:pt idx="145">
                  <c:v>1.6820999771880452E-2</c:v>
                </c:pt>
                <c:pt idx="146">
                  <c:v>5.1934999137301929E-3</c:v>
                </c:pt>
                <c:pt idx="147">
                  <c:v>1.6266000144241843E-2</c:v>
                </c:pt>
                <c:pt idx="148">
                  <c:v>3.2600499951513484E-2</c:v>
                </c:pt>
                <c:pt idx="149">
                  <c:v>1.7772999941371381E-2</c:v>
                </c:pt>
                <c:pt idx="150">
                  <c:v>1.7745499928423669E-2</c:v>
                </c:pt>
                <c:pt idx="151">
                  <c:v>2.1563499867625069E-2</c:v>
                </c:pt>
                <c:pt idx="152">
                  <c:v>1.6936000225541648E-2</c:v>
                </c:pt>
                <c:pt idx="153">
                  <c:v>7.8084998458507471E-3</c:v>
                </c:pt>
                <c:pt idx="154">
                  <c:v>1.7442999858758412E-2</c:v>
                </c:pt>
                <c:pt idx="155">
                  <c:v>1.621550002892036E-2</c:v>
                </c:pt>
                <c:pt idx="156">
                  <c:v>1.4281500029028393E-2</c:v>
                </c:pt>
                <c:pt idx="159">
                  <c:v>1.9137499934004154E-2</c:v>
                </c:pt>
                <c:pt idx="160">
                  <c:v>1.914449995092582E-2</c:v>
                </c:pt>
                <c:pt idx="161">
                  <c:v>1.3416999849141575E-2</c:v>
                </c:pt>
                <c:pt idx="162">
                  <c:v>1.7424000056053046E-2</c:v>
                </c:pt>
                <c:pt idx="163">
                  <c:v>1.6068999917479232E-2</c:v>
                </c:pt>
                <c:pt idx="164">
                  <c:v>1.8103499809512869E-2</c:v>
                </c:pt>
                <c:pt idx="165">
                  <c:v>1.5275999896402936E-2</c:v>
                </c:pt>
                <c:pt idx="167">
                  <c:v>1.7628000015974976E-2</c:v>
                </c:pt>
                <c:pt idx="168">
                  <c:v>1.856249990669312E-2</c:v>
                </c:pt>
                <c:pt idx="169">
                  <c:v>2.0514499774435535E-2</c:v>
                </c:pt>
                <c:pt idx="170">
                  <c:v>1.8786999862641096E-2</c:v>
                </c:pt>
                <c:pt idx="171">
                  <c:v>1.7177500114485156E-2</c:v>
                </c:pt>
                <c:pt idx="172">
                  <c:v>1.9350000096892472E-2</c:v>
                </c:pt>
                <c:pt idx="173">
                  <c:v>2.2456999970017932E-2</c:v>
                </c:pt>
                <c:pt idx="174">
                  <c:v>2.2929500046302564E-2</c:v>
                </c:pt>
                <c:pt idx="175">
                  <c:v>1.7563999928825069E-2</c:v>
                </c:pt>
                <c:pt idx="176">
                  <c:v>1.6836500180943403E-2</c:v>
                </c:pt>
                <c:pt idx="177">
                  <c:v>1.6215999814448878E-2</c:v>
                </c:pt>
                <c:pt idx="178">
                  <c:v>2.2995499915850814E-2</c:v>
                </c:pt>
                <c:pt idx="179">
                  <c:v>2.498250019561965E-2</c:v>
                </c:pt>
                <c:pt idx="180">
                  <c:v>2.6690999839047436E-2</c:v>
                </c:pt>
                <c:pt idx="181">
                  <c:v>2.3263500013854355E-2</c:v>
                </c:pt>
                <c:pt idx="182">
                  <c:v>2.5498000031802803E-2</c:v>
                </c:pt>
                <c:pt idx="183">
                  <c:v>2.5650000156019814E-2</c:v>
                </c:pt>
                <c:pt idx="184">
                  <c:v>2.5302000205556396E-2</c:v>
                </c:pt>
                <c:pt idx="185">
                  <c:v>2.4908999970648438E-2</c:v>
                </c:pt>
                <c:pt idx="186">
                  <c:v>2.8481499903136864E-2</c:v>
                </c:pt>
                <c:pt idx="187">
                  <c:v>3.2003500185965095E-2</c:v>
                </c:pt>
                <c:pt idx="188">
                  <c:v>2.3237999790580943E-2</c:v>
                </c:pt>
                <c:pt idx="189">
                  <c:v>3.201050020288676E-2</c:v>
                </c:pt>
                <c:pt idx="190">
                  <c:v>2.6001000020187348E-2</c:v>
                </c:pt>
                <c:pt idx="191">
                  <c:v>2.4180499822250567E-2</c:v>
                </c:pt>
                <c:pt idx="192">
                  <c:v>3.0352999994647689E-2</c:v>
                </c:pt>
                <c:pt idx="193">
                  <c:v>2.6671000101487152E-2</c:v>
                </c:pt>
                <c:pt idx="194">
                  <c:v>3.0543000146280974E-2</c:v>
                </c:pt>
                <c:pt idx="195">
                  <c:v>2.8922500074259005E-2</c:v>
                </c:pt>
                <c:pt idx="196">
                  <c:v>2.9794999936711974E-2</c:v>
                </c:pt>
                <c:pt idx="197">
                  <c:v>3.120199990371475E-2</c:v>
                </c:pt>
                <c:pt idx="198">
                  <c:v>3.4974499962117989E-2</c:v>
                </c:pt>
                <c:pt idx="199">
                  <c:v>3.6781500180950388E-2</c:v>
                </c:pt>
                <c:pt idx="200">
                  <c:v>3.3053999941330403E-2</c:v>
                </c:pt>
                <c:pt idx="201">
                  <c:v>3.1960999964212533E-2</c:v>
                </c:pt>
                <c:pt idx="202">
                  <c:v>4.0933500036771875E-2</c:v>
                </c:pt>
                <c:pt idx="203">
                  <c:v>3.1513000183622353E-2</c:v>
                </c:pt>
                <c:pt idx="204">
                  <c:v>3.9885499878437258E-2</c:v>
                </c:pt>
                <c:pt idx="205">
                  <c:v>3.389249984320486E-2</c:v>
                </c:pt>
                <c:pt idx="206">
                  <c:v>3.3165000095323194E-2</c:v>
                </c:pt>
                <c:pt idx="207">
                  <c:v>3.3323999770800583E-2</c:v>
                </c:pt>
                <c:pt idx="208">
                  <c:v>3.2331000089470763E-2</c:v>
                </c:pt>
                <c:pt idx="209">
                  <c:v>3.2575000106589869E-2</c:v>
                </c:pt>
                <c:pt idx="210">
                  <c:v>3.3209500041266438E-2</c:v>
                </c:pt>
                <c:pt idx="211">
                  <c:v>4.0188999802921899E-2</c:v>
                </c:pt>
                <c:pt idx="212">
                  <c:v>3.3934000071894843E-2</c:v>
                </c:pt>
                <c:pt idx="213">
                  <c:v>3.4972500099684112E-2</c:v>
                </c:pt>
                <c:pt idx="214">
                  <c:v>3.3497000142233446E-2</c:v>
                </c:pt>
                <c:pt idx="215">
                  <c:v>3.4904000116512179E-2</c:v>
                </c:pt>
                <c:pt idx="216">
                  <c:v>2.8538499835121911E-2</c:v>
                </c:pt>
                <c:pt idx="217">
                  <c:v>3.1476499825657811E-2</c:v>
                </c:pt>
                <c:pt idx="218">
                  <c:v>3.6410999913641717E-2</c:v>
                </c:pt>
                <c:pt idx="219">
                  <c:v>3.336999990278855E-2</c:v>
                </c:pt>
                <c:pt idx="220">
                  <c:v>3.3842499979073182E-2</c:v>
                </c:pt>
                <c:pt idx="221">
                  <c:v>3.2915000105276704E-2</c:v>
                </c:pt>
                <c:pt idx="222">
                  <c:v>3.3549500039953273E-2</c:v>
                </c:pt>
                <c:pt idx="223">
                  <c:v>3.3522000034281518E-2</c:v>
                </c:pt>
                <c:pt idx="224">
                  <c:v>2.9994499920576345E-2</c:v>
                </c:pt>
                <c:pt idx="225">
                  <c:v>3.3229000095161609E-2</c:v>
                </c:pt>
                <c:pt idx="226">
                  <c:v>3.3566999853064772E-2</c:v>
                </c:pt>
                <c:pt idx="227">
                  <c:v>3.7001500153564848E-2</c:v>
                </c:pt>
                <c:pt idx="228">
                  <c:v>3.3873999826028012E-2</c:v>
                </c:pt>
                <c:pt idx="229">
                  <c:v>3.5208499968575779E-2</c:v>
                </c:pt>
                <c:pt idx="230">
                  <c:v>3.764649988443125E-2</c:v>
                </c:pt>
                <c:pt idx="231">
                  <c:v>3.348100005678134E-2</c:v>
                </c:pt>
                <c:pt idx="232">
                  <c:v>4.2453500129340682E-2</c:v>
                </c:pt>
                <c:pt idx="233">
                  <c:v>3.262600000743987E-2</c:v>
                </c:pt>
                <c:pt idx="234">
                  <c:v>3.7860500044189394E-2</c:v>
                </c:pt>
                <c:pt idx="235">
                  <c:v>3.0832999822450802E-2</c:v>
                </c:pt>
                <c:pt idx="236">
                  <c:v>3.4205500094685704E-2</c:v>
                </c:pt>
                <c:pt idx="237">
                  <c:v>3.0839999839372467E-2</c:v>
                </c:pt>
                <c:pt idx="238">
                  <c:v>2.5212500026100315E-2</c:v>
                </c:pt>
                <c:pt idx="239">
                  <c:v>3.6395999944943469E-2</c:v>
                </c:pt>
                <c:pt idx="240">
                  <c:v>3.1130500123254023E-2</c:v>
                </c:pt>
                <c:pt idx="241">
                  <c:v>3.306200000224635E-2</c:v>
                </c:pt>
                <c:pt idx="242">
                  <c:v>3.8534499966772273E-2</c:v>
                </c:pt>
                <c:pt idx="243">
                  <c:v>3.2341499805625062E-2</c:v>
                </c:pt>
                <c:pt idx="244">
                  <c:v>2.27865000924794E-2</c:v>
                </c:pt>
                <c:pt idx="245">
                  <c:v>2.8720999878714792E-2</c:v>
                </c:pt>
                <c:pt idx="246">
                  <c:v>3.2738499874540139E-2</c:v>
                </c:pt>
                <c:pt idx="247">
                  <c:v>3.6072999879252166E-2</c:v>
                </c:pt>
                <c:pt idx="248">
                  <c:v>3.6817999905906618E-2</c:v>
                </c:pt>
                <c:pt idx="249">
                  <c:v>2.9552500222052913E-2</c:v>
                </c:pt>
                <c:pt idx="250">
                  <c:v>3.3897500186867546E-2</c:v>
                </c:pt>
                <c:pt idx="251">
                  <c:v>3.6432000153581612E-2</c:v>
                </c:pt>
                <c:pt idx="252">
                  <c:v>3.510450002795551E-2</c:v>
                </c:pt>
                <c:pt idx="253">
                  <c:v>3.5777000230154954E-2</c:v>
                </c:pt>
                <c:pt idx="254">
                  <c:v>2.1411500034446362E-2</c:v>
                </c:pt>
                <c:pt idx="255">
                  <c:v>3.1684000226960052E-2</c:v>
                </c:pt>
                <c:pt idx="256">
                  <c:v>3.5495000141963828E-2</c:v>
                </c:pt>
                <c:pt idx="257">
                  <c:v>3.1281499854230788E-2</c:v>
                </c:pt>
                <c:pt idx="258">
                  <c:v>3.8026499933039304E-2</c:v>
                </c:pt>
                <c:pt idx="259">
                  <c:v>3.5233500049798749E-2</c:v>
                </c:pt>
                <c:pt idx="260">
                  <c:v>3.6905999950249679E-2</c:v>
                </c:pt>
                <c:pt idx="261">
                  <c:v>3.6445999910938554E-2</c:v>
                </c:pt>
                <c:pt idx="262">
                  <c:v>3.4525499890150968E-2</c:v>
                </c:pt>
                <c:pt idx="263">
                  <c:v>4.1032500041183084E-2</c:v>
                </c:pt>
                <c:pt idx="264">
                  <c:v>3.3912000006239396E-2</c:v>
                </c:pt>
                <c:pt idx="265">
                  <c:v>3.6764000207767822E-2</c:v>
                </c:pt>
                <c:pt idx="266">
                  <c:v>3.4722999902442098E-2</c:v>
                </c:pt>
                <c:pt idx="267">
                  <c:v>3.690249990177108E-2</c:v>
                </c:pt>
                <c:pt idx="268">
                  <c:v>3.7374999970779754E-2</c:v>
                </c:pt>
                <c:pt idx="269">
                  <c:v>3.7882000076933764E-2</c:v>
                </c:pt>
                <c:pt idx="270">
                  <c:v>3.4954499868035782E-2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58-4913-97B2-1A35783CBE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58-4913-97B2-1A35783CBE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6">
                    <c:v>1.6999999999999999E-3</c:v>
                  </c:pt>
                  <c:pt idx="37">
                    <c:v>8.9999999999999998E-4</c:v>
                  </c:pt>
                  <c:pt idx="38">
                    <c:v>2.5000000000000001E-3</c:v>
                  </c:pt>
                  <c:pt idx="39">
                    <c:v>5.0000000000000001E-3</c:v>
                  </c:pt>
                  <c:pt idx="40">
                    <c:v>5.1000000000000004E-3</c:v>
                  </c:pt>
                  <c:pt idx="41">
                    <c:v>1.1999999999999999E-3</c:v>
                  </c:pt>
                  <c:pt idx="42">
                    <c:v>1.8E-3</c:v>
                  </c:pt>
                  <c:pt idx="43">
                    <c:v>8.0000000000000004E-4</c:v>
                  </c:pt>
                  <c:pt idx="44">
                    <c:v>1.6999999999999999E-3</c:v>
                  </c:pt>
                  <c:pt idx="45">
                    <c:v>1.1000000000000001E-3</c:v>
                  </c:pt>
                  <c:pt idx="46">
                    <c:v>2.0999999999999999E-3</c:v>
                  </c:pt>
                  <c:pt idx="47">
                    <c:v>1.4E-3</c:v>
                  </c:pt>
                  <c:pt idx="48">
                    <c:v>2.0999999999999999E-3</c:v>
                  </c:pt>
                  <c:pt idx="49">
                    <c:v>1.1999999999999999E-3</c:v>
                  </c:pt>
                  <c:pt idx="50">
                    <c:v>5.9999999999999995E-4</c:v>
                  </c:pt>
                  <c:pt idx="51">
                    <c:v>1.8E-3</c:v>
                  </c:pt>
                  <c:pt idx="52">
                    <c:v>3.5999999999999999E-3</c:v>
                  </c:pt>
                  <c:pt idx="53">
                    <c:v>5.9999999999999995E-4</c:v>
                  </c:pt>
                  <c:pt idx="54">
                    <c:v>1.6999999999999999E-3</c:v>
                  </c:pt>
                  <c:pt idx="55">
                    <c:v>2.0899999999999998E-2</c:v>
                  </c:pt>
                  <c:pt idx="56">
                    <c:v>1.5E-3</c:v>
                  </c:pt>
                  <c:pt idx="57">
                    <c:v>1.4E-3</c:v>
                  </c:pt>
                  <c:pt idx="58">
                    <c:v>6.9999999999999999E-4</c:v>
                  </c:pt>
                  <c:pt idx="59">
                    <c:v>3.3999999999999998E-3</c:v>
                  </c:pt>
                  <c:pt idx="60">
                    <c:v>2.5000000000000001E-2</c:v>
                  </c:pt>
                  <c:pt idx="61">
                    <c:v>1.8E-3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2.3E-3</c:v>
                  </c:pt>
                  <c:pt idx="65">
                    <c:v>3.5000000000000001E-3</c:v>
                  </c:pt>
                  <c:pt idx="66">
                    <c:v>1.6000000000000001E-3</c:v>
                  </c:pt>
                  <c:pt idx="67">
                    <c:v>5.4999999999999997E-3</c:v>
                  </c:pt>
                  <c:pt idx="68">
                    <c:v>1.6999999999999999E-3</c:v>
                  </c:pt>
                  <c:pt idx="69">
                    <c:v>4.7000000000000002E-3</c:v>
                  </c:pt>
                  <c:pt idx="70">
                    <c:v>1.2999999999999999E-3</c:v>
                  </c:pt>
                  <c:pt idx="71">
                    <c:v>1.8E-3</c:v>
                  </c:pt>
                  <c:pt idx="72">
                    <c:v>2.3999999999999998E-3</c:v>
                  </c:pt>
                  <c:pt idx="73">
                    <c:v>4.4000000000000003E-3</c:v>
                  </c:pt>
                  <c:pt idx="74">
                    <c:v>1.03E-2</c:v>
                  </c:pt>
                  <c:pt idx="75">
                    <c:v>2.9999999999999997E-4</c:v>
                  </c:pt>
                  <c:pt idx="76">
                    <c:v>8.0000000000000004E-4</c:v>
                  </c:pt>
                  <c:pt idx="77">
                    <c:v>1E-3</c:v>
                  </c:pt>
                  <c:pt idx="78">
                    <c:v>1.6999999999999999E-3</c:v>
                  </c:pt>
                  <c:pt idx="79">
                    <c:v>8.9999999999999998E-4</c:v>
                  </c:pt>
                  <c:pt idx="80">
                    <c:v>1E-3</c:v>
                  </c:pt>
                  <c:pt idx="81">
                    <c:v>8.0000000000000004E-4</c:v>
                  </c:pt>
                  <c:pt idx="82">
                    <c:v>1.9E-3</c:v>
                  </c:pt>
                  <c:pt idx="83">
                    <c:v>1.6000000000000001E-3</c:v>
                  </c:pt>
                  <c:pt idx="84">
                    <c:v>1.1999999999999999E-3</c:v>
                  </c:pt>
                  <c:pt idx="85">
                    <c:v>6.9999999999999999E-4</c:v>
                  </c:pt>
                  <c:pt idx="86">
                    <c:v>1.5E-3</c:v>
                  </c:pt>
                  <c:pt idx="87">
                    <c:v>2.5999999999999999E-3</c:v>
                  </c:pt>
                  <c:pt idx="88">
                    <c:v>6.9999999999999999E-4</c:v>
                  </c:pt>
                  <c:pt idx="89">
                    <c:v>1.1999999999999999E-3</c:v>
                  </c:pt>
                  <c:pt idx="90">
                    <c:v>1.1000000000000001E-3</c:v>
                  </c:pt>
                  <c:pt idx="91">
                    <c:v>8.0000000000000004E-4</c:v>
                  </c:pt>
                  <c:pt idx="92">
                    <c:v>6.9999999999999999E-4</c:v>
                  </c:pt>
                  <c:pt idx="93">
                    <c:v>1.6000000000000001E-3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3.0999999999999999E-3</c:v>
                  </c:pt>
                  <c:pt idx="97">
                    <c:v>8.0000000000000004E-4</c:v>
                  </c:pt>
                  <c:pt idx="98">
                    <c:v>1E-3</c:v>
                  </c:pt>
                  <c:pt idx="99">
                    <c:v>1.5299999999999999E-2</c:v>
                  </c:pt>
                  <c:pt idx="100">
                    <c:v>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4.0000000000000002E-4</c:v>
                  </c:pt>
                  <c:pt idx="106">
                    <c:v>1E-3</c:v>
                  </c:pt>
                  <c:pt idx="107">
                    <c:v>4.4999999999999997E-3</c:v>
                  </c:pt>
                  <c:pt idx="108">
                    <c:v>1E-3</c:v>
                  </c:pt>
                  <c:pt idx="109">
                    <c:v>1.2999999999999999E-3</c:v>
                  </c:pt>
                  <c:pt idx="110">
                    <c:v>2.7000000000000001E-3</c:v>
                  </c:pt>
                  <c:pt idx="111">
                    <c:v>1.2999999999999999E-3</c:v>
                  </c:pt>
                  <c:pt idx="112">
                    <c:v>1.5E-3</c:v>
                  </c:pt>
                  <c:pt idx="113">
                    <c:v>8.0000000000000004E-4</c:v>
                  </c:pt>
                  <c:pt idx="114">
                    <c:v>2.5000000000000001E-2</c:v>
                  </c:pt>
                  <c:pt idx="115">
                    <c:v>8.9999999999999998E-4</c:v>
                  </c:pt>
                  <c:pt idx="116">
                    <c:v>1.9E-3</c:v>
                  </c:pt>
                  <c:pt idx="117">
                    <c:v>1.1000000000000001E-3</c:v>
                  </c:pt>
                  <c:pt idx="118">
                    <c:v>1.8E-3</c:v>
                  </c:pt>
                  <c:pt idx="119">
                    <c:v>2E-3</c:v>
                  </c:pt>
                  <c:pt idx="120">
                    <c:v>1.1999999999999999E-3</c:v>
                  </c:pt>
                  <c:pt idx="121">
                    <c:v>6.9999999999999999E-4</c:v>
                  </c:pt>
                  <c:pt idx="122">
                    <c:v>2.3999999999999998E-3</c:v>
                  </c:pt>
                  <c:pt idx="123">
                    <c:v>5.9999999999999995E-4</c:v>
                  </c:pt>
                  <c:pt idx="124">
                    <c:v>1.5E-3</c:v>
                  </c:pt>
                  <c:pt idx="125">
                    <c:v>8.9999999999999998E-4</c:v>
                  </c:pt>
                  <c:pt idx="126">
                    <c:v>1.1999999999999999E-3</c:v>
                  </c:pt>
                  <c:pt idx="127">
                    <c:v>1.17E-2</c:v>
                  </c:pt>
                  <c:pt idx="128">
                    <c:v>5.9999999999999995E-4</c:v>
                  </c:pt>
                  <c:pt idx="129">
                    <c:v>1.5E-3</c:v>
                  </c:pt>
                  <c:pt idx="130">
                    <c:v>8.0000000000000004E-4</c:v>
                  </c:pt>
                  <c:pt idx="131">
                    <c:v>1.4E-3</c:v>
                  </c:pt>
                  <c:pt idx="132">
                    <c:v>1.1999999999999999E-3</c:v>
                  </c:pt>
                  <c:pt idx="133">
                    <c:v>1.4E-3</c:v>
                  </c:pt>
                  <c:pt idx="134">
                    <c:v>2.7000000000000001E-3</c:v>
                  </c:pt>
                  <c:pt idx="135">
                    <c:v>1.5E-3</c:v>
                  </c:pt>
                  <c:pt idx="136">
                    <c:v>4.4000000000000003E-3</c:v>
                  </c:pt>
                  <c:pt idx="137">
                    <c:v>9.9000000000000008E-3</c:v>
                  </c:pt>
                  <c:pt idx="138">
                    <c:v>2E-3</c:v>
                  </c:pt>
                  <c:pt idx="139">
                    <c:v>2.2000000000000001E-3</c:v>
                  </c:pt>
                  <c:pt idx="140">
                    <c:v>1.1000000000000001E-3</c:v>
                  </c:pt>
                  <c:pt idx="141">
                    <c:v>8.6999999999999994E-3</c:v>
                  </c:pt>
                  <c:pt idx="142">
                    <c:v>8.0000000000000004E-4</c:v>
                  </c:pt>
                  <c:pt idx="143">
                    <c:v>1E-3</c:v>
                  </c:pt>
                  <c:pt idx="144">
                    <c:v>2.8999999999999998E-3</c:v>
                  </c:pt>
                  <c:pt idx="145">
                    <c:v>5.9999999999999995E-4</c:v>
                  </c:pt>
                  <c:pt idx="146">
                    <c:v>2.3400000000000001E-2</c:v>
                  </c:pt>
                  <c:pt idx="147">
                    <c:v>1.1000000000000001E-3</c:v>
                  </c:pt>
                  <c:pt idx="148">
                    <c:v>1.8800000000000001E-2</c:v>
                  </c:pt>
                  <c:pt idx="149">
                    <c:v>5.0000000000000001E-4</c:v>
                  </c:pt>
                  <c:pt idx="150">
                    <c:v>1.4E-3</c:v>
                  </c:pt>
                  <c:pt idx="151">
                    <c:v>3.2000000000000002E-3</c:v>
                  </c:pt>
                  <c:pt idx="152">
                    <c:v>8.9999999999999998E-4</c:v>
                  </c:pt>
                  <c:pt idx="153">
                    <c:v>2.8299999999999999E-2</c:v>
                  </c:pt>
                  <c:pt idx="154">
                    <c:v>8.9999999999999998E-4</c:v>
                  </c:pt>
                  <c:pt idx="155">
                    <c:v>4.1000000000000003E-3</c:v>
                  </c:pt>
                  <c:pt idx="156">
                    <c:v>6.4999999999999997E-3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1E-3</c:v>
                  </c:pt>
                  <c:pt idx="160">
                    <c:v>1.5E-3</c:v>
                  </c:pt>
                  <c:pt idx="161">
                    <c:v>1.2999999999999999E-3</c:v>
                  </c:pt>
                  <c:pt idx="162">
                    <c:v>5.0000000000000001E-4</c:v>
                  </c:pt>
                  <c:pt idx="163">
                    <c:v>1.5E-3</c:v>
                  </c:pt>
                  <c:pt idx="164">
                    <c:v>1.1999999999999999E-3</c:v>
                  </c:pt>
                  <c:pt idx="165">
                    <c:v>8.3000000000000001E-3</c:v>
                  </c:pt>
                  <c:pt idx="166">
                    <c:v>2.0000000000000001E-4</c:v>
                  </c:pt>
                  <c:pt idx="167">
                    <c:v>1E-3</c:v>
                  </c:pt>
                  <c:pt idx="168">
                    <c:v>2.0999999999999999E-3</c:v>
                  </c:pt>
                  <c:pt idx="169">
                    <c:v>4.5999999999999999E-3</c:v>
                  </c:pt>
                  <c:pt idx="170">
                    <c:v>6.9999999999999999E-4</c:v>
                  </c:pt>
                  <c:pt idx="171">
                    <c:v>1.8E-3</c:v>
                  </c:pt>
                  <c:pt idx="172">
                    <c:v>5.0000000000000001E-4</c:v>
                  </c:pt>
                  <c:pt idx="173">
                    <c:v>6.9999999999999999E-4</c:v>
                  </c:pt>
                  <c:pt idx="174">
                    <c:v>4.1999999999999997E-3</c:v>
                  </c:pt>
                  <c:pt idx="175">
                    <c:v>1.1999999999999999E-3</c:v>
                  </c:pt>
                  <c:pt idx="176">
                    <c:v>1E-3</c:v>
                  </c:pt>
                  <c:pt idx="177">
                    <c:v>6.9999999999999999E-4</c:v>
                  </c:pt>
                  <c:pt idx="178">
                    <c:v>2.8E-3</c:v>
                  </c:pt>
                  <c:pt idx="179">
                    <c:v>1.2999999999999999E-3</c:v>
                  </c:pt>
                  <c:pt idx="180">
                    <c:v>4.0000000000000002E-4</c:v>
                  </c:pt>
                  <c:pt idx="181">
                    <c:v>8.9999999999999998E-4</c:v>
                  </c:pt>
                  <c:pt idx="182">
                    <c:v>8.0000000000000004E-4</c:v>
                  </c:pt>
                  <c:pt idx="183">
                    <c:v>1.1000000000000001E-3</c:v>
                  </c:pt>
                  <c:pt idx="184">
                    <c:v>5.0000000000000001E-4</c:v>
                  </c:pt>
                  <c:pt idx="185">
                    <c:v>6.9999999999999999E-4</c:v>
                  </c:pt>
                  <c:pt idx="186">
                    <c:v>2.0999999999999999E-3</c:v>
                  </c:pt>
                  <c:pt idx="187">
                    <c:v>5.0000000000000001E-4</c:v>
                  </c:pt>
                  <c:pt idx="188">
                    <c:v>1.6999999999999999E-3</c:v>
                  </c:pt>
                  <c:pt idx="189">
                    <c:v>5.1000000000000004E-3</c:v>
                  </c:pt>
                  <c:pt idx="190">
                    <c:v>6.9999999999999999E-4</c:v>
                  </c:pt>
                  <c:pt idx="191">
                    <c:v>4.0000000000000001E-3</c:v>
                  </c:pt>
                  <c:pt idx="192">
                    <c:v>5.0000000000000001E-4</c:v>
                  </c:pt>
                  <c:pt idx="193">
                    <c:v>8.0000000000000004E-4</c:v>
                  </c:pt>
                  <c:pt idx="194">
                    <c:v>1.1000000000000001E-3</c:v>
                  </c:pt>
                  <c:pt idx="195">
                    <c:v>6.4000000000000003E-3</c:v>
                  </c:pt>
                  <c:pt idx="196">
                    <c:v>1.1999999999999999E-3</c:v>
                  </c:pt>
                  <c:pt idx="197">
                    <c:v>1.2999999999999999E-3</c:v>
                  </c:pt>
                  <c:pt idx="198">
                    <c:v>2.5999999999999999E-3</c:v>
                  </c:pt>
                  <c:pt idx="199">
                    <c:v>3.5000000000000001E-3</c:v>
                  </c:pt>
                  <c:pt idx="200">
                    <c:v>8.0000000000000004E-4</c:v>
                  </c:pt>
                  <c:pt idx="201">
                    <c:v>6.9999999999999999E-4</c:v>
                  </c:pt>
                  <c:pt idx="202">
                    <c:v>7.4999999999999997E-3</c:v>
                  </c:pt>
                  <c:pt idx="203">
                    <c:v>1.1000000000000001E-3</c:v>
                  </c:pt>
                  <c:pt idx="204">
                    <c:v>3.0999999999999999E-3</c:v>
                  </c:pt>
                  <c:pt idx="205">
                    <c:v>1.6999999999999999E-3</c:v>
                  </c:pt>
                  <c:pt idx="206">
                    <c:v>8.9999999999999998E-4</c:v>
                  </c:pt>
                  <c:pt idx="207">
                    <c:v>5.9999999999999995E-4</c:v>
                  </c:pt>
                  <c:pt idx="208">
                    <c:v>1E-3</c:v>
                  </c:pt>
                  <c:pt idx="209">
                    <c:v>1.1000000000000001E-3</c:v>
                  </c:pt>
                  <c:pt idx="210">
                    <c:v>1.1000000000000001E-3</c:v>
                  </c:pt>
                  <c:pt idx="211">
                    <c:v>8.9999999999999993E-3</c:v>
                  </c:pt>
                  <c:pt idx="212">
                    <c:v>8.0000000000000004E-4</c:v>
                  </c:pt>
                  <c:pt idx="213">
                    <c:v>1.1999999999999999E-3</c:v>
                  </c:pt>
                  <c:pt idx="214">
                    <c:v>1.1000000000000001E-3</c:v>
                  </c:pt>
                  <c:pt idx="215">
                    <c:v>1.2999999999999999E-3</c:v>
                  </c:pt>
                  <c:pt idx="216">
                    <c:v>1.2200000000000001E-2</c:v>
                  </c:pt>
                  <c:pt idx="217">
                    <c:v>1.8E-3</c:v>
                  </c:pt>
                  <c:pt idx="218">
                    <c:v>8.0000000000000004E-4</c:v>
                  </c:pt>
                  <c:pt idx="219">
                    <c:v>8.0000000000000004E-4</c:v>
                  </c:pt>
                  <c:pt idx="220">
                    <c:v>1.1000000000000001E-3</c:v>
                  </c:pt>
                  <c:pt idx="221">
                    <c:v>8.0000000000000004E-4</c:v>
                  </c:pt>
                  <c:pt idx="222">
                    <c:v>1.1999999999999999E-3</c:v>
                  </c:pt>
                  <c:pt idx="223">
                    <c:v>8.9999999999999998E-4</c:v>
                  </c:pt>
                  <c:pt idx="224">
                    <c:v>1.3899999999999999E-2</c:v>
                  </c:pt>
                  <c:pt idx="225">
                    <c:v>8.0000000000000004E-4</c:v>
                  </c:pt>
                  <c:pt idx="226">
                    <c:v>5.9999999999999995E-4</c:v>
                  </c:pt>
                  <c:pt idx="227">
                    <c:v>1.5E-3</c:v>
                  </c:pt>
                  <c:pt idx="228">
                    <c:v>5.0000000000000001E-4</c:v>
                  </c:pt>
                  <c:pt idx="229">
                    <c:v>2.8E-3</c:v>
                  </c:pt>
                  <c:pt idx="230">
                    <c:v>1.6000000000000001E-3</c:v>
                  </c:pt>
                  <c:pt idx="231">
                    <c:v>1.1999999999999999E-3</c:v>
                  </c:pt>
                  <c:pt idx="232">
                    <c:v>2.5000000000000001E-3</c:v>
                  </c:pt>
                  <c:pt idx="233">
                    <c:v>1E-3</c:v>
                  </c:pt>
                  <c:pt idx="234">
                    <c:v>1.1000000000000001E-3</c:v>
                  </c:pt>
                  <c:pt idx="235">
                    <c:v>1.6000000000000001E-3</c:v>
                  </c:pt>
                  <c:pt idx="236">
                    <c:v>2.7000000000000001E-3</c:v>
                  </c:pt>
                  <c:pt idx="237">
                    <c:v>1.5E-3</c:v>
                  </c:pt>
                  <c:pt idx="238">
                    <c:v>1.89E-2</c:v>
                  </c:pt>
                  <c:pt idx="239">
                    <c:v>5.9999999999999995E-4</c:v>
                  </c:pt>
                  <c:pt idx="240">
                    <c:v>3.5999999999999999E-3</c:v>
                  </c:pt>
                  <c:pt idx="241">
                    <c:v>6.9999999999999999E-4</c:v>
                  </c:pt>
                  <c:pt idx="242">
                    <c:v>4.8999999999999998E-3</c:v>
                  </c:pt>
                  <c:pt idx="243">
                    <c:v>4.3E-3</c:v>
                  </c:pt>
                  <c:pt idx="244">
                    <c:v>4.0000000000000001E-3</c:v>
                  </c:pt>
                  <c:pt idx="245">
                    <c:v>1.6999999999999999E-3</c:v>
                  </c:pt>
                  <c:pt idx="246">
                    <c:v>1.8E-3</c:v>
                  </c:pt>
                  <c:pt idx="247">
                    <c:v>1.6000000000000001E-3</c:v>
                  </c:pt>
                  <c:pt idx="248">
                    <c:v>8.0000000000000004E-4</c:v>
                  </c:pt>
                  <c:pt idx="249">
                    <c:v>5.7999999999999996E-3</c:v>
                  </c:pt>
                  <c:pt idx="250">
                    <c:v>1.2999999999999999E-3</c:v>
                  </c:pt>
                  <c:pt idx="251">
                    <c:v>8.0000000000000004E-4</c:v>
                  </c:pt>
                  <c:pt idx="252">
                    <c:v>7.0000000000000001E-3</c:v>
                  </c:pt>
                  <c:pt idx="253">
                    <c:v>5.0000000000000001E-4</c:v>
                  </c:pt>
                  <c:pt idx="254">
                    <c:v>1.4800000000000001E-2</c:v>
                  </c:pt>
                  <c:pt idx="255">
                    <c:v>2.3E-3</c:v>
                  </c:pt>
                  <c:pt idx="256">
                    <c:v>8.0000000000000004E-4</c:v>
                  </c:pt>
                  <c:pt idx="257">
                    <c:v>6.4000000000000003E-3</c:v>
                  </c:pt>
                  <c:pt idx="258">
                    <c:v>2.8999999999999998E-3</c:v>
                  </c:pt>
                  <c:pt idx="259">
                    <c:v>2.3999999999999998E-3</c:v>
                  </c:pt>
                  <c:pt idx="260">
                    <c:v>5.9999999999999995E-4</c:v>
                  </c:pt>
                  <c:pt idx="261">
                    <c:v>1.1000000000000001E-3</c:v>
                  </c:pt>
                  <c:pt idx="262">
                    <c:v>1.8E-3</c:v>
                  </c:pt>
                  <c:pt idx="263">
                    <c:v>8.0000000000000004E-4</c:v>
                  </c:pt>
                  <c:pt idx="264">
                    <c:v>6.4000000000000003E-3</c:v>
                  </c:pt>
                  <c:pt idx="265">
                    <c:v>1E-3</c:v>
                  </c:pt>
                  <c:pt idx="266">
                    <c:v>1.4E-3</c:v>
                  </c:pt>
                  <c:pt idx="267">
                    <c:v>1.1000000000000001E-3</c:v>
                  </c:pt>
                  <c:pt idx="268">
                    <c:v>5.9999999999999995E-4</c:v>
                  </c:pt>
                  <c:pt idx="269">
                    <c:v>1.1999999999999999E-3</c:v>
                  </c:pt>
                  <c:pt idx="270">
                    <c:v>3.2000000000000002E-3</c:v>
                  </c:pt>
                  <c:pt idx="271">
                    <c:v>1.5E-3</c:v>
                  </c:pt>
                  <c:pt idx="272">
                    <c:v>2.2000000000000001E-3</c:v>
                  </c:pt>
                  <c:pt idx="273">
                    <c:v>2.0000000000000001E-4</c:v>
                  </c:pt>
                  <c:pt idx="274">
                    <c:v>1E-4</c:v>
                  </c:pt>
                  <c:pt idx="275">
                    <c:v>4.1999999999999997E-3</c:v>
                  </c:pt>
                  <c:pt idx="276">
                    <c:v>3.7000000000000002E-3</c:v>
                  </c:pt>
                  <c:pt idx="277">
                    <c:v>2.9999999999999997E-4</c:v>
                  </c:pt>
                  <c:pt idx="278">
                    <c:v>1E-4</c:v>
                  </c:pt>
                  <c:pt idx="279">
                    <c:v>1E-4</c:v>
                  </c:pt>
                  <c:pt idx="280">
                    <c:v>1.7000000000000001E-4</c:v>
                  </c:pt>
                  <c:pt idx="281">
                    <c:v>1E-4</c:v>
                  </c:pt>
                  <c:pt idx="282">
                    <c:v>2.9999999999999997E-4</c:v>
                  </c:pt>
                  <c:pt idx="283">
                    <c:v>1E-4</c:v>
                  </c:pt>
                  <c:pt idx="284">
                    <c:v>2E-3</c:v>
                  </c:pt>
                  <c:pt idx="285">
                    <c:v>1.9E-3</c:v>
                  </c:pt>
                  <c:pt idx="286">
                    <c:v>2E-3</c:v>
                  </c:pt>
                  <c:pt idx="28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58-4913-97B2-1A35783CBE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23">
                  <c:v>-3.7394091744516571E-2</c:v>
                </c:pt>
                <c:pt idx="24">
                  <c:v>-3.7391043951721659E-2</c:v>
                </c:pt>
                <c:pt idx="25">
                  <c:v>-3.7375804987747119E-2</c:v>
                </c:pt>
                <c:pt idx="26">
                  <c:v>-3.7244749897566098E-2</c:v>
                </c:pt>
                <c:pt idx="27">
                  <c:v>-3.7241702104771193E-2</c:v>
                </c:pt>
                <c:pt idx="28">
                  <c:v>-3.7226463140796653E-2</c:v>
                </c:pt>
                <c:pt idx="29">
                  <c:v>-3.7211224176822114E-2</c:v>
                </c:pt>
                <c:pt idx="30">
                  <c:v>-3.7144172735334144E-2</c:v>
                </c:pt>
                <c:pt idx="31">
                  <c:v>-3.7141124942539239E-2</c:v>
                </c:pt>
                <c:pt idx="32">
                  <c:v>-3.7125885978564699E-2</c:v>
                </c:pt>
                <c:pt idx="33">
                  <c:v>-3.6912540482921169E-2</c:v>
                </c:pt>
                <c:pt idx="34">
                  <c:v>-3.6909492690126264E-2</c:v>
                </c:pt>
                <c:pt idx="36">
                  <c:v>-2.0506271867933738E-2</c:v>
                </c:pt>
                <c:pt idx="37">
                  <c:v>-2.0390455741727247E-2</c:v>
                </c:pt>
                <c:pt idx="38">
                  <c:v>-2.0356930020983266E-2</c:v>
                </c:pt>
                <c:pt idx="39">
                  <c:v>-2.0323404300239281E-2</c:v>
                </c:pt>
                <c:pt idx="40">
                  <c:v>-2.0241113894776779E-2</c:v>
                </c:pt>
                <c:pt idx="41">
                  <c:v>-2.0207588174032794E-2</c:v>
                </c:pt>
                <c:pt idx="42">
                  <c:v>-2.002472060633834E-2</c:v>
                </c:pt>
                <c:pt idx="43">
                  <c:v>-1.9942430200875837E-2</c:v>
                </c:pt>
                <c:pt idx="44">
                  <c:v>-1.9924143444106389E-2</c:v>
                </c:pt>
                <c:pt idx="45">
                  <c:v>-1.9890617723362407E-2</c:v>
                </c:pt>
                <c:pt idx="46">
                  <c:v>-1.9875378759387871E-2</c:v>
                </c:pt>
                <c:pt idx="47">
                  <c:v>-1.9857092002618426E-2</c:v>
                </c:pt>
                <c:pt idx="48">
                  <c:v>-1.9841853038643886E-2</c:v>
                </c:pt>
                <c:pt idx="49">
                  <c:v>-1.9823566281874441E-2</c:v>
                </c:pt>
                <c:pt idx="50">
                  <c:v>-1.977480159715592E-2</c:v>
                </c:pt>
                <c:pt idx="51">
                  <c:v>-1.9756514840386475E-2</c:v>
                </c:pt>
                <c:pt idx="52">
                  <c:v>-1.9741275876411939E-2</c:v>
                </c:pt>
                <c:pt idx="53">
                  <c:v>-1.9726036912437399E-2</c:v>
                </c:pt>
                <c:pt idx="54">
                  <c:v>-1.9707750155667954E-2</c:v>
                </c:pt>
                <c:pt idx="55">
                  <c:v>-1.9692511191693414E-2</c:v>
                </c:pt>
                <c:pt idx="56">
                  <c:v>-1.9674224434923969E-2</c:v>
                </c:pt>
                <c:pt idx="57">
                  <c:v>-1.9658985470949433E-2</c:v>
                </c:pt>
                <c:pt idx="58">
                  <c:v>-1.9610220786230911E-2</c:v>
                </c:pt>
                <c:pt idx="59">
                  <c:v>-1.9607172993436003E-2</c:v>
                </c:pt>
                <c:pt idx="60">
                  <c:v>-1.9591934029461466E-2</c:v>
                </c:pt>
                <c:pt idx="61">
                  <c:v>-1.9476117903254979E-2</c:v>
                </c:pt>
                <c:pt idx="64">
                  <c:v>-8.0042258232228929E-3</c:v>
                </c:pt>
                <c:pt idx="65">
                  <c:v>-7.9707001024789115E-3</c:v>
                </c:pt>
                <c:pt idx="66">
                  <c:v>-7.9371743817349266E-3</c:v>
                </c:pt>
                <c:pt idx="67">
                  <c:v>-7.9219354177603903E-3</c:v>
                </c:pt>
                <c:pt idx="68">
                  <c:v>-7.5714392463460192E-3</c:v>
                </c:pt>
                <c:pt idx="69">
                  <c:v>-7.5379135256020378E-3</c:v>
                </c:pt>
                <c:pt idx="70">
                  <c:v>-7.504387804858053E-3</c:v>
                </c:pt>
                <c:pt idx="71">
                  <c:v>-7.4891488408835166E-3</c:v>
                </c:pt>
                <c:pt idx="72">
                  <c:v>-7.4556231201395318E-3</c:v>
                </c:pt>
                <c:pt idx="73">
                  <c:v>-7.4038106426261019E-3</c:v>
                </c:pt>
                <c:pt idx="74">
                  <c:v>-7.190465146982572E-3</c:v>
                </c:pt>
                <c:pt idx="75">
                  <c:v>-7.1752261830080356E-3</c:v>
                </c:pt>
                <c:pt idx="76">
                  <c:v>-7.1569394262385906E-3</c:v>
                </c:pt>
                <c:pt idx="77">
                  <c:v>-7.153891633443682E-3</c:v>
                </c:pt>
                <c:pt idx="78">
                  <c:v>-7.1386526694691456E-3</c:v>
                </c:pt>
                <c:pt idx="79">
                  <c:v>-7.0898879847506244E-3</c:v>
                </c:pt>
                <c:pt idx="80">
                  <c:v>-7.0716012279811793E-3</c:v>
                </c:pt>
                <c:pt idx="81">
                  <c:v>-6.9893108225186733E-3</c:v>
                </c:pt>
                <c:pt idx="82">
                  <c:v>-6.9740718585441369E-3</c:v>
                </c:pt>
                <c:pt idx="83">
                  <c:v>-6.9710240657492283E-3</c:v>
                </c:pt>
                <c:pt idx="84">
                  <c:v>-6.9557851017746919E-3</c:v>
                </c:pt>
                <c:pt idx="85">
                  <c:v>-6.8582557323376495E-3</c:v>
                </c:pt>
                <c:pt idx="86">
                  <c:v>-6.705866092592272E-3</c:v>
                </c:pt>
                <c:pt idx="87">
                  <c:v>-6.6906271286177321E-3</c:v>
                </c:pt>
                <c:pt idx="88">
                  <c:v>-6.6753881646431958E-3</c:v>
                </c:pt>
                <c:pt idx="89">
                  <c:v>-6.6723403718482871E-3</c:v>
                </c:pt>
                <c:pt idx="90">
                  <c:v>-6.2273626237917823E-3</c:v>
                </c:pt>
                <c:pt idx="91">
                  <c:v>-6.2243148309968736E-3</c:v>
                </c:pt>
                <c:pt idx="92">
                  <c:v>-6.2090758670223373E-3</c:v>
                </c:pt>
                <c:pt idx="93">
                  <c:v>-6.1084987047903862E-3</c:v>
                </c:pt>
                <c:pt idx="94">
                  <c:v>-6.0932597408158498E-3</c:v>
                </c:pt>
                <c:pt idx="95">
                  <c:v>-5.809815010889445E-3</c:v>
                </c:pt>
                <c:pt idx="96">
                  <c:v>-5.7945760469149087E-3</c:v>
                </c:pt>
                <c:pt idx="97">
                  <c:v>-5.7762892901454636E-3</c:v>
                </c:pt>
                <c:pt idx="98">
                  <c:v>-5.7610503261709238E-3</c:v>
                </c:pt>
                <c:pt idx="99">
                  <c:v>-5.3617894700380316E-3</c:v>
                </c:pt>
                <c:pt idx="100">
                  <c:v>-1.2872924118173881E-4</c:v>
                </c:pt>
                <c:pt idx="101">
                  <c:v>6.0643857180704384E-3</c:v>
                </c:pt>
                <c:pt idx="102">
                  <c:v>7.0518705836204905E-3</c:v>
                </c:pt>
                <c:pt idx="103">
                  <c:v>1.2458655001786518E-2</c:v>
                </c:pt>
                <c:pt idx="104">
                  <c:v>1.7188829419483059E-2</c:v>
                </c:pt>
                <c:pt idx="105">
                  <c:v>1.811840622192987E-2</c:v>
                </c:pt>
                <c:pt idx="106">
                  <c:v>2.2613900594418531E-2</c:v>
                </c:pt>
                <c:pt idx="107">
                  <c:v>2.2629139558393071E-2</c:v>
                </c:pt>
                <c:pt idx="108">
                  <c:v>2.2662665279137049E-2</c:v>
                </c:pt>
                <c:pt idx="109">
                  <c:v>2.2677904243111589E-2</c:v>
                </c:pt>
                <c:pt idx="110">
                  <c:v>2.2696190999881034E-2</c:v>
                </c:pt>
                <c:pt idx="111">
                  <c:v>2.2711429963855573E-2</c:v>
                </c:pt>
                <c:pt idx="112">
                  <c:v>2.2830293882856966E-2</c:v>
                </c:pt>
                <c:pt idx="113">
                  <c:v>2.2845532846831506E-2</c:v>
                </c:pt>
                <c:pt idx="114">
                  <c:v>2.2860771810806046E-2</c:v>
                </c:pt>
                <c:pt idx="115">
                  <c:v>2.2863819603600951E-2</c:v>
                </c:pt>
                <c:pt idx="116">
                  <c:v>2.2879058567575491E-2</c:v>
                </c:pt>
                <c:pt idx="117">
                  <c:v>2.2894297531550024E-2</c:v>
                </c:pt>
                <c:pt idx="118">
                  <c:v>2.2927823252294009E-2</c:v>
                </c:pt>
                <c:pt idx="119">
                  <c:v>2.2946110009063454E-2</c:v>
                </c:pt>
                <c:pt idx="120">
                  <c:v>2.2961348973037993E-2</c:v>
                </c:pt>
                <c:pt idx="121">
                  <c:v>2.2979635729807438E-2</c:v>
                </c:pt>
                <c:pt idx="122">
                  <c:v>2.2994874693781978E-2</c:v>
                </c:pt>
                <c:pt idx="123">
                  <c:v>2.3010113657756511E-2</c:v>
                </c:pt>
                <c:pt idx="124">
                  <c:v>2.3028400414525956E-2</c:v>
                </c:pt>
                <c:pt idx="125">
                  <c:v>2.3043639378500496E-2</c:v>
                </c:pt>
                <c:pt idx="126">
                  <c:v>2.3046687171295408E-2</c:v>
                </c:pt>
                <c:pt idx="127">
                  <c:v>2.3061926135269941E-2</c:v>
                </c:pt>
                <c:pt idx="128">
                  <c:v>2.3077165099244481E-2</c:v>
                </c:pt>
                <c:pt idx="129">
                  <c:v>2.3080212892039386E-2</c:v>
                </c:pt>
                <c:pt idx="130">
                  <c:v>2.3095451856013926E-2</c:v>
                </c:pt>
                <c:pt idx="131">
                  <c:v>2.3110690819988466E-2</c:v>
                </c:pt>
                <c:pt idx="132">
                  <c:v>2.3128977576757911E-2</c:v>
                </c:pt>
                <c:pt idx="133">
                  <c:v>2.3162503297501896E-2</c:v>
                </c:pt>
                <c:pt idx="134">
                  <c:v>2.3177742261476428E-2</c:v>
                </c:pt>
                <c:pt idx="135">
                  <c:v>2.3192981225450968E-2</c:v>
                </c:pt>
                <c:pt idx="136">
                  <c:v>2.3196029018245874E-2</c:v>
                </c:pt>
                <c:pt idx="137">
                  <c:v>2.3293558387682916E-2</c:v>
                </c:pt>
                <c:pt idx="138">
                  <c:v>2.3296606180477828E-2</c:v>
                </c:pt>
                <c:pt idx="139">
                  <c:v>2.3311845144452361E-2</c:v>
                </c:pt>
                <c:pt idx="140">
                  <c:v>2.3327084108426901E-2</c:v>
                </c:pt>
                <c:pt idx="141">
                  <c:v>2.3342323072401441E-2</c:v>
                </c:pt>
                <c:pt idx="142">
                  <c:v>2.3345370865196346E-2</c:v>
                </c:pt>
                <c:pt idx="143">
                  <c:v>2.3394135549914871E-2</c:v>
                </c:pt>
                <c:pt idx="144">
                  <c:v>2.3409374513889403E-2</c:v>
                </c:pt>
                <c:pt idx="145">
                  <c:v>2.3412422306684316E-2</c:v>
                </c:pt>
                <c:pt idx="146">
                  <c:v>2.3427661270658848E-2</c:v>
                </c:pt>
                <c:pt idx="147">
                  <c:v>2.3442900234633388E-2</c:v>
                </c:pt>
                <c:pt idx="148">
                  <c:v>2.3445948027428293E-2</c:v>
                </c:pt>
                <c:pt idx="149">
                  <c:v>2.3461186991402833E-2</c:v>
                </c:pt>
                <c:pt idx="150">
                  <c:v>2.3476425955377373E-2</c:v>
                </c:pt>
                <c:pt idx="151">
                  <c:v>2.3610528838353306E-2</c:v>
                </c:pt>
                <c:pt idx="152">
                  <c:v>2.3625767802327845E-2</c:v>
                </c:pt>
                <c:pt idx="153">
                  <c:v>2.3641006766302378E-2</c:v>
                </c:pt>
                <c:pt idx="154">
                  <c:v>2.364405455909729E-2</c:v>
                </c:pt>
                <c:pt idx="155">
                  <c:v>2.3659293523071823E-2</c:v>
                </c:pt>
                <c:pt idx="156">
                  <c:v>2.3744631721329238E-2</c:v>
                </c:pt>
                <c:pt idx="157">
                  <c:v>2.3872639018715353E-2</c:v>
                </c:pt>
                <c:pt idx="158">
                  <c:v>2.3875686811510265E-2</c:v>
                </c:pt>
                <c:pt idx="159">
                  <c:v>2.3890925775484798E-2</c:v>
                </c:pt>
                <c:pt idx="160">
                  <c:v>2.3909212532254243E-2</c:v>
                </c:pt>
                <c:pt idx="161">
                  <c:v>2.3924451496228783E-2</c:v>
                </c:pt>
                <c:pt idx="162">
                  <c:v>2.3942738252998228E-2</c:v>
                </c:pt>
                <c:pt idx="163">
                  <c:v>2.3973216180947308E-2</c:v>
                </c:pt>
                <c:pt idx="164">
                  <c:v>2.3976263973742213E-2</c:v>
                </c:pt>
                <c:pt idx="165">
                  <c:v>2.3991502937716753E-2</c:v>
                </c:pt>
                <c:pt idx="166">
                  <c:v>2.4021980865665826E-2</c:v>
                </c:pt>
                <c:pt idx="167">
                  <c:v>2.4040267622435271E-2</c:v>
                </c:pt>
                <c:pt idx="168">
                  <c:v>2.4043315415230183E-2</c:v>
                </c:pt>
                <c:pt idx="169">
                  <c:v>2.40920800999487E-2</c:v>
                </c:pt>
                <c:pt idx="170">
                  <c:v>2.410731906392324E-2</c:v>
                </c:pt>
                <c:pt idx="171">
                  <c:v>2.4256660910873713E-2</c:v>
                </c:pt>
                <c:pt idx="172">
                  <c:v>2.4271899874848245E-2</c:v>
                </c:pt>
                <c:pt idx="173">
                  <c:v>2.4290186631617691E-2</c:v>
                </c:pt>
                <c:pt idx="174">
                  <c:v>2.430542559559223E-2</c:v>
                </c:pt>
                <c:pt idx="175">
                  <c:v>2.4308473388387136E-2</c:v>
                </c:pt>
                <c:pt idx="176">
                  <c:v>2.4323712352361675E-2</c:v>
                </c:pt>
                <c:pt idx="177">
                  <c:v>2.435723807310566E-2</c:v>
                </c:pt>
                <c:pt idx="178">
                  <c:v>2.4390763793849645E-2</c:v>
                </c:pt>
                <c:pt idx="179">
                  <c:v>3.0016989293249013E-2</c:v>
                </c:pt>
                <c:pt idx="180">
                  <c:v>3.0300434023175418E-2</c:v>
                </c:pt>
                <c:pt idx="181">
                  <c:v>3.031567298714995E-2</c:v>
                </c:pt>
                <c:pt idx="182">
                  <c:v>3.0318720779944863E-2</c:v>
                </c:pt>
                <c:pt idx="183">
                  <c:v>3.036748546466338E-2</c:v>
                </c:pt>
                <c:pt idx="184">
                  <c:v>3.0416250149381905E-2</c:v>
                </c:pt>
                <c:pt idx="185">
                  <c:v>3.043453690615135E-2</c:v>
                </c:pt>
                <c:pt idx="186">
                  <c:v>3.044977587012589E-2</c:v>
                </c:pt>
                <c:pt idx="187">
                  <c:v>3.0681408122538865E-2</c:v>
                </c:pt>
                <c:pt idx="188">
                  <c:v>3.068445591533377E-2</c:v>
                </c:pt>
                <c:pt idx="189">
                  <c:v>3.069969487930831E-2</c:v>
                </c:pt>
                <c:pt idx="190">
                  <c:v>3.0849036726258775E-2</c:v>
                </c:pt>
                <c:pt idx="191">
                  <c:v>3.088256244700276E-2</c:v>
                </c:pt>
                <c:pt idx="192">
                  <c:v>3.08978014109773E-2</c:v>
                </c:pt>
                <c:pt idx="193">
                  <c:v>3.1031904293953232E-2</c:v>
                </c:pt>
                <c:pt idx="194">
                  <c:v>3.461610862076453E-2</c:v>
                </c:pt>
                <c:pt idx="195">
                  <c:v>3.4649634341508515E-2</c:v>
                </c:pt>
                <c:pt idx="196">
                  <c:v>3.4664873305483054E-2</c:v>
                </c:pt>
                <c:pt idx="197">
                  <c:v>3.4683160062252499E-2</c:v>
                </c:pt>
                <c:pt idx="198">
                  <c:v>3.4698399026227039E-2</c:v>
                </c:pt>
                <c:pt idx="199">
                  <c:v>3.4716685782996484E-2</c:v>
                </c:pt>
                <c:pt idx="200">
                  <c:v>3.4731924746971024E-2</c:v>
                </c:pt>
                <c:pt idx="201">
                  <c:v>3.4750211503740469E-2</c:v>
                </c:pt>
                <c:pt idx="202">
                  <c:v>3.4765450467715009E-2</c:v>
                </c:pt>
                <c:pt idx="203">
                  <c:v>3.479897618845898E-2</c:v>
                </c:pt>
                <c:pt idx="204">
                  <c:v>3.481421515243352E-2</c:v>
                </c:pt>
                <c:pt idx="205">
                  <c:v>3.4832501909202965E-2</c:v>
                </c:pt>
                <c:pt idx="206">
                  <c:v>3.4847740873177505E-2</c:v>
                </c:pt>
                <c:pt idx="207">
                  <c:v>3.4914792314665474E-2</c:v>
                </c:pt>
                <c:pt idx="208">
                  <c:v>3.4933079071434919E-2</c:v>
                </c:pt>
                <c:pt idx="209">
                  <c:v>3.5396343576260869E-2</c:v>
                </c:pt>
                <c:pt idx="210">
                  <c:v>3.5399391369055774E-2</c:v>
                </c:pt>
                <c:pt idx="211">
                  <c:v>3.5432917089799759E-2</c:v>
                </c:pt>
                <c:pt idx="212">
                  <c:v>3.5463395017748839E-2</c:v>
                </c:pt>
                <c:pt idx="213">
                  <c:v>3.556397217998078E-2</c:v>
                </c:pt>
                <c:pt idx="214">
                  <c:v>3.5627975828673844E-2</c:v>
                </c:pt>
                <c:pt idx="215">
                  <c:v>3.5646262585443289E-2</c:v>
                </c:pt>
                <c:pt idx="216">
                  <c:v>3.5649310378238194E-2</c:v>
                </c:pt>
                <c:pt idx="217">
                  <c:v>3.5661501549417829E-2</c:v>
                </c:pt>
                <c:pt idx="218">
                  <c:v>3.5664549342212734E-2</c:v>
                </c:pt>
                <c:pt idx="219">
                  <c:v>3.5731600783700704E-2</c:v>
                </c:pt>
                <c:pt idx="220">
                  <c:v>3.5746839747675244E-2</c:v>
                </c:pt>
                <c:pt idx="221">
                  <c:v>3.5762078711649783E-2</c:v>
                </c:pt>
                <c:pt idx="222">
                  <c:v>3.5765126504444689E-2</c:v>
                </c:pt>
                <c:pt idx="223">
                  <c:v>3.5780365468419228E-2</c:v>
                </c:pt>
                <c:pt idx="224">
                  <c:v>3.5795604432393754E-2</c:v>
                </c:pt>
                <c:pt idx="225">
                  <c:v>3.5798652225188674E-2</c:v>
                </c:pt>
                <c:pt idx="226">
                  <c:v>3.5810843396368294E-2</c:v>
                </c:pt>
                <c:pt idx="227">
                  <c:v>3.5813891189163199E-2</c:v>
                </c:pt>
                <c:pt idx="228">
                  <c:v>3.5829130153137739E-2</c:v>
                </c:pt>
                <c:pt idx="229">
                  <c:v>3.5832177945932644E-2</c:v>
                </c:pt>
                <c:pt idx="230">
                  <c:v>3.5844369117112279E-2</c:v>
                </c:pt>
                <c:pt idx="231">
                  <c:v>3.5847416909907184E-2</c:v>
                </c:pt>
                <c:pt idx="232">
                  <c:v>3.5862655873881724E-2</c:v>
                </c:pt>
                <c:pt idx="233">
                  <c:v>3.5877894837856264E-2</c:v>
                </c:pt>
                <c:pt idx="234">
                  <c:v>3.5880942630651169E-2</c:v>
                </c:pt>
                <c:pt idx="235">
                  <c:v>3.5896181594625709E-2</c:v>
                </c:pt>
                <c:pt idx="236">
                  <c:v>3.5911420558600249E-2</c:v>
                </c:pt>
                <c:pt idx="237">
                  <c:v>3.5914468351395154E-2</c:v>
                </c:pt>
                <c:pt idx="238">
                  <c:v>3.5929707315369694E-2</c:v>
                </c:pt>
                <c:pt idx="239">
                  <c:v>3.6060762405550714E-2</c:v>
                </c:pt>
                <c:pt idx="240">
                  <c:v>3.6063810198345619E-2</c:v>
                </c:pt>
                <c:pt idx="241">
                  <c:v>3.6146100603808129E-2</c:v>
                </c:pt>
                <c:pt idx="242">
                  <c:v>3.6161339567782669E-2</c:v>
                </c:pt>
                <c:pt idx="243">
                  <c:v>3.6179626324552114E-2</c:v>
                </c:pt>
                <c:pt idx="244">
                  <c:v>3.6210104252501193E-2</c:v>
                </c:pt>
                <c:pt idx="245">
                  <c:v>3.6213152045296099E-2</c:v>
                </c:pt>
                <c:pt idx="246">
                  <c:v>3.6258868937219704E-2</c:v>
                </c:pt>
                <c:pt idx="247">
                  <c:v>3.6261916730014623E-2</c:v>
                </c:pt>
                <c:pt idx="248">
                  <c:v>3.6292394657963689E-2</c:v>
                </c:pt>
                <c:pt idx="249">
                  <c:v>3.6295442450758594E-2</c:v>
                </c:pt>
                <c:pt idx="250">
                  <c:v>3.6325920378707674E-2</c:v>
                </c:pt>
                <c:pt idx="251">
                  <c:v>3.6328968171502579E-2</c:v>
                </c:pt>
                <c:pt idx="252">
                  <c:v>3.6344207135477119E-2</c:v>
                </c:pt>
                <c:pt idx="253">
                  <c:v>3.6359446099451659E-2</c:v>
                </c:pt>
                <c:pt idx="254">
                  <c:v>3.6362493892246564E-2</c:v>
                </c:pt>
                <c:pt idx="255">
                  <c:v>3.6377732856221104E-2</c:v>
                </c:pt>
                <c:pt idx="256">
                  <c:v>3.6493548982427598E-2</c:v>
                </c:pt>
                <c:pt idx="257">
                  <c:v>3.6545361459941028E-2</c:v>
                </c:pt>
                <c:pt idx="258">
                  <c:v>3.6575839387890094E-2</c:v>
                </c:pt>
                <c:pt idx="259">
                  <c:v>3.6594126144659539E-2</c:v>
                </c:pt>
                <c:pt idx="260">
                  <c:v>3.6609365108634079E-2</c:v>
                </c:pt>
                <c:pt idx="261">
                  <c:v>3.6975100244022993E-2</c:v>
                </c:pt>
                <c:pt idx="262">
                  <c:v>3.7008625964766978E-2</c:v>
                </c:pt>
                <c:pt idx="263">
                  <c:v>3.7026912721536423E-2</c:v>
                </c:pt>
                <c:pt idx="264">
                  <c:v>3.7060438442280394E-2</c:v>
                </c:pt>
                <c:pt idx="265">
                  <c:v>3.7109203126998919E-2</c:v>
                </c:pt>
                <c:pt idx="266">
                  <c:v>3.7176254568486888E-2</c:v>
                </c:pt>
                <c:pt idx="267">
                  <c:v>3.7209780289230873E-2</c:v>
                </c:pt>
                <c:pt idx="268">
                  <c:v>3.7225019253205413E-2</c:v>
                </c:pt>
                <c:pt idx="269">
                  <c:v>3.7243306009974858E-2</c:v>
                </c:pt>
                <c:pt idx="270">
                  <c:v>3.7258544973949398E-2</c:v>
                </c:pt>
                <c:pt idx="271">
                  <c:v>4.2052723040338996E-2</c:v>
                </c:pt>
                <c:pt idx="272">
                  <c:v>4.2055770833133901E-2</c:v>
                </c:pt>
                <c:pt idx="273">
                  <c:v>4.2253877364802905E-2</c:v>
                </c:pt>
                <c:pt idx="274">
                  <c:v>4.7819147008304114E-2</c:v>
                </c:pt>
                <c:pt idx="275">
                  <c:v>4.8529282729517578E-2</c:v>
                </c:pt>
                <c:pt idx="276">
                  <c:v>4.8532330522312483E-2</c:v>
                </c:pt>
                <c:pt idx="277">
                  <c:v>5.3780629715143316E-2</c:v>
                </c:pt>
                <c:pt idx="278">
                  <c:v>5.4195129535250755E-2</c:v>
                </c:pt>
                <c:pt idx="279">
                  <c:v>5.4886978499694761E-2</c:v>
                </c:pt>
                <c:pt idx="280">
                  <c:v>5.8937495124126923E-2</c:v>
                </c:pt>
                <c:pt idx="281">
                  <c:v>6.0321193053014963E-2</c:v>
                </c:pt>
                <c:pt idx="282">
                  <c:v>7.2524555403824867E-2</c:v>
                </c:pt>
                <c:pt idx="283">
                  <c:v>7.8467751353894624E-2</c:v>
                </c:pt>
                <c:pt idx="284">
                  <c:v>8.4721822169044947E-2</c:v>
                </c:pt>
                <c:pt idx="285">
                  <c:v>8.4724869961839852E-2</c:v>
                </c:pt>
                <c:pt idx="286">
                  <c:v>8.5157656538716722E-2</c:v>
                </c:pt>
                <c:pt idx="287">
                  <c:v>8.5209469016230152E-2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58-4913-97B2-1A35783CBEB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Active!$P$21:$P$979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06-4C0D-A931-0E313BE073B1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-49350</c:v>
                </c:pt>
                <c:pt idx="1">
                  <c:v>-6067</c:v>
                </c:pt>
                <c:pt idx="2">
                  <c:v>-6056</c:v>
                </c:pt>
                <c:pt idx="3">
                  <c:v>-5173.5</c:v>
                </c:pt>
                <c:pt idx="4">
                  <c:v>-5042.5</c:v>
                </c:pt>
                <c:pt idx="5">
                  <c:v>-5040</c:v>
                </c:pt>
                <c:pt idx="6">
                  <c:v>-5031.5</c:v>
                </c:pt>
                <c:pt idx="7">
                  <c:v>-5029</c:v>
                </c:pt>
                <c:pt idx="8">
                  <c:v>-5012.5</c:v>
                </c:pt>
                <c:pt idx="9">
                  <c:v>-4999</c:v>
                </c:pt>
                <c:pt idx="10">
                  <c:v>-4958</c:v>
                </c:pt>
                <c:pt idx="11">
                  <c:v>-4939</c:v>
                </c:pt>
                <c:pt idx="12">
                  <c:v>-4928</c:v>
                </c:pt>
                <c:pt idx="13">
                  <c:v>-4928</c:v>
                </c:pt>
                <c:pt idx="14">
                  <c:v>-4917</c:v>
                </c:pt>
                <c:pt idx="15">
                  <c:v>-4351</c:v>
                </c:pt>
                <c:pt idx="16">
                  <c:v>-4113.5</c:v>
                </c:pt>
                <c:pt idx="17">
                  <c:v>-4105.5</c:v>
                </c:pt>
                <c:pt idx="18">
                  <c:v>-4103</c:v>
                </c:pt>
                <c:pt idx="19">
                  <c:v>-4100</c:v>
                </c:pt>
                <c:pt idx="20">
                  <c:v>-4100</c:v>
                </c:pt>
                <c:pt idx="21">
                  <c:v>-4029</c:v>
                </c:pt>
                <c:pt idx="22">
                  <c:v>-2185.5</c:v>
                </c:pt>
                <c:pt idx="23">
                  <c:v>-2166.5</c:v>
                </c:pt>
                <c:pt idx="24">
                  <c:v>-2166</c:v>
                </c:pt>
                <c:pt idx="25">
                  <c:v>-2163.5</c:v>
                </c:pt>
                <c:pt idx="26">
                  <c:v>-2142</c:v>
                </c:pt>
                <c:pt idx="27">
                  <c:v>-2141.5</c:v>
                </c:pt>
                <c:pt idx="28">
                  <c:v>-2139</c:v>
                </c:pt>
                <c:pt idx="29">
                  <c:v>-2136.5</c:v>
                </c:pt>
                <c:pt idx="30">
                  <c:v>-2125.5</c:v>
                </c:pt>
                <c:pt idx="31">
                  <c:v>-2125</c:v>
                </c:pt>
                <c:pt idx="32">
                  <c:v>-2122.5</c:v>
                </c:pt>
                <c:pt idx="33">
                  <c:v>-2087.5</c:v>
                </c:pt>
                <c:pt idx="34">
                  <c:v>-2087</c:v>
                </c:pt>
                <c:pt idx="35">
                  <c:v>-1285</c:v>
                </c:pt>
                <c:pt idx="36">
                  <c:v>604</c:v>
                </c:pt>
                <c:pt idx="37">
                  <c:v>623</c:v>
                </c:pt>
                <c:pt idx="38">
                  <c:v>628.5</c:v>
                </c:pt>
                <c:pt idx="39">
                  <c:v>634</c:v>
                </c:pt>
                <c:pt idx="40">
                  <c:v>647.5</c:v>
                </c:pt>
                <c:pt idx="41">
                  <c:v>653</c:v>
                </c:pt>
                <c:pt idx="42">
                  <c:v>683</c:v>
                </c:pt>
                <c:pt idx="43">
                  <c:v>696.5</c:v>
                </c:pt>
                <c:pt idx="44">
                  <c:v>699.5</c:v>
                </c:pt>
                <c:pt idx="45">
                  <c:v>705</c:v>
                </c:pt>
                <c:pt idx="46">
                  <c:v>707.5</c:v>
                </c:pt>
                <c:pt idx="47">
                  <c:v>710.5</c:v>
                </c:pt>
                <c:pt idx="48">
                  <c:v>713</c:v>
                </c:pt>
                <c:pt idx="49">
                  <c:v>716</c:v>
                </c:pt>
                <c:pt idx="50">
                  <c:v>724</c:v>
                </c:pt>
                <c:pt idx="51">
                  <c:v>727</c:v>
                </c:pt>
                <c:pt idx="52">
                  <c:v>729.5</c:v>
                </c:pt>
                <c:pt idx="53">
                  <c:v>732</c:v>
                </c:pt>
                <c:pt idx="54">
                  <c:v>735</c:v>
                </c:pt>
                <c:pt idx="55">
                  <c:v>737.5</c:v>
                </c:pt>
                <c:pt idx="56">
                  <c:v>740.5</c:v>
                </c:pt>
                <c:pt idx="57">
                  <c:v>743</c:v>
                </c:pt>
                <c:pt idx="58">
                  <c:v>751</c:v>
                </c:pt>
                <c:pt idx="59">
                  <c:v>751.5</c:v>
                </c:pt>
                <c:pt idx="60">
                  <c:v>754</c:v>
                </c:pt>
                <c:pt idx="61">
                  <c:v>773</c:v>
                </c:pt>
                <c:pt idx="62">
                  <c:v>929</c:v>
                </c:pt>
                <c:pt idx="63">
                  <c:v>966.5</c:v>
                </c:pt>
                <c:pt idx="64">
                  <c:v>2655</c:v>
                </c:pt>
                <c:pt idx="65">
                  <c:v>2660.5</c:v>
                </c:pt>
                <c:pt idx="66">
                  <c:v>2666</c:v>
                </c:pt>
                <c:pt idx="67">
                  <c:v>2668.5</c:v>
                </c:pt>
                <c:pt idx="68">
                  <c:v>2726</c:v>
                </c:pt>
                <c:pt idx="69">
                  <c:v>2731.5</c:v>
                </c:pt>
                <c:pt idx="70">
                  <c:v>2737</c:v>
                </c:pt>
                <c:pt idx="71">
                  <c:v>2739.5</c:v>
                </c:pt>
                <c:pt idx="72">
                  <c:v>2745</c:v>
                </c:pt>
                <c:pt idx="73">
                  <c:v>2753.5</c:v>
                </c:pt>
                <c:pt idx="74">
                  <c:v>2788.5</c:v>
                </c:pt>
                <c:pt idx="75">
                  <c:v>2791</c:v>
                </c:pt>
                <c:pt idx="76">
                  <c:v>2794</c:v>
                </c:pt>
                <c:pt idx="77">
                  <c:v>2794.5</c:v>
                </c:pt>
                <c:pt idx="78">
                  <c:v>2797</c:v>
                </c:pt>
                <c:pt idx="79">
                  <c:v>2805</c:v>
                </c:pt>
                <c:pt idx="80">
                  <c:v>2808</c:v>
                </c:pt>
                <c:pt idx="81">
                  <c:v>2821.5</c:v>
                </c:pt>
                <c:pt idx="82">
                  <c:v>2824</c:v>
                </c:pt>
                <c:pt idx="83">
                  <c:v>2824.5</c:v>
                </c:pt>
                <c:pt idx="84">
                  <c:v>2827</c:v>
                </c:pt>
                <c:pt idx="85">
                  <c:v>2843</c:v>
                </c:pt>
                <c:pt idx="86">
                  <c:v>2868</c:v>
                </c:pt>
                <c:pt idx="87">
                  <c:v>2870.5</c:v>
                </c:pt>
                <c:pt idx="88">
                  <c:v>2873</c:v>
                </c:pt>
                <c:pt idx="89">
                  <c:v>2873.5</c:v>
                </c:pt>
                <c:pt idx="90">
                  <c:v>2946.5</c:v>
                </c:pt>
                <c:pt idx="91">
                  <c:v>2947</c:v>
                </c:pt>
                <c:pt idx="92">
                  <c:v>2949.5</c:v>
                </c:pt>
                <c:pt idx="93">
                  <c:v>2966</c:v>
                </c:pt>
                <c:pt idx="94">
                  <c:v>2968.5</c:v>
                </c:pt>
                <c:pt idx="95">
                  <c:v>3015</c:v>
                </c:pt>
                <c:pt idx="96">
                  <c:v>3017.5</c:v>
                </c:pt>
                <c:pt idx="97">
                  <c:v>3020.5</c:v>
                </c:pt>
                <c:pt idx="98">
                  <c:v>3023</c:v>
                </c:pt>
                <c:pt idx="99">
                  <c:v>3088.5</c:v>
                </c:pt>
                <c:pt idx="100">
                  <c:v>3947</c:v>
                </c:pt>
                <c:pt idx="101">
                  <c:v>4963</c:v>
                </c:pt>
                <c:pt idx="102">
                  <c:v>5125</c:v>
                </c:pt>
                <c:pt idx="103">
                  <c:v>6012</c:v>
                </c:pt>
                <c:pt idx="104">
                  <c:v>6788</c:v>
                </c:pt>
                <c:pt idx="105">
                  <c:v>6940.5</c:v>
                </c:pt>
                <c:pt idx="106">
                  <c:v>7678</c:v>
                </c:pt>
                <c:pt idx="107">
                  <c:v>7680.5</c:v>
                </c:pt>
                <c:pt idx="108">
                  <c:v>7686</c:v>
                </c:pt>
                <c:pt idx="109">
                  <c:v>7688.5</c:v>
                </c:pt>
                <c:pt idx="110">
                  <c:v>7691.5</c:v>
                </c:pt>
                <c:pt idx="111">
                  <c:v>7694</c:v>
                </c:pt>
                <c:pt idx="112">
                  <c:v>7713.5</c:v>
                </c:pt>
                <c:pt idx="113">
                  <c:v>7716</c:v>
                </c:pt>
                <c:pt idx="114">
                  <c:v>7718.5</c:v>
                </c:pt>
                <c:pt idx="115">
                  <c:v>7719</c:v>
                </c:pt>
                <c:pt idx="116">
                  <c:v>7721.5</c:v>
                </c:pt>
                <c:pt idx="117">
                  <c:v>7724</c:v>
                </c:pt>
                <c:pt idx="118">
                  <c:v>7729.5</c:v>
                </c:pt>
                <c:pt idx="119">
                  <c:v>7732.5</c:v>
                </c:pt>
                <c:pt idx="120">
                  <c:v>7735</c:v>
                </c:pt>
                <c:pt idx="121">
                  <c:v>7738</c:v>
                </c:pt>
                <c:pt idx="122">
                  <c:v>7740.5</c:v>
                </c:pt>
                <c:pt idx="123">
                  <c:v>7743</c:v>
                </c:pt>
                <c:pt idx="124">
                  <c:v>7746</c:v>
                </c:pt>
                <c:pt idx="125">
                  <c:v>7748.5</c:v>
                </c:pt>
                <c:pt idx="126">
                  <c:v>7749</c:v>
                </c:pt>
                <c:pt idx="127">
                  <c:v>7751.5</c:v>
                </c:pt>
                <c:pt idx="128">
                  <c:v>7754</c:v>
                </c:pt>
                <c:pt idx="129">
                  <c:v>7754.5</c:v>
                </c:pt>
                <c:pt idx="130">
                  <c:v>7757</c:v>
                </c:pt>
                <c:pt idx="131">
                  <c:v>7759.5</c:v>
                </c:pt>
                <c:pt idx="132">
                  <c:v>7762.5</c:v>
                </c:pt>
                <c:pt idx="133">
                  <c:v>7768</c:v>
                </c:pt>
                <c:pt idx="134">
                  <c:v>7770.5</c:v>
                </c:pt>
                <c:pt idx="135">
                  <c:v>7773</c:v>
                </c:pt>
                <c:pt idx="136">
                  <c:v>7773.5</c:v>
                </c:pt>
                <c:pt idx="137">
                  <c:v>7789.5</c:v>
                </c:pt>
                <c:pt idx="138">
                  <c:v>7790</c:v>
                </c:pt>
                <c:pt idx="139">
                  <c:v>7792.5</c:v>
                </c:pt>
                <c:pt idx="140">
                  <c:v>7795</c:v>
                </c:pt>
                <c:pt idx="141">
                  <c:v>7797.5</c:v>
                </c:pt>
                <c:pt idx="142">
                  <c:v>7798</c:v>
                </c:pt>
                <c:pt idx="143">
                  <c:v>7806</c:v>
                </c:pt>
                <c:pt idx="144">
                  <c:v>7808.5</c:v>
                </c:pt>
                <c:pt idx="145">
                  <c:v>7809</c:v>
                </c:pt>
                <c:pt idx="146">
                  <c:v>7811.5</c:v>
                </c:pt>
                <c:pt idx="147">
                  <c:v>7814</c:v>
                </c:pt>
                <c:pt idx="148">
                  <c:v>7814.5</c:v>
                </c:pt>
                <c:pt idx="149">
                  <c:v>7817</c:v>
                </c:pt>
                <c:pt idx="150">
                  <c:v>7819.5</c:v>
                </c:pt>
                <c:pt idx="151">
                  <c:v>7841.5</c:v>
                </c:pt>
                <c:pt idx="152">
                  <c:v>7844</c:v>
                </c:pt>
                <c:pt idx="153">
                  <c:v>7846.5</c:v>
                </c:pt>
                <c:pt idx="154">
                  <c:v>7847</c:v>
                </c:pt>
                <c:pt idx="155">
                  <c:v>7849.5</c:v>
                </c:pt>
                <c:pt idx="156">
                  <c:v>7863.5</c:v>
                </c:pt>
                <c:pt idx="157">
                  <c:v>7884.5</c:v>
                </c:pt>
                <c:pt idx="158">
                  <c:v>7885</c:v>
                </c:pt>
                <c:pt idx="159">
                  <c:v>7887.5</c:v>
                </c:pt>
                <c:pt idx="160">
                  <c:v>7890.5</c:v>
                </c:pt>
                <c:pt idx="161">
                  <c:v>7893</c:v>
                </c:pt>
                <c:pt idx="162">
                  <c:v>7896</c:v>
                </c:pt>
                <c:pt idx="163">
                  <c:v>7901</c:v>
                </c:pt>
                <c:pt idx="164">
                  <c:v>7901.5</c:v>
                </c:pt>
                <c:pt idx="165">
                  <c:v>7904</c:v>
                </c:pt>
                <c:pt idx="166">
                  <c:v>7909</c:v>
                </c:pt>
                <c:pt idx="167">
                  <c:v>7912</c:v>
                </c:pt>
                <c:pt idx="168">
                  <c:v>7912.5</c:v>
                </c:pt>
                <c:pt idx="169">
                  <c:v>7920.5</c:v>
                </c:pt>
                <c:pt idx="170">
                  <c:v>7923</c:v>
                </c:pt>
                <c:pt idx="171">
                  <c:v>7947.5</c:v>
                </c:pt>
                <c:pt idx="172">
                  <c:v>7950</c:v>
                </c:pt>
                <c:pt idx="173">
                  <c:v>7953</c:v>
                </c:pt>
                <c:pt idx="174">
                  <c:v>7955.5</c:v>
                </c:pt>
                <c:pt idx="175">
                  <c:v>7956</c:v>
                </c:pt>
                <c:pt idx="176">
                  <c:v>7958.5</c:v>
                </c:pt>
                <c:pt idx="177">
                  <c:v>7964</c:v>
                </c:pt>
                <c:pt idx="178">
                  <c:v>7969.5</c:v>
                </c:pt>
                <c:pt idx="179">
                  <c:v>8892.5</c:v>
                </c:pt>
                <c:pt idx="180">
                  <c:v>8939</c:v>
                </c:pt>
                <c:pt idx="181">
                  <c:v>8941.5</c:v>
                </c:pt>
                <c:pt idx="182">
                  <c:v>8942</c:v>
                </c:pt>
                <c:pt idx="183">
                  <c:v>8950</c:v>
                </c:pt>
                <c:pt idx="184">
                  <c:v>8958</c:v>
                </c:pt>
                <c:pt idx="185">
                  <c:v>8961</c:v>
                </c:pt>
                <c:pt idx="186">
                  <c:v>8963.5</c:v>
                </c:pt>
                <c:pt idx="187">
                  <c:v>9001.5</c:v>
                </c:pt>
                <c:pt idx="188">
                  <c:v>9002</c:v>
                </c:pt>
                <c:pt idx="189">
                  <c:v>9004.5</c:v>
                </c:pt>
                <c:pt idx="190">
                  <c:v>9029</c:v>
                </c:pt>
                <c:pt idx="191">
                  <c:v>9034.5</c:v>
                </c:pt>
                <c:pt idx="192">
                  <c:v>9037</c:v>
                </c:pt>
                <c:pt idx="193">
                  <c:v>9059</c:v>
                </c:pt>
                <c:pt idx="194">
                  <c:v>9647</c:v>
                </c:pt>
                <c:pt idx="195">
                  <c:v>9652.5</c:v>
                </c:pt>
                <c:pt idx="196">
                  <c:v>9655</c:v>
                </c:pt>
                <c:pt idx="197">
                  <c:v>9658</c:v>
                </c:pt>
                <c:pt idx="198">
                  <c:v>9660.5</c:v>
                </c:pt>
                <c:pt idx="199">
                  <c:v>9663.5</c:v>
                </c:pt>
                <c:pt idx="200">
                  <c:v>9666</c:v>
                </c:pt>
                <c:pt idx="201">
                  <c:v>9669</c:v>
                </c:pt>
                <c:pt idx="202">
                  <c:v>9671.5</c:v>
                </c:pt>
                <c:pt idx="203">
                  <c:v>9677</c:v>
                </c:pt>
                <c:pt idx="204">
                  <c:v>9679.5</c:v>
                </c:pt>
                <c:pt idx="205">
                  <c:v>9682.5</c:v>
                </c:pt>
                <c:pt idx="206">
                  <c:v>9685</c:v>
                </c:pt>
                <c:pt idx="207">
                  <c:v>9696</c:v>
                </c:pt>
                <c:pt idx="208">
                  <c:v>9699</c:v>
                </c:pt>
                <c:pt idx="209">
                  <c:v>9775</c:v>
                </c:pt>
                <c:pt idx="210">
                  <c:v>9775.5</c:v>
                </c:pt>
                <c:pt idx="211">
                  <c:v>9781</c:v>
                </c:pt>
                <c:pt idx="212">
                  <c:v>9786</c:v>
                </c:pt>
                <c:pt idx="213">
                  <c:v>9802.5</c:v>
                </c:pt>
                <c:pt idx="214">
                  <c:v>9813</c:v>
                </c:pt>
                <c:pt idx="215">
                  <c:v>9816</c:v>
                </c:pt>
                <c:pt idx="216">
                  <c:v>9816.5</c:v>
                </c:pt>
                <c:pt idx="217">
                  <c:v>9818.5</c:v>
                </c:pt>
                <c:pt idx="218">
                  <c:v>9819</c:v>
                </c:pt>
                <c:pt idx="219">
                  <c:v>9830</c:v>
                </c:pt>
                <c:pt idx="220">
                  <c:v>9832.5</c:v>
                </c:pt>
                <c:pt idx="221">
                  <c:v>9835</c:v>
                </c:pt>
                <c:pt idx="222">
                  <c:v>9835.5</c:v>
                </c:pt>
                <c:pt idx="223">
                  <c:v>9838</c:v>
                </c:pt>
                <c:pt idx="224">
                  <c:v>9840.5</c:v>
                </c:pt>
                <c:pt idx="225">
                  <c:v>9841</c:v>
                </c:pt>
                <c:pt idx="226">
                  <c:v>9843</c:v>
                </c:pt>
                <c:pt idx="227">
                  <c:v>9843.5</c:v>
                </c:pt>
                <c:pt idx="228">
                  <c:v>9846</c:v>
                </c:pt>
                <c:pt idx="229">
                  <c:v>9846.5</c:v>
                </c:pt>
                <c:pt idx="230">
                  <c:v>9848.5</c:v>
                </c:pt>
                <c:pt idx="231">
                  <c:v>9849</c:v>
                </c:pt>
                <c:pt idx="232">
                  <c:v>9851.5</c:v>
                </c:pt>
                <c:pt idx="233">
                  <c:v>9854</c:v>
                </c:pt>
                <c:pt idx="234">
                  <c:v>9854.5</c:v>
                </c:pt>
                <c:pt idx="235">
                  <c:v>9857</c:v>
                </c:pt>
                <c:pt idx="236">
                  <c:v>9859.5</c:v>
                </c:pt>
                <c:pt idx="237">
                  <c:v>9860</c:v>
                </c:pt>
                <c:pt idx="238">
                  <c:v>9862.5</c:v>
                </c:pt>
                <c:pt idx="239">
                  <c:v>9884</c:v>
                </c:pt>
                <c:pt idx="240">
                  <c:v>9884.5</c:v>
                </c:pt>
                <c:pt idx="241">
                  <c:v>9898</c:v>
                </c:pt>
                <c:pt idx="242">
                  <c:v>9900.5</c:v>
                </c:pt>
                <c:pt idx="243">
                  <c:v>9903.5</c:v>
                </c:pt>
                <c:pt idx="244">
                  <c:v>9908.5</c:v>
                </c:pt>
                <c:pt idx="245">
                  <c:v>9909</c:v>
                </c:pt>
                <c:pt idx="246">
                  <c:v>9916.5</c:v>
                </c:pt>
                <c:pt idx="247">
                  <c:v>9917</c:v>
                </c:pt>
                <c:pt idx="248">
                  <c:v>9922</c:v>
                </c:pt>
                <c:pt idx="249">
                  <c:v>9922.5</c:v>
                </c:pt>
                <c:pt idx="250">
                  <c:v>9927.5</c:v>
                </c:pt>
                <c:pt idx="251">
                  <c:v>9928</c:v>
                </c:pt>
                <c:pt idx="252">
                  <c:v>9930.5</c:v>
                </c:pt>
                <c:pt idx="253">
                  <c:v>9933</c:v>
                </c:pt>
                <c:pt idx="254">
                  <c:v>9933.5</c:v>
                </c:pt>
                <c:pt idx="255">
                  <c:v>9936</c:v>
                </c:pt>
                <c:pt idx="256">
                  <c:v>9955</c:v>
                </c:pt>
                <c:pt idx="257">
                  <c:v>9963.5</c:v>
                </c:pt>
                <c:pt idx="258">
                  <c:v>9968.5</c:v>
                </c:pt>
                <c:pt idx="259">
                  <c:v>9971.5</c:v>
                </c:pt>
                <c:pt idx="260">
                  <c:v>9974</c:v>
                </c:pt>
                <c:pt idx="261">
                  <c:v>10034</c:v>
                </c:pt>
                <c:pt idx="262">
                  <c:v>10039.5</c:v>
                </c:pt>
                <c:pt idx="263">
                  <c:v>10042.5</c:v>
                </c:pt>
                <c:pt idx="264">
                  <c:v>10048</c:v>
                </c:pt>
                <c:pt idx="265">
                  <c:v>10056</c:v>
                </c:pt>
                <c:pt idx="266">
                  <c:v>10067</c:v>
                </c:pt>
                <c:pt idx="267">
                  <c:v>10072.5</c:v>
                </c:pt>
                <c:pt idx="268">
                  <c:v>10075</c:v>
                </c:pt>
                <c:pt idx="269">
                  <c:v>10078</c:v>
                </c:pt>
                <c:pt idx="270">
                  <c:v>10080.5</c:v>
                </c:pt>
                <c:pt idx="271">
                  <c:v>10867</c:v>
                </c:pt>
                <c:pt idx="272">
                  <c:v>10867.5</c:v>
                </c:pt>
                <c:pt idx="273">
                  <c:v>10900</c:v>
                </c:pt>
                <c:pt idx="274">
                  <c:v>11813</c:v>
                </c:pt>
                <c:pt idx="275">
                  <c:v>11929.5</c:v>
                </c:pt>
                <c:pt idx="276">
                  <c:v>11930</c:v>
                </c:pt>
                <c:pt idx="277">
                  <c:v>12791</c:v>
                </c:pt>
                <c:pt idx="278">
                  <c:v>12859</c:v>
                </c:pt>
                <c:pt idx="279">
                  <c:v>12972.5</c:v>
                </c:pt>
                <c:pt idx="280">
                  <c:v>13637</c:v>
                </c:pt>
                <c:pt idx="281">
                  <c:v>13864</c:v>
                </c:pt>
                <c:pt idx="282">
                  <c:v>15866</c:v>
                </c:pt>
                <c:pt idx="283">
                  <c:v>16841</c:v>
                </c:pt>
                <c:pt idx="284">
                  <c:v>17867</c:v>
                </c:pt>
                <c:pt idx="285">
                  <c:v>17867.5</c:v>
                </c:pt>
                <c:pt idx="286">
                  <c:v>17938.5</c:v>
                </c:pt>
                <c:pt idx="287">
                  <c:v>17947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22">
                  <c:v>7.9005000006873161E-3</c:v>
                </c:pt>
                <c:pt idx="286">
                  <c:v>0.20565650000207825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06-4C0D-A931-0E313BE0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67568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-49350</c:v>
                      </c:pt>
                      <c:pt idx="1">
                        <c:v>-6067</c:v>
                      </c:pt>
                      <c:pt idx="2">
                        <c:v>-6056</c:v>
                      </c:pt>
                      <c:pt idx="3">
                        <c:v>-5173.5</c:v>
                      </c:pt>
                      <c:pt idx="4">
                        <c:v>-5042.5</c:v>
                      </c:pt>
                      <c:pt idx="5">
                        <c:v>-5040</c:v>
                      </c:pt>
                      <c:pt idx="6">
                        <c:v>-5031.5</c:v>
                      </c:pt>
                      <c:pt idx="7">
                        <c:v>-5029</c:v>
                      </c:pt>
                      <c:pt idx="8">
                        <c:v>-5012.5</c:v>
                      </c:pt>
                      <c:pt idx="9">
                        <c:v>-4999</c:v>
                      </c:pt>
                      <c:pt idx="10">
                        <c:v>-4958</c:v>
                      </c:pt>
                      <c:pt idx="11">
                        <c:v>-4939</c:v>
                      </c:pt>
                      <c:pt idx="12">
                        <c:v>-4928</c:v>
                      </c:pt>
                      <c:pt idx="13">
                        <c:v>-4928</c:v>
                      </c:pt>
                      <c:pt idx="14">
                        <c:v>-4917</c:v>
                      </c:pt>
                      <c:pt idx="15">
                        <c:v>-4351</c:v>
                      </c:pt>
                      <c:pt idx="16">
                        <c:v>-4113.5</c:v>
                      </c:pt>
                      <c:pt idx="17">
                        <c:v>-4105.5</c:v>
                      </c:pt>
                      <c:pt idx="18">
                        <c:v>-4103</c:v>
                      </c:pt>
                      <c:pt idx="19">
                        <c:v>-4100</c:v>
                      </c:pt>
                      <c:pt idx="20">
                        <c:v>-4100</c:v>
                      </c:pt>
                      <c:pt idx="21">
                        <c:v>-4029</c:v>
                      </c:pt>
                      <c:pt idx="22">
                        <c:v>-2185.5</c:v>
                      </c:pt>
                      <c:pt idx="23">
                        <c:v>-2166.5</c:v>
                      </c:pt>
                      <c:pt idx="24">
                        <c:v>-2166</c:v>
                      </c:pt>
                      <c:pt idx="25">
                        <c:v>-2163.5</c:v>
                      </c:pt>
                      <c:pt idx="26">
                        <c:v>-2142</c:v>
                      </c:pt>
                      <c:pt idx="27">
                        <c:v>-2141.5</c:v>
                      </c:pt>
                      <c:pt idx="28">
                        <c:v>-2139</c:v>
                      </c:pt>
                      <c:pt idx="29">
                        <c:v>-2136.5</c:v>
                      </c:pt>
                      <c:pt idx="30">
                        <c:v>-2125.5</c:v>
                      </c:pt>
                      <c:pt idx="31">
                        <c:v>-2125</c:v>
                      </c:pt>
                      <c:pt idx="32">
                        <c:v>-2122.5</c:v>
                      </c:pt>
                      <c:pt idx="33">
                        <c:v>-2087.5</c:v>
                      </c:pt>
                      <c:pt idx="34">
                        <c:v>-2087</c:v>
                      </c:pt>
                      <c:pt idx="35">
                        <c:v>-1285</c:v>
                      </c:pt>
                      <c:pt idx="36">
                        <c:v>604</c:v>
                      </c:pt>
                      <c:pt idx="37">
                        <c:v>623</c:v>
                      </c:pt>
                      <c:pt idx="38">
                        <c:v>628.5</c:v>
                      </c:pt>
                      <c:pt idx="39">
                        <c:v>634</c:v>
                      </c:pt>
                      <c:pt idx="40">
                        <c:v>647.5</c:v>
                      </c:pt>
                      <c:pt idx="41">
                        <c:v>653</c:v>
                      </c:pt>
                      <c:pt idx="42">
                        <c:v>683</c:v>
                      </c:pt>
                      <c:pt idx="43">
                        <c:v>696.5</c:v>
                      </c:pt>
                      <c:pt idx="44">
                        <c:v>699.5</c:v>
                      </c:pt>
                      <c:pt idx="45">
                        <c:v>705</c:v>
                      </c:pt>
                      <c:pt idx="46">
                        <c:v>707.5</c:v>
                      </c:pt>
                      <c:pt idx="47">
                        <c:v>710.5</c:v>
                      </c:pt>
                      <c:pt idx="48">
                        <c:v>713</c:v>
                      </c:pt>
                      <c:pt idx="49">
                        <c:v>716</c:v>
                      </c:pt>
                      <c:pt idx="50">
                        <c:v>724</c:v>
                      </c:pt>
                      <c:pt idx="51">
                        <c:v>727</c:v>
                      </c:pt>
                      <c:pt idx="52">
                        <c:v>729.5</c:v>
                      </c:pt>
                      <c:pt idx="53">
                        <c:v>732</c:v>
                      </c:pt>
                      <c:pt idx="54">
                        <c:v>735</c:v>
                      </c:pt>
                      <c:pt idx="55">
                        <c:v>737.5</c:v>
                      </c:pt>
                      <c:pt idx="56">
                        <c:v>740.5</c:v>
                      </c:pt>
                      <c:pt idx="57">
                        <c:v>743</c:v>
                      </c:pt>
                      <c:pt idx="58">
                        <c:v>751</c:v>
                      </c:pt>
                      <c:pt idx="59">
                        <c:v>751.5</c:v>
                      </c:pt>
                      <c:pt idx="60">
                        <c:v>754</c:v>
                      </c:pt>
                      <c:pt idx="61">
                        <c:v>773</c:v>
                      </c:pt>
                      <c:pt idx="62">
                        <c:v>929</c:v>
                      </c:pt>
                      <c:pt idx="63">
                        <c:v>966.5</c:v>
                      </c:pt>
                      <c:pt idx="64">
                        <c:v>2655</c:v>
                      </c:pt>
                      <c:pt idx="65">
                        <c:v>2660.5</c:v>
                      </c:pt>
                      <c:pt idx="66">
                        <c:v>2666</c:v>
                      </c:pt>
                      <c:pt idx="67">
                        <c:v>2668.5</c:v>
                      </c:pt>
                      <c:pt idx="68">
                        <c:v>2726</c:v>
                      </c:pt>
                      <c:pt idx="69">
                        <c:v>2731.5</c:v>
                      </c:pt>
                      <c:pt idx="70">
                        <c:v>2737</c:v>
                      </c:pt>
                      <c:pt idx="71">
                        <c:v>2739.5</c:v>
                      </c:pt>
                      <c:pt idx="72">
                        <c:v>2745</c:v>
                      </c:pt>
                      <c:pt idx="73">
                        <c:v>2753.5</c:v>
                      </c:pt>
                      <c:pt idx="74">
                        <c:v>2788.5</c:v>
                      </c:pt>
                      <c:pt idx="75">
                        <c:v>2791</c:v>
                      </c:pt>
                      <c:pt idx="76">
                        <c:v>2794</c:v>
                      </c:pt>
                      <c:pt idx="77">
                        <c:v>2794.5</c:v>
                      </c:pt>
                      <c:pt idx="78">
                        <c:v>2797</c:v>
                      </c:pt>
                      <c:pt idx="79">
                        <c:v>2805</c:v>
                      </c:pt>
                      <c:pt idx="80">
                        <c:v>2808</c:v>
                      </c:pt>
                      <c:pt idx="81">
                        <c:v>2821.5</c:v>
                      </c:pt>
                      <c:pt idx="82">
                        <c:v>2824</c:v>
                      </c:pt>
                      <c:pt idx="83">
                        <c:v>2824.5</c:v>
                      </c:pt>
                      <c:pt idx="84">
                        <c:v>2827</c:v>
                      </c:pt>
                      <c:pt idx="85">
                        <c:v>2843</c:v>
                      </c:pt>
                      <c:pt idx="86">
                        <c:v>2868</c:v>
                      </c:pt>
                      <c:pt idx="87">
                        <c:v>2870.5</c:v>
                      </c:pt>
                      <c:pt idx="88">
                        <c:v>2873</c:v>
                      </c:pt>
                      <c:pt idx="89">
                        <c:v>2873.5</c:v>
                      </c:pt>
                      <c:pt idx="90">
                        <c:v>2946.5</c:v>
                      </c:pt>
                      <c:pt idx="91">
                        <c:v>2947</c:v>
                      </c:pt>
                      <c:pt idx="92">
                        <c:v>2949.5</c:v>
                      </c:pt>
                      <c:pt idx="93">
                        <c:v>2966</c:v>
                      </c:pt>
                      <c:pt idx="94">
                        <c:v>2968.5</c:v>
                      </c:pt>
                      <c:pt idx="95">
                        <c:v>3015</c:v>
                      </c:pt>
                      <c:pt idx="96">
                        <c:v>3017.5</c:v>
                      </c:pt>
                      <c:pt idx="97">
                        <c:v>3020.5</c:v>
                      </c:pt>
                      <c:pt idx="98">
                        <c:v>3023</c:v>
                      </c:pt>
                      <c:pt idx="99">
                        <c:v>3088.5</c:v>
                      </c:pt>
                      <c:pt idx="100">
                        <c:v>3947</c:v>
                      </c:pt>
                      <c:pt idx="101">
                        <c:v>4963</c:v>
                      </c:pt>
                      <c:pt idx="102">
                        <c:v>5125</c:v>
                      </c:pt>
                      <c:pt idx="103">
                        <c:v>6012</c:v>
                      </c:pt>
                      <c:pt idx="104">
                        <c:v>6788</c:v>
                      </c:pt>
                      <c:pt idx="105">
                        <c:v>6940.5</c:v>
                      </c:pt>
                      <c:pt idx="106">
                        <c:v>7678</c:v>
                      </c:pt>
                      <c:pt idx="107">
                        <c:v>7680.5</c:v>
                      </c:pt>
                      <c:pt idx="108">
                        <c:v>7686</c:v>
                      </c:pt>
                      <c:pt idx="109">
                        <c:v>7688.5</c:v>
                      </c:pt>
                      <c:pt idx="110">
                        <c:v>7691.5</c:v>
                      </c:pt>
                      <c:pt idx="111">
                        <c:v>7694</c:v>
                      </c:pt>
                      <c:pt idx="112">
                        <c:v>7713.5</c:v>
                      </c:pt>
                      <c:pt idx="113">
                        <c:v>7716</c:v>
                      </c:pt>
                      <c:pt idx="114">
                        <c:v>7718.5</c:v>
                      </c:pt>
                      <c:pt idx="115">
                        <c:v>7719</c:v>
                      </c:pt>
                      <c:pt idx="116">
                        <c:v>7721.5</c:v>
                      </c:pt>
                      <c:pt idx="117">
                        <c:v>7724</c:v>
                      </c:pt>
                      <c:pt idx="118">
                        <c:v>7729.5</c:v>
                      </c:pt>
                      <c:pt idx="119">
                        <c:v>7732.5</c:v>
                      </c:pt>
                      <c:pt idx="120">
                        <c:v>7735</c:v>
                      </c:pt>
                      <c:pt idx="121">
                        <c:v>7738</c:v>
                      </c:pt>
                      <c:pt idx="122">
                        <c:v>7740.5</c:v>
                      </c:pt>
                      <c:pt idx="123">
                        <c:v>7743</c:v>
                      </c:pt>
                      <c:pt idx="124">
                        <c:v>7746</c:v>
                      </c:pt>
                      <c:pt idx="125">
                        <c:v>7748.5</c:v>
                      </c:pt>
                      <c:pt idx="126">
                        <c:v>7749</c:v>
                      </c:pt>
                      <c:pt idx="127">
                        <c:v>7751.5</c:v>
                      </c:pt>
                      <c:pt idx="128">
                        <c:v>7754</c:v>
                      </c:pt>
                      <c:pt idx="129">
                        <c:v>7754.5</c:v>
                      </c:pt>
                      <c:pt idx="130">
                        <c:v>7757</c:v>
                      </c:pt>
                      <c:pt idx="131">
                        <c:v>7759.5</c:v>
                      </c:pt>
                      <c:pt idx="132">
                        <c:v>7762.5</c:v>
                      </c:pt>
                      <c:pt idx="133">
                        <c:v>7768</c:v>
                      </c:pt>
                      <c:pt idx="134">
                        <c:v>7770.5</c:v>
                      </c:pt>
                      <c:pt idx="135">
                        <c:v>7773</c:v>
                      </c:pt>
                      <c:pt idx="136">
                        <c:v>7773.5</c:v>
                      </c:pt>
                      <c:pt idx="137">
                        <c:v>7789.5</c:v>
                      </c:pt>
                      <c:pt idx="138">
                        <c:v>7790</c:v>
                      </c:pt>
                      <c:pt idx="139">
                        <c:v>7792.5</c:v>
                      </c:pt>
                      <c:pt idx="140">
                        <c:v>7795</c:v>
                      </c:pt>
                      <c:pt idx="141">
                        <c:v>7797.5</c:v>
                      </c:pt>
                      <c:pt idx="142">
                        <c:v>7798</c:v>
                      </c:pt>
                      <c:pt idx="143">
                        <c:v>7806</c:v>
                      </c:pt>
                      <c:pt idx="144">
                        <c:v>7808.5</c:v>
                      </c:pt>
                      <c:pt idx="145">
                        <c:v>7809</c:v>
                      </c:pt>
                      <c:pt idx="146">
                        <c:v>7811.5</c:v>
                      </c:pt>
                      <c:pt idx="147">
                        <c:v>7814</c:v>
                      </c:pt>
                      <c:pt idx="148">
                        <c:v>7814.5</c:v>
                      </c:pt>
                      <c:pt idx="149">
                        <c:v>7817</c:v>
                      </c:pt>
                      <c:pt idx="150">
                        <c:v>7819.5</c:v>
                      </c:pt>
                      <c:pt idx="151">
                        <c:v>7841.5</c:v>
                      </c:pt>
                      <c:pt idx="152">
                        <c:v>7844</c:v>
                      </c:pt>
                      <c:pt idx="153">
                        <c:v>7846.5</c:v>
                      </c:pt>
                      <c:pt idx="154">
                        <c:v>7847</c:v>
                      </c:pt>
                      <c:pt idx="155">
                        <c:v>7849.5</c:v>
                      </c:pt>
                      <c:pt idx="156">
                        <c:v>7863.5</c:v>
                      </c:pt>
                      <c:pt idx="157">
                        <c:v>7884.5</c:v>
                      </c:pt>
                      <c:pt idx="158">
                        <c:v>7885</c:v>
                      </c:pt>
                      <c:pt idx="159">
                        <c:v>7887.5</c:v>
                      </c:pt>
                      <c:pt idx="160">
                        <c:v>7890.5</c:v>
                      </c:pt>
                      <c:pt idx="161">
                        <c:v>7893</c:v>
                      </c:pt>
                      <c:pt idx="162">
                        <c:v>7896</c:v>
                      </c:pt>
                      <c:pt idx="163">
                        <c:v>7901</c:v>
                      </c:pt>
                      <c:pt idx="164">
                        <c:v>7901.5</c:v>
                      </c:pt>
                      <c:pt idx="165">
                        <c:v>7904</c:v>
                      </c:pt>
                      <c:pt idx="166">
                        <c:v>7909</c:v>
                      </c:pt>
                      <c:pt idx="167">
                        <c:v>7912</c:v>
                      </c:pt>
                      <c:pt idx="168">
                        <c:v>7912.5</c:v>
                      </c:pt>
                      <c:pt idx="169">
                        <c:v>7920.5</c:v>
                      </c:pt>
                      <c:pt idx="170">
                        <c:v>7923</c:v>
                      </c:pt>
                      <c:pt idx="171">
                        <c:v>7947.5</c:v>
                      </c:pt>
                      <c:pt idx="172">
                        <c:v>7950</c:v>
                      </c:pt>
                      <c:pt idx="173">
                        <c:v>7953</c:v>
                      </c:pt>
                      <c:pt idx="174">
                        <c:v>7955.5</c:v>
                      </c:pt>
                      <c:pt idx="175">
                        <c:v>7956</c:v>
                      </c:pt>
                      <c:pt idx="176">
                        <c:v>7958.5</c:v>
                      </c:pt>
                      <c:pt idx="177">
                        <c:v>7964</c:v>
                      </c:pt>
                      <c:pt idx="178">
                        <c:v>7969.5</c:v>
                      </c:pt>
                      <c:pt idx="179">
                        <c:v>8892.5</c:v>
                      </c:pt>
                      <c:pt idx="180">
                        <c:v>8939</c:v>
                      </c:pt>
                      <c:pt idx="181">
                        <c:v>8941.5</c:v>
                      </c:pt>
                      <c:pt idx="182">
                        <c:v>8942</c:v>
                      </c:pt>
                      <c:pt idx="183">
                        <c:v>8950</c:v>
                      </c:pt>
                      <c:pt idx="184">
                        <c:v>8958</c:v>
                      </c:pt>
                      <c:pt idx="185">
                        <c:v>8961</c:v>
                      </c:pt>
                      <c:pt idx="186">
                        <c:v>8963.5</c:v>
                      </c:pt>
                      <c:pt idx="187">
                        <c:v>9001.5</c:v>
                      </c:pt>
                      <c:pt idx="188">
                        <c:v>9002</c:v>
                      </c:pt>
                      <c:pt idx="189">
                        <c:v>9004.5</c:v>
                      </c:pt>
                      <c:pt idx="190">
                        <c:v>9029</c:v>
                      </c:pt>
                      <c:pt idx="191">
                        <c:v>9034.5</c:v>
                      </c:pt>
                      <c:pt idx="192">
                        <c:v>9037</c:v>
                      </c:pt>
                      <c:pt idx="193">
                        <c:v>9059</c:v>
                      </c:pt>
                      <c:pt idx="194">
                        <c:v>9647</c:v>
                      </c:pt>
                      <c:pt idx="195">
                        <c:v>9652.5</c:v>
                      </c:pt>
                      <c:pt idx="196">
                        <c:v>9655</c:v>
                      </c:pt>
                      <c:pt idx="197">
                        <c:v>9658</c:v>
                      </c:pt>
                      <c:pt idx="198">
                        <c:v>9660.5</c:v>
                      </c:pt>
                      <c:pt idx="199">
                        <c:v>9663.5</c:v>
                      </c:pt>
                      <c:pt idx="200">
                        <c:v>9666</c:v>
                      </c:pt>
                      <c:pt idx="201">
                        <c:v>9669</c:v>
                      </c:pt>
                      <c:pt idx="202">
                        <c:v>9671.5</c:v>
                      </c:pt>
                      <c:pt idx="203">
                        <c:v>9677</c:v>
                      </c:pt>
                      <c:pt idx="204">
                        <c:v>9679.5</c:v>
                      </c:pt>
                      <c:pt idx="205">
                        <c:v>9682.5</c:v>
                      </c:pt>
                      <c:pt idx="206">
                        <c:v>9685</c:v>
                      </c:pt>
                      <c:pt idx="207">
                        <c:v>9696</c:v>
                      </c:pt>
                      <c:pt idx="208">
                        <c:v>9699</c:v>
                      </c:pt>
                      <c:pt idx="209">
                        <c:v>9775</c:v>
                      </c:pt>
                      <c:pt idx="210">
                        <c:v>9775.5</c:v>
                      </c:pt>
                      <c:pt idx="211">
                        <c:v>9781</c:v>
                      </c:pt>
                      <c:pt idx="212">
                        <c:v>9786</c:v>
                      </c:pt>
                      <c:pt idx="213">
                        <c:v>9802.5</c:v>
                      </c:pt>
                      <c:pt idx="214">
                        <c:v>9813</c:v>
                      </c:pt>
                      <c:pt idx="215">
                        <c:v>9816</c:v>
                      </c:pt>
                      <c:pt idx="216">
                        <c:v>9816.5</c:v>
                      </c:pt>
                      <c:pt idx="217">
                        <c:v>9818.5</c:v>
                      </c:pt>
                      <c:pt idx="218">
                        <c:v>9819</c:v>
                      </c:pt>
                      <c:pt idx="219">
                        <c:v>9830</c:v>
                      </c:pt>
                      <c:pt idx="220">
                        <c:v>9832.5</c:v>
                      </c:pt>
                      <c:pt idx="221">
                        <c:v>9835</c:v>
                      </c:pt>
                      <c:pt idx="222">
                        <c:v>9835.5</c:v>
                      </c:pt>
                      <c:pt idx="223">
                        <c:v>9838</c:v>
                      </c:pt>
                      <c:pt idx="224">
                        <c:v>9840.5</c:v>
                      </c:pt>
                      <c:pt idx="225">
                        <c:v>9841</c:v>
                      </c:pt>
                      <c:pt idx="226">
                        <c:v>9843</c:v>
                      </c:pt>
                      <c:pt idx="227">
                        <c:v>9843.5</c:v>
                      </c:pt>
                      <c:pt idx="228">
                        <c:v>9846</c:v>
                      </c:pt>
                      <c:pt idx="229">
                        <c:v>9846.5</c:v>
                      </c:pt>
                      <c:pt idx="230">
                        <c:v>9848.5</c:v>
                      </c:pt>
                      <c:pt idx="231">
                        <c:v>9849</c:v>
                      </c:pt>
                      <c:pt idx="232">
                        <c:v>9851.5</c:v>
                      </c:pt>
                      <c:pt idx="233">
                        <c:v>9854</c:v>
                      </c:pt>
                      <c:pt idx="234">
                        <c:v>9854.5</c:v>
                      </c:pt>
                      <c:pt idx="235">
                        <c:v>9857</c:v>
                      </c:pt>
                      <c:pt idx="236">
                        <c:v>9859.5</c:v>
                      </c:pt>
                      <c:pt idx="237">
                        <c:v>9860</c:v>
                      </c:pt>
                      <c:pt idx="238">
                        <c:v>9862.5</c:v>
                      </c:pt>
                      <c:pt idx="239">
                        <c:v>9884</c:v>
                      </c:pt>
                      <c:pt idx="240">
                        <c:v>9884.5</c:v>
                      </c:pt>
                      <c:pt idx="241">
                        <c:v>9898</c:v>
                      </c:pt>
                      <c:pt idx="242">
                        <c:v>9900.5</c:v>
                      </c:pt>
                      <c:pt idx="243">
                        <c:v>9903.5</c:v>
                      </c:pt>
                      <c:pt idx="244">
                        <c:v>9908.5</c:v>
                      </c:pt>
                      <c:pt idx="245">
                        <c:v>9909</c:v>
                      </c:pt>
                      <c:pt idx="246">
                        <c:v>9916.5</c:v>
                      </c:pt>
                      <c:pt idx="247">
                        <c:v>9917</c:v>
                      </c:pt>
                      <c:pt idx="248">
                        <c:v>9922</c:v>
                      </c:pt>
                      <c:pt idx="249">
                        <c:v>9922.5</c:v>
                      </c:pt>
                      <c:pt idx="250">
                        <c:v>9927.5</c:v>
                      </c:pt>
                      <c:pt idx="251">
                        <c:v>9928</c:v>
                      </c:pt>
                      <c:pt idx="252">
                        <c:v>9930.5</c:v>
                      </c:pt>
                      <c:pt idx="253">
                        <c:v>9933</c:v>
                      </c:pt>
                      <c:pt idx="254">
                        <c:v>9933.5</c:v>
                      </c:pt>
                      <c:pt idx="255">
                        <c:v>9936</c:v>
                      </c:pt>
                      <c:pt idx="256">
                        <c:v>9955</c:v>
                      </c:pt>
                      <c:pt idx="257">
                        <c:v>9963.5</c:v>
                      </c:pt>
                      <c:pt idx="258">
                        <c:v>9968.5</c:v>
                      </c:pt>
                      <c:pt idx="259">
                        <c:v>9971.5</c:v>
                      </c:pt>
                      <c:pt idx="260">
                        <c:v>9974</c:v>
                      </c:pt>
                      <c:pt idx="261">
                        <c:v>10034</c:v>
                      </c:pt>
                      <c:pt idx="262">
                        <c:v>10039.5</c:v>
                      </c:pt>
                      <c:pt idx="263">
                        <c:v>10042.5</c:v>
                      </c:pt>
                      <c:pt idx="264">
                        <c:v>10048</c:v>
                      </c:pt>
                      <c:pt idx="265">
                        <c:v>10056</c:v>
                      </c:pt>
                      <c:pt idx="266">
                        <c:v>10067</c:v>
                      </c:pt>
                      <c:pt idx="267">
                        <c:v>10072.5</c:v>
                      </c:pt>
                      <c:pt idx="268">
                        <c:v>10075</c:v>
                      </c:pt>
                      <c:pt idx="269">
                        <c:v>10078</c:v>
                      </c:pt>
                      <c:pt idx="270">
                        <c:v>10080.5</c:v>
                      </c:pt>
                      <c:pt idx="271">
                        <c:v>10867</c:v>
                      </c:pt>
                      <c:pt idx="272">
                        <c:v>10867.5</c:v>
                      </c:pt>
                      <c:pt idx="273">
                        <c:v>10900</c:v>
                      </c:pt>
                      <c:pt idx="274">
                        <c:v>11813</c:v>
                      </c:pt>
                      <c:pt idx="275">
                        <c:v>11929.5</c:v>
                      </c:pt>
                      <c:pt idx="276">
                        <c:v>11930</c:v>
                      </c:pt>
                      <c:pt idx="277">
                        <c:v>12791</c:v>
                      </c:pt>
                      <c:pt idx="278">
                        <c:v>12859</c:v>
                      </c:pt>
                      <c:pt idx="279">
                        <c:v>12972.5</c:v>
                      </c:pt>
                      <c:pt idx="280">
                        <c:v>13637</c:v>
                      </c:pt>
                      <c:pt idx="281">
                        <c:v>13864</c:v>
                      </c:pt>
                      <c:pt idx="282">
                        <c:v>15866</c:v>
                      </c:pt>
                      <c:pt idx="283">
                        <c:v>16841</c:v>
                      </c:pt>
                      <c:pt idx="284">
                        <c:v>17867</c:v>
                      </c:pt>
                      <c:pt idx="285">
                        <c:v>17867.5</c:v>
                      </c:pt>
                      <c:pt idx="286">
                        <c:v>17938.5</c:v>
                      </c:pt>
                      <c:pt idx="287">
                        <c:v>17947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Active!$Q$21:$Q$979</c15:sqref>
                        </c15:formulaRef>
                      </c:ext>
                    </c:extLst>
                    <c:numCache>
                      <c:formatCode>m/d/yyyy</c:formatCode>
                      <c:ptCount val="959"/>
                      <c:pt idx="0">
                        <c:v>19883.419000000002</c:v>
                      </c:pt>
                      <c:pt idx="1">
                        <c:v>35730.766000000003</c:v>
                      </c:pt>
                      <c:pt idx="2">
                        <c:v>35734.784</c:v>
                      </c:pt>
                      <c:pt idx="3">
                        <c:v>36057.913</c:v>
                      </c:pt>
                      <c:pt idx="4">
                        <c:v>36105.849199999997</c:v>
                      </c:pt>
                      <c:pt idx="5">
                        <c:v>36106.788999999997</c:v>
                      </c:pt>
                      <c:pt idx="6">
                        <c:v>36109.889900000002</c:v>
                      </c:pt>
                      <c:pt idx="7">
                        <c:v>36110.813999999998</c:v>
                      </c:pt>
                      <c:pt idx="8">
                        <c:v>36116.824999999997</c:v>
                      </c:pt>
                      <c:pt idx="9">
                        <c:v>36121.792999999998</c:v>
                      </c:pt>
                      <c:pt idx="10">
                        <c:v>36136.798000000003</c:v>
                      </c:pt>
                      <c:pt idx="11">
                        <c:v>36143.745999999999</c:v>
                      </c:pt>
                      <c:pt idx="12">
                        <c:v>36147.775099999999</c:v>
                      </c:pt>
                      <c:pt idx="13">
                        <c:v>36147.786999999997</c:v>
                      </c:pt>
                      <c:pt idx="14">
                        <c:v>36151.819000000003</c:v>
                      </c:pt>
                      <c:pt idx="15">
                        <c:v>36359.033000000003</c:v>
                      </c:pt>
                      <c:pt idx="16">
                        <c:v>36445.978999999999</c:v>
                      </c:pt>
                      <c:pt idx="17">
                        <c:v>36448.927300000003</c:v>
                      </c:pt>
                      <c:pt idx="18">
                        <c:v>36449.842799999999</c:v>
                      </c:pt>
                      <c:pt idx="19">
                        <c:v>36450.938000000002</c:v>
                      </c:pt>
                      <c:pt idx="20">
                        <c:v>36450.938900000001</c:v>
                      </c:pt>
                      <c:pt idx="21">
                        <c:v>36476.938999999998</c:v>
                      </c:pt>
                      <c:pt idx="22">
                        <c:v>37151.885999999999</c:v>
                      </c:pt>
                      <c:pt idx="23">
                        <c:v>37158.843699999998</c:v>
                      </c:pt>
                      <c:pt idx="24">
                        <c:v>37159.025900000001</c:v>
                      </c:pt>
                      <c:pt idx="25">
                        <c:v>37159.941299999999</c:v>
                      </c:pt>
                      <c:pt idx="26">
                        <c:v>37167.813199999997</c:v>
                      </c:pt>
                      <c:pt idx="27">
                        <c:v>37167.997199999998</c:v>
                      </c:pt>
                      <c:pt idx="28">
                        <c:v>37168.9107</c:v>
                      </c:pt>
                      <c:pt idx="29">
                        <c:v>37169.825799999999</c:v>
                      </c:pt>
                      <c:pt idx="30">
                        <c:v>37173.853799999997</c:v>
                      </c:pt>
                      <c:pt idx="31">
                        <c:v>37174.035799999998</c:v>
                      </c:pt>
                      <c:pt idx="32">
                        <c:v>37174.952799999999</c:v>
                      </c:pt>
                      <c:pt idx="33">
                        <c:v>37187.767200000002</c:v>
                      </c:pt>
                      <c:pt idx="34">
                        <c:v>37187.948600000003</c:v>
                      </c:pt>
                      <c:pt idx="35">
                        <c:v>37481.584199999998</c:v>
                      </c:pt>
                      <c:pt idx="36">
                        <c:v>38173.197999999858</c:v>
                      </c:pt>
                      <c:pt idx="37">
                        <c:v>38180.156799999997</c:v>
                      </c:pt>
                      <c:pt idx="38">
                        <c:v>38182.170899999794</c:v>
                      </c:pt>
                      <c:pt idx="39">
                        <c:v>38184.178499999922</c:v>
                      </c:pt>
                      <c:pt idx="40">
                        <c:v>38189.125500000082</c:v>
                      </c:pt>
                      <c:pt idx="41">
                        <c:v>38191.141299999785</c:v>
                      </c:pt>
                      <c:pt idx="42">
                        <c:v>38202.124100000132</c:v>
                      </c:pt>
                      <c:pt idx="43">
                        <c:v>38207.074099999852</c:v>
                      </c:pt>
                      <c:pt idx="44">
                        <c:v>38208.168000000063</c:v>
                      </c:pt>
                      <c:pt idx="45">
                        <c:v>38210.17790000001</c:v>
                      </c:pt>
                      <c:pt idx="46">
                        <c:v>38211.099299999885</c:v>
                      </c:pt>
                      <c:pt idx="47">
                        <c:v>38212.198700000066</c:v>
                      </c:pt>
                      <c:pt idx="48">
                        <c:v>38213.103000000119</c:v>
                      </c:pt>
                      <c:pt idx="49">
                        <c:v>38214.204100000206</c:v>
                      </c:pt>
                      <c:pt idx="50">
                        <c:v>38217.132699999958</c:v>
                      </c:pt>
                      <c:pt idx="51">
                        <c:v>38218.227500000037</c:v>
                      </c:pt>
                      <c:pt idx="52">
                        <c:v>38219.147599999793</c:v>
                      </c:pt>
                      <c:pt idx="53">
                        <c:v>38220.065099999774</c:v>
                      </c:pt>
                      <c:pt idx="54">
                        <c:v>38221.165099999867</c:v>
                      </c:pt>
                      <c:pt idx="55">
                        <c:v>38222.093400000129</c:v>
                      </c:pt>
                      <c:pt idx="56">
                        <c:v>38223.174600000028</c:v>
                      </c:pt>
                      <c:pt idx="57">
                        <c:v>38224.090600000229</c:v>
                      </c:pt>
                      <c:pt idx="58">
                        <c:v>38227.019700000063</c:v>
                      </c:pt>
                      <c:pt idx="59">
                        <c:v>38227.20110000018</c:v>
                      </c:pt>
                      <c:pt idx="60">
                        <c:v>38228.106900000013</c:v>
                      </c:pt>
                      <c:pt idx="61">
                        <c:v>38235.073799999896</c:v>
                      </c:pt>
                      <c:pt idx="62">
                        <c:v>38292.190499999997</c:v>
                      </c:pt>
                      <c:pt idx="63">
                        <c:v>38305.919099999999</c:v>
                      </c:pt>
                      <c:pt idx="64">
                        <c:v>38924.130700000096</c:v>
                      </c:pt>
                      <c:pt idx="65">
                        <c:v>38926.149699999951</c:v>
                      </c:pt>
                      <c:pt idx="66">
                        <c:v>38928.160399999935</c:v>
                      </c:pt>
                      <c:pt idx="67">
                        <c:v>38929.077800000086</c:v>
                      </c:pt>
                      <c:pt idx="68">
                        <c:v>38950.121400000062</c:v>
                      </c:pt>
                      <c:pt idx="69">
                        <c:v>38952.145399999805</c:v>
                      </c:pt>
                      <c:pt idx="70">
                        <c:v>38954.150899999775</c:v>
                      </c:pt>
                      <c:pt idx="71">
                        <c:v>38955.070100000128</c:v>
                      </c:pt>
                      <c:pt idx="72">
                        <c:v>38957.081799999811</c:v>
                      </c:pt>
                      <c:pt idx="73">
                        <c:v>38960.196700000204</c:v>
                      </c:pt>
                      <c:pt idx="74">
                        <c:v>38973.00540000014</c:v>
                      </c:pt>
                      <c:pt idx="75">
                        <c:v>38973.9205</c:v>
                      </c:pt>
                      <c:pt idx="76">
                        <c:v>38975.019900000188</c:v>
                      </c:pt>
                      <c:pt idx="77">
                        <c:v>38975.206600000151</c:v>
                      </c:pt>
                      <c:pt idx="78">
                        <c:v>38976.117699999828</c:v>
                      </c:pt>
                      <c:pt idx="79">
                        <c:v>38979.049300000072</c:v>
                      </c:pt>
                      <c:pt idx="80">
                        <c:v>38980.148800000083</c:v>
                      </c:pt>
                      <c:pt idx="81">
                        <c:v>38985.090600000229</c:v>
                      </c:pt>
                      <c:pt idx="82">
                        <c:v>38986.004800000228</c:v>
                      </c:pt>
                      <c:pt idx="83">
                        <c:v>38986.195100000128</c:v>
                      </c:pt>
                      <c:pt idx="84">
                        <c:v>38987.105099999812</c:v>
                      </c:pt>
                      <c:pt idx="85">
                        <c:v>38992.959100000095</c:v>
                      </c:pt>
                      <c:pt idx="86">
                        <c:v>39002.117999999784</c:v>
                      </c:pt>
                      <c:pt idx="87">
                        <c:v>39003.030900000129</c:v>
                      </c:pt>
                      <c:pt idx="88">
                        <c:v>39003.948199999984</c:v>
                      </c:pt>
                      <c:pt idx="89">
                        <c:v>39004.132400000002</c:v>
                      </c:pt>
                      <c:pt idx="90">
                        <c:v>39030.856800000183</c:v>
                      </c:pt>
                      <c:pt idx="91">
                        <c:v>39031.041199999861</c:v>
                      </c:pt>
                      <c:pt idx="92">
                        <c:v>39031.953300000168</c:v>
                      </c:pt>
                      <c:pt idx="93">
                        <c:v>39037.996999999974</c:v>
                      </c:pt>
                      <c:pt idx="94">
                        <c:v>39038.914799999911</c:v>
                      </c:pt>
                      <c:pt idx="95">
                        <c:v>39055.935699999798</c:v>
                      </c:pt>
                      <c:pt idx="96">
                        <c:v>39056.855099999812</c:v>
                      </c:pt>
                      <c:pt idx="97">
                        <c:v>39057.954700000118</c:v>
                      </c:pt>
                      <c:pt idx="98">
                        <c:v>39058.867500000168</c:v>
                      </c:pt>
                      <c:pt idx="99">
                        <c:v>39082.846499999985</c:v>
                      </c:pt>
                      <c:pt idx="100">
                        <c:v>39397.173499999997</c:v>
                      </c:pt>
                      <c:pt idx="101">
                        <c:v>39769.165300000001</c:v>
                      </c:pt>
                      <c:pt idx="102">
                        <c:v>39828.480600000003</c:v>
                      </c:pt>
                      <c:pt idx="103">
                        <c:v>40153.243300000002</c:v>
                      </c:pt>
                      <c:pt idx="104">
                        <c:v>40437.364699999998</c:v>
                      </c:pt>
                      <c:pt idx="105">
                        <c:v>40493.2019</c:v>
                      </c:pt>
                      <c:pt idx="106">
                        <c:v>40763.224200000055</c:v>
                      </c:pt>
                      <c:pt idx="107">
                        <c:v>40764.149600000121</c:v>
                      </c:pt>
                      <c:pt idx="108">
                        <c:v>40766.156500000041</c:v>
                      </c:pt>
                      <c:pt idx="109">
                        <c:v>40767.076700000092</c:v>
                      </c:pt>
                      <c:pt idx="110">
                        <c:v>40768.170700000133</c:v>
                      </c:pt>
                      <c:pt idx="111">
                        <c:v>40769.084499999881</c:v>
                      </c:pt>
                      <c:pt idx="112">
                        <c:v>40776.226100000087</c:v>
                      </c:pt>
                      <c:pt idx="113">
                        <c:v>40777.141700000037</c:v>
                      </c:pt>
                      <c:pt idx="114">
                        <c:v>40778.067700000014</c:v>
                      </c:pt>
                      <c:pt idx="115">
                        <c:v>40778.23779999977</c:v>
                      </c:pt>
                      <c:pt idx="116">
                        <c:v>40779.153700000141</c:v>
                      </c:pt>
                      <c:pt idx="117">
                        <c:v>40780.06939999992</c:v>
                      </c:pt>
                      <c:pt idx="118">
                        <c:v>40782.084600000177</c:v>
                      </c:pt>
                      <c:pt idx="119">
                        <c:v>40783.186699999962</c:v>
                      </c:pt>
                      <c:pt idx="120">
                        <c:v>40784.094800000079</c:v>
                      </c:pt>
                      <c:pt idx="121">
                        <c:v>40785.194500000216</c:v>
                      </c:pt>
                      <c:pt idx="122">
                        <c:v>40786.112399999984</c:v>
                      </c:pt>
                      <c:pt idx="123">
                        <c:v>40787.025100000203</c:v>
                      </c:pt>
                      <c:pt idx="124">
                        <c:v>40788.12099999981</c:v>
                      </c:pt>
                      <c:pt idx="125">
                        <c:v>40789.043399999849</c:v>
                      </c:pt>
                      <c:pt idx="126">
                        <c:v>40789.218400000129</c:v>
                      </c:pt>
                      <c:pt idx="127">
                        <c:v>40790.149499999825</c:v>
                      </c:pt>
                      <c:pt idx="128">
                        <c:v>40791.05290000001</c:v>
                      </c:pt>
                      <c:pt idx="129">
                        <c:v>40791.237100000028</c:v>
                      </c:pt>
                      <c:pt idx="130">
                        <c:v>40792.151500000153</c:v>
                      </c:pt>
                      <c:pt idx="131">
                        <c:v>40793.069199999794</c:v>
                      </c:pt>
                      <c:pt idx="132">
                        <c:v>40794.168200000189</c:v>
                      </c:pt>
                      <c:pt idx="133">
                        <c:v>40796.181100000162</c:v>
                      </c:pt>
                      <c:pt idx="134">
                        <c:v>40797.092300000135</c:v>
                      </c:pt>
                      <c:pt idx="135">
                        <c:v>40798.009000000078</c:v>
                      </c:pt>
                      <c:pt idx="136">
                        <c:v>40798.196700000204</c:v>
                      </c:pt>
                      <c:pt idx="137">
                        <c:v>40804.06650000019</c:v>
                      </c:pt>
                      <c:pt idx="138">
                        <c:v>40804.232199999969</c:v>
                      </c:pt>
                      <c:pt idx="139">
                        <c:v>40805.156299999915</c:v>
                      </c:pt>
                      <c:pt idx="140">
                        <c:v>40806.064199999906</c:v>
                      </c:pt>
                      <c:pt idx="141">
                        <c:v>40806.988799999934</c:v>
                      </c:pt>
                      <c:pt idx="142">
                        <c:v>40807.163100000005</c:v>
                      </c:pt>
                      <c:pt idx="143">
                        <c:v>40810.091099999845</c:v>
                      </c:pt>
                      <c:pt idx="144">
                        <c:v>40811.00400000019</c:v>
                      </c:pt>
                      <c:pt idx="145">
                        <c:v>40811.191199999768</c:v>
                      </c:pt>
                      <c:pt idx="146">
                        <c:v>40812.094899999909</c:v>
                      </c:pt>
                      <c:pt idx="147">
                        <c:v>40813.021300000139</c:v>
                      </c:pt>
                      <c:pt idx="148">
                        <c:v>40813.220699999947</c:v>
                      </c:pt>
                      <c:pt idx="149">
                        <c:v>40814.121199999936</c:v>
                      </c:pt>
                      <c:pt idx="150">
                        <c:v>40815.036499999929</c:v>
                      </c:pt>
                      <c:pt idx="151">
                        <c:v>40823.095199999865</c:v>
                      </c:pt>
                      <c:pt idx="152">
                        <c:v>40824.005900000222</c:v>
                      </c:pt>
                      <c:pt idx="153">
                        <c:v>40824.912099999841</c:v>
                      </c:pt>
                      <c:pt idx="154">
                        <c:v>40825.104799999855</c:v>
                      </c:pt>
                      <c:pt idx="155">
                        <c:v>40826.018900000025</c:v>
                      </c:pt>
                      <c:pt idx="156">
                        <c:v>40831.142800000031</c:v>
                      </c:pt>
                      <c:pt idx="157">
                        <c:v>40838.837</c:v>
                      </c:pt>
                      <c:pt idx="158">
                        <c:v>40839.018400000001</c:v>
                      </c:pt>
                      <c:pt idx="159">
                        <c:v>40839.93479999993</c:v>
                      </c:pt>
                      <c:pt idx="160">
                        <c:v>40841.033199999947</c:v>
                      </c:pt>
                      <c:pt idx="161">
                        <c:v>40841.942799999844</c:v>
                      </c:pt>
                      <c:pt idx="162">
                        <c:v>40843.045200000051</c:v>
                      </c:pt>
                      <c:pt idx="163">
                        <c:v>40844.874499999918</c:v>
                      </c:pt>
                      <c:pt idx="164">
                        <c:v>40845.059599999804</c:v>
                      </c:pt>
                      <c:pt idx="165">
                        <c:v>40845.972099999897</c:v>
                      </c:pt>
                      <c:pt idx="166">
                        <c:v>40847.8053</c:v>
                      </c:pt>
                      <c:pt idx="167">
                        <c:v>40848.903500000015</c:v>
                      </c:pt>
                      <c:pt idx="168">
                        <c:v>40849.087499999907</c:v>
                      </c:pt>
                      <c:pt idx="169">
                        <c:v>40852.018499999773</c:v>
                      </c:pt>
                      <c:pt idx="170">
                        <c:v>40852.93209999986</c:v>
                      </c:pt>
                      <c:pt idx="171">
                        <c:v>40861.900700000115</c:v>
                      </c:pt>
                      <c:pt idx="172">
                        <c:v>40862.818200000096</c:v>
                      </c:pt>
                      <c:pt idx="173">
                        <c:v>40863.919699999969</c:v>
                      </c:pt>
                      <c:pt idx="174">
                        <c:v>40864.835500000045</c:v>
                      </c:pt>
                      <c:pt idx="175">
                        <c:v>40865.013199999928</c:v>
                      </c:pt>
                      <c:pt idx="176">
                        <c:v>40865.92780000018</c:v>
                      </c:pt>
                      <c:pt idx="177">
                        <c:v>40867.940899999812</c:v>
                      </c:pt>
                      <c:pt idx="178">
                        <c:v>40869.961399999913</c:v>
                      </c:pt>
                      <c:pt idx="179">
                        <c:v>41207.902300000191</c:v>
                      </c:pt>
                      <c:pt idx="180">
                        <c:v>41224.929099999834</c:v>
                      </c:pt>
                      <c:pt idx="181">
                        <c:v>41225.841000000015</c:v>
                      </c:pt>
                      <c:pt idx="182">
                        <c:v>41226.026300000027</c:v>
                      </c:pt>
                      <c:pt idx="183">
                        <c:v>41228.955500000156</c:v>
                      </c:pt>
                      <c:pt idx="184">
                        <c:v>41231.884200000204</c:v>
                      </c:pt>
                      <c:pt idx="185">
                        <c:v>41232.982199999969</c:v>
                      </c:pt>
                      <c:pt idx="186">
                        <c:v>41233.901099999901</c:v>
                      </c:pt>
                      <c:pt idx="187">
                        <c:v>41247.817600000184</c:v>
                      </c:pt>
                      <c:pt idx="188">
                        <c:v>41247.99189999979</c:v>
                      </c:pt>
                      <c:pt idx="189">
                        <c:v>41248.916000000201</c:v>
                      </c:pt>
                      <c:pt idx="190">
                        <c:v>41257.880200000014</c:v>
                      </c:pt>
                      <c:pt idx="191">
                        <c:v>41259.892099999823</c:v>
                      </c:pt>
                      <c:pt idx="192">
                        <c:v>41260.813599999994</c:v>
                      </c:pt>
                      <c:pt idx="193">
                        <c:v>41268.864800000098</c:v>
                      </c:pt>
                      <c:pt idx="194">
                        <c:v>41484.153700000141</c:v>
                      </c:pt>
                      <c:pt idx="195">
                        <c:v>41486.165800000075</c:v>
                      </c:pt>
                      <c:pt idx="196">
                        <c:v>41487.081999999937</c:v>
                      </c:pt>
                      <c:pt idx="197">
                        <c:v>41488.181799999904</c:v>
                      </c:pt>
                      <c:pt idx="198">
                        <c:v>41489.100899999961</c:v>
                      </c:pt>
                      <c:pt idx="199">
                        <c:v>41490.20110000018</c:v>
                      </c:pt>
                      <c:pt idx="200">
                        <c:v>41491.11269999994</c:v>
                      </c:pt>
                      <c:pt idx="201">
                        <c:v>41492.209999999963</c:v>
                      </c:pt>
                      <c:pt idx="202">
                        <c:v>41493.134300000034</c:v>
                      </c:pt>
                      <c:pt idx="203">
                        <c:v>41495.13860000018</c:v>
                      </c:pt>
                      <c:pt idx="204">
                        <c:v>41496.062299999874</c:v>
                      </c:pt>
                      <c:pt idx="205">
                        <c:v>41497.154699999839</c:v>
                      </c:pt>
                      <c:pt idx="206">
                        <c:v>41498.06930000009</c:v>
                      </c:pt>
                      <c:pt idx="207">
                        <c:v>41502.096899999771</c:v>
                      </c:pt>
                      <c:pt idx="208">
                        <c:v>41503.19430000009</c:v>
                      </c:pt>
                      <c:pt idx="209">
                        <c:v>41531.020500000101</c:v>
                      </c:pt>
                      <c:pt idx="210">
                        <c:v>41531.204200000037</c:v>
                      </c:pt>
                      <c:pt idx="211">
                        <c:v>41533.224899999797</c:v>
                      </c:pt>
                      <c:pt idx="212">
                        <c:v>41535.049300000072</c:v>
                      </c:pt>
                      <c:pt idx="213">
                        <c:v>41541.091500000097</c:v>
                      </c:pt>
                      <c:pt idx="214">
                        <c:v>41544.934400000144</c:v>
                      </c:pt>
                      <c:pt idx="215">
                        <c:v>41546.034200000111</c:v>
                      </c:pt>
                      <c:pt idx="216">
                        <c:v>41546.210899999831</c:v>
                      </c:pt>
                      <c:pt idx="217">
                        <c:v>41546.946099999826</c:v>
                      </c:pt>
                      <c:pt idx="218">
                        <c:v>41547.134099999908</c:v>
                      </c:pt>
                      <c:pt idx="219">
                        <c:v>41551.158499999903</c:v>
                      </c:pt>
                      <c:pt idx="220">
                        <c:v>41552.074299999978</c:v>
                      </c:pt>
                      <c:pt idx="221">
                        <c:v>41552.988700000104</c:v>
                      </c:pt>
                      <c:pt idx="222">
                        <c:v>41553.172400000039</c:v>
                      </c:pt>
                      <c:pt idx="223">
                        <c:v>41554.087700000033</c:v>
                      </c:pt>
                      <c:pt idx="224">
                        <c:v>41554.999499999918</c:v>
                      </c:pt>
                      <c:pt idx="225">
                        <c:v>41555.185800000094</c:v>
                      </c:pt>
                      <c:pt idx="226">
                        <c:v>41555.918399999849</c:v>
                      </c:pt>
                      <c:pt idx="227">
                        <c:v>41556.104900000151</c:v>
                      </c:pt>
                      <c:pt idx="228">
                        <c:v>41557.017099999823</c:v>
                      </c:pt>
                      <c:pt idx="229">
                        <c:v>41557.201499999966</c:v>
                      </c:pt>
                      <c:pt idx="230">
                        <c:v>41557.93619999988</c:v>
                      </c:pt>
                      <c:pt idx="231">
                        <c:v>41558.115100000054</c:v>
                      </c:pt>
                      <c:pt idx="232">
                        <c:v>41559.039400000125</c:v>
                      </c:pt>
                      <c:pt idx="233">
                        <c:v>41559.944900000002</c:v>
                      </c:pt>
                      <c:pt idx="234">
                        <c:v>41560.13320000004</c:v>
                      </c:pt>
                      <c:pt idx="235">
                        <c:v>41561.041499999817</c:v>
                      </c:pt>
                      <c:pt idx="236">
                        <c:v>41561.960200000089</c:v>
                      </c:pt>
                      <c:pt idx="237">
                        <c:v>41562.139899999835</c:v>
                      </c:pt>
                      <c:pt idx="238">
                        <c:v>41563.049600000028</c:v>
                      </c:pt>
                      <c:pt idx="239">
                        <c:v>41570.932599999942</c:v>
                      </c:pt>
                      <c:pt idx="240">
                        <c:v>41571.110400000121</c:v>
                      </c:pt>
                      <c:pt idx="241">
                        <c:v>41576.055099999998</c:v>
                      </c:pt>
                      <c:pt idx="242">
                        <c:v>41576.975899999961</c:v>
                      </c:pt>
                      <c:pt idx="243">
                        <c:v>41578.0680999998</c:v>
                      </c:pt>
                      <c:pt idx="244">
                        <c:v>41579.889200000092</c:v>
                      </c:pt>
                      <c:pt idx="245">
                        <c:v>41580.078199999873</c:v>
                      </c:pt>
                      <c:pt idx="246">
                        <c:v>41582.828199999873</c:v>
                      </c:pt>
                      <c:pt idx="247">
                        <c:v>41583.014599999879</c:v>
                      </c:pt>
                      <c:pt idx="248">
                        <c:v>41584.845999999903</c:v>
                      </c:pt>
                      <c:pt idx="249">
                        <c:v>41585.021800000221</c:v>
                      </c:pt>
                      <c:pt idx="250">
                        <c:v>41586.856800000183</c:v>
                      </c:pt>
                      <c:pt idx="251">
                        <c:v>41587.042400000151</c:v>
                      </c:pt>
                      <c:pt idx="252">
                        <c:v>41587.956400000025</c:v>
                      </c:pt>
                      <c:pt idx="253">
                        <c:v>41588.872400000226</c:v>
                      </c:pt>
                      <c:pt idx="254">
                        <c:v>41589.041100000031</c:v>
                      </c:pt>
                      <c:pt idx="255">
                        <c:v>41589.966700000223</c:v>
                      </c:pt>
                      <c:pt idx="256">
                        <c:v>41596.927000000142</c:v>
                      </c:pt>
                      <c:pt idx="257">
                        <c:v>41600.034899999853</c:v>
                      </c:pt>
                      <c:pt idx="258">
                        <c:v>41601.87229999993</c:v>
                      </c:pt>
                      <c:pt idx="259">
                        <c:v>41602.967900000047</c:v>
                      </c:pt>
                      <c:pt idx="260">
                        <c:v>41603.884899999946</c:v>
                      </c:pt>
                      <c:pt idx="261">
                        <c:v>41625.852299999911</c:v>
                      </c:pt>
                      <c:pt idx="262">
                        <c:v>41627.86409999989</c:v>
                      </c:pt>
                      <c:pt idx="263">
                        <c:v>41628.969000000041</c:v>
                      </c:pt>
                      <c:pt idx="264">
                        <c:v>41630.975600000005</c:v>
                      </c:pt>
                      <c:pt idx="265">
                        <c:v>41633.907500000205</c:v>
                      </c:pt>
                      <c:pt idx="266">
                        <c:v>41637.932899999898</c:v>
                      </c:pt>
                      <c:pt idx="267">
                        <c:v>41639.948799999896</c:v>
                      </c:pt>
                      <c:pt idx="268">
                        <c:v>41640.864599999972</c:v>
                      </c:pt>
                      <c:pt idx="269">
                        <c:v>41641.963500000071</c:v>
                      </c:pt>
                      <c:pt idx="270">
                        <c:v>41642.875899999868</c:v>
                      </c:pt>
                      <c:pt idx="271">
                        <c:v>41930.849300000002</c:v>
                      </c:pt>
                      <c:pt idx="272">
                        <c:v>41931.032599999999</c:v>
                      </c:pt>
                      <c:pt idx="273">
                        <c:v>41942.920440000002</c:v>
                      </c:pt>
                      <c:pt idx="274">
                        <c:v>42277.218500000003</c:v>
                      </c:pt>
                      <c:pt idx="275">
                        <c:v>42319.874400000001</c:v>
                      </c:pt>
                      <c:pt idx="276">
                        <c:v>42320.056199999999</c:v>
                      </c:pt>
                      <c:pt idx="277">
                        <c:v>42635.304127363663</c:v>
                      </c:pt>
                      <c:pt idx="278">
                        <c:v>42660.2019</c:v>
                      </c:pt>
                      <c:pt idx="279">
                        <c:v>42701.759919999997</c:v>
                      </c:pt>
                      <c:pt idx="280">
                        <c:v>42945.060819999999</c:v>
                      </c:pt>
                      <c:pt idx="281">
                        <c:v>43028.174099999997</c:v>
                      </c:pt>
                      <c:pt idx="282">
                        <c:v>43761.195599999999</c:v>
                      </c:pt>
                      <c:pt idx="283">
                        <c:v>44118.182399999998</c:v>
                      </c:pt>
                      <c:pt idx="284">
                        <c:v>44493.854200000002</c:v>
                      </c:pt>
                      <c:pt idx="285">
                        <c:v>44494.038500000002</c:v>
                      </c:pt>
                      <c:pt idx="286">
                        <c:v>44520.103999999999</c:v>
                      </c:pt>
                      <c:pt idx="287">
                        <c:v>44523.146699999998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1A06-4C0D-A931-0E313BE073B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-49350</c:v>
                      </c:pt>
                      <c:pt idx="1">
                        <c:v>-6067</c:v>
                      </c:pt>
                      <c:pt idx="2">
                        <c:v>-6056</c:v>
                      </c:pt>
                      <c:pt idx="3">
                        <c:v>-5173.5</c:v>
                      </c:pt>
                      <c:pt idx="4">
                        <c:v>-5042.5</c:v>
                      </c:pt>
                      <c:pt idx="5">
                        <c:v>-5040</c:v>
                      </c:pt>
                      <c:pt idx="6">
                        <c:v>-5031.5</c:v>
                      </c:pt>
                      <c:pt idx="7">
                        <c:v>-5029</c:v>
                      </c:pt>
                      <c:pt idx="8">
                        <c:v>-5012.5</c:v>
                      </c:pt>
                      <c:pt idx="9">
                        <c:v>-4999</c:v>
                      </c:pt>
                      <c:pt idx="10">
                        <c:v>-4958</c:v>
                      </c:pt>
                      <c:pt idx="11">
                        <c:v>-4939</c:v>
                      </c:pt>
                      <c:pt idx="12">
                        <c:v>-4928</c:v>
                      </c:pt>
                      <c:pt idx="13">
                        <c:v>-4928</c:v>
                      </c:pt>
                      <c:pt idx="14">
                        <c:v>-4917</c:v>
                      </c:pt>
                      <c:pt idx="15">
                        <c:v>-4351</c:v>
                      </c:pt>
                      <c:pt idx="16">
                        <c:v>-4113.5</c:v>
                      </c:pt>
                      <c:pt idx="17">
                        <c:v>-4105.5</c:v>
                      </c:pt>
                      <c:pt idx="18">
                        <c:v>-4103</c:v>
                      </c:pt>
                      <c:pt idx="19">
                        <c:v>-4100</c:v>
                      </c:pt>
                      <c:pt idx="20">
                        <c:v>-4100</c:v>
                      </c:pt>
                      <c:pt idx="21">
                        <c:v>-4029</c:v>
                      </c:pt>
                      <c:pt idx="22">
                        <c:v>-2185.5</c:v>
                      </c:pt>
                      <c:pt idx="23">
                        <c:v>-2166.5</c:v>
                      </c:pt>
                      <c:pt idx="24">
                        <c:v>-2166</c:v>
                      </c:pt>
                      <c:pt idx="25">
                        <c:v>-2163.5</c:v>
                      </c:pt>
                      <c:pt idx="26">
                        <c:v>-2142</c:v>
                      </c:pt>
                      <c:pt idx="27">
                        <c:v>-2141.5</c:v>
                      </c:pt>
                      <c:pt idx="28">
                        <c:v>-2139</c:v>
                      </c:pt>
                      <c:pt idx="29">
                        <c:v>-2136.5</c:v>
                      </c:pt>
                      <c:pt idx="30">
                        <c:v>-2125.5</c:v>
                      </c:pt>
                      <c:pt idx="31">
                        <c:v>-2125</c:v>
                      </c:pt>
                      <c:pt idx="32">
                        <c:v>-2122.5</c:v>
                      </c:pt>
                      <c:pt idx="33">
                        <c:v>-2087.5</c:v>
                      </c:pt>
                      <c:pt idx="34">
                        <c:v>-2087</c:v>
                      </c:pt>
                      <c:pt idx="35">
                        <c:v>-1285</c:v>
                      </c:pt>
                      <c:pt idx="36">
                        <c:v>604</c:v>
                      </c:pt>
                      <c:pt idx="37">
                        <c:v>623</c:v>
                      </c:pt>
                      <c:pt idx="38">
                        <c:v>628.5</c:v>
                      </c:pt>
                      <c:pt idx="39">
                        <c:v>634</c:v>
                      </c:pt>
                      <c:pt idx="40">
                        <c:v>647.5</c:v>
                      </c:pt>
                      <c:pt idx="41">
                        <c:v>653</c:v>
                      </c:pt>
                      <c:pt idx="42">
                        <c:v>683</c:v>
                      </c:pt>
                      <c:pt idx="43">
                        <c:v>696.5</c:v>
                      </c:pt>
                      <c:pt idx="44">
                        <c:v>699.5</c:v>
                      </c:pt>
                      <c:pt idx="45">
                        <c:v>705</c:v>
                      </c:pt>
                      <c:pt idx="46">
                        <c:v>707.5</c:v>
                      </c:pt>
                      <c:pt idx="47">
                        <c:v>710.5</c:v>
                      </c:pt>
                      <c:pt idx="48">
                        <c:v>713</c:v>
                      </c:pt>
                      <c:pt idx="49">
                        <c:v>716</c:v>
                      </c:pt>
                      <c:pt idx="50">
                        <c:v>724</c:v>
                      </c:pt>
                      <c:pt idx="51">
                        <c:v>727</c:v>
                      </c:pt>
                      <c:pt idx="52">
                        <c:v>729.5</c:v>
                      </c:pt>
                      <c:pt idx="53">
                        <c:v>732</c:v>
                      </c:pt>
                      <c:pt idx="54">
                        <c:v>735</c:v>
                      </c:pt>
                      <c:pt idx="55">
                        <c:v>737.5</c:v>
                      </c:pt>
                      <c:pt idx="56">
                        <c:v>740.5</c:v>
                      </c:pt>
                      <c:pt idx="57">
                        <c:v>743</c:v>
                      </c:pt>
                      <c:pt idx="58">
                        <c:v>751</c:v>
                      </c:pt>
                      <c:pt idx="59">
                        <c:v>751.5</c:v>
                      </c:pt>
                      <c:pt idx="60">
                        <c:v>754</c:v>
                      </c:pt>
                      <c:pt idx="61">
                        <c:v>773</c:v>
                      </c:pt>
                      <c:pt idx="62">
                        <c:v>929</c:v>
                      </c:pt>
                      <c:pt idx="63">
                        <c:v>966.5</c:v>
                      </c:pt>
                      <c:pt idx="64">
                        <c:v>2655</c:v>
                      </c:pt>
                      <c:pt idx="65">
                        <c:v>2660.5</c:v>
                      </c:pt>
                      <c:pt idx="66">
                        <c:v>2666</c:v>
                      </c:pt>
                      <c:pt idx="67">
                        <c:v>2668.5</c:v>
                      </c:pt>
                      <c:pt idx="68">
                        <c:v>2726</c:v>
                      </c:pt>
                      <c:pt idx="69">
                        <c:v>2731.5</c:v>
                      </c:pt>
                      <c:pt idx="70">
                        <c:v>2737</c:v>
                      </c:pt>
                      <c:pt idx="71">
                        <c:v>2739.5</c:v>
                      </c:pt>
                      <c:pt idx="72">
                        <c:v>2745</c:v>
                      </c:pt>
                      <c:pt idx="73">
                        <c:v>2753.5</c:v>
                      </c:pt>
                      <c:pt idx="74">
                        <c:v>2788.5</c:v>
                      </c:pt>
                      <c:pt idx="75">
                        <c:v>2791</c:v>
                      </c:pt>
                      <c:pt idx="76">
                        <c:v>2794</c:v>
                      </c:pt>
                      <c:pt idx="77">
                        <c:v>2794.5</c:v>
                      </c:pt>
                      <c:pt idx="78">
                        <c:v>2797</c:v>
                      </c:pt>
                      <c:pt idx="79">
                        <c:v>2805</c:v>
                      </c:pt>
                      <c:pt idx="80">
                        <c:v>2808</c:v>
                      </c:pt>
                      <c:pt idx="81">
                        <c:v>2821.5</c:v>
                      </c:pt>
                      <c:pt idx="82">
                        <c:v>2824</c:v>
                      </c:pt>
                      <c:pt idx="83">
                        <c:v>2824.5</c:v>
                      </c:pt>
                      <c:pt idx="84">
                        <c:v>2827</c:v>
                      </c:pt>
                      <c:pt idx="85">
                        <c:v>2843</c:v>
                      </c:pt>
                      <c:pt idx="86">
                        <c:v>2868</c:v>
                      </c:pt>
                      <c:pt idx="87">
                        <c:v>2870.5</c:v>
                      </c:pt>
                      <c:pt idx="88">
                        <c:v>2873</c:v>
                      </c:pt>
                      <c:pt idx="89">
                        <c:v>2873.5</c:v>
                      </c:pt>
                      <c:pt idx="90">
                        <c:v>2946.5</c:v>
                      </c:pt>
                      <c:pt idx="91">
                        <c:v>2947</c:v>
                      </c:pt>
                      <c:pt idx="92">
                        <c:v>2949.5</c:v>
                      </c:pt>
                      <c:pt idx="93">
                        <c:v>2966</c:v>
                      </c:pt>
                      <c:pt idx="94">
                        <c:v>2968.5</c:v>
                      </c:pt>
                      <c:pt idx="95">
                        <c:v>3015</c:v>
                      </c:pt>
                      <c:pt idx="96">
                        <c:v>3017.5</c:v>
                      </c:pt>
                      <c:pt idx="97">
                        <c:v>3020.5</c:v>
                      </c:pt>
                      <c:pt idx="98">
                        <c:v>3023</c:v>
                      </c:pt>
                      <c:pt idx="99">
                        <c:v>3088.5</c:v>
                      </c:pt>
                      <c:pt idx="100">
                        <c:v>3947</c:v>
                      </c:pt>
                      <c:pt idx="101">
                        <c:v>4963</c:v>
                      </c:pt>
                      <c:pt idx="102">
                        <c:v>5125</c:v>
                      </c:pt>
                      <c:pt idx="103">
                        <c:v>6012</c:v>
                      </c:pt>
                      <c:pt idx="104">
                        <c:v>6788</c:v>
                      </c:pt>
                      <c:pt idx="105">
                        <c:v>6940.5</c:v>
                      </c:pt>
                      <c:pt idx="106">
                        <c:v>7678</c:v>
                      </c:pt>
                      <c:pt idx="107">
                        <c:v>7680.5</c:v>
                      </c:pt>
                      <c:pt idx="108">
                        <c:v>7686</c:v>
                      </c:pt>
                      <c:pt idx="109">
                        <c:v>7688.5</c:v>
                      </c:pt>
                      <c:pt idx="110">
                        <c:v>7691.5</c:v>
                      </c:pt>
                      <c:pt idx="111">
                        <c:v>7694</c:v>
                      </c:pt>
                      <c:pt idx="112">
                        <c:v>7713.5</c:v>
                      </c:pt>
                      <c:pt idx="113">
                        <c:v>7716</c:v>
                      </c:pt>
                      <c:pt idx="114">
                        <c:v>7718.5</c:v>
                      </c:pt>
                      <c:pt idx="115">
                        <c:v>7719</c:v>
                      </c:pt>
                      <c:pt idx="116">
                        <c:v>7721.5</c:v>
                      </c:pt>
                      <c:pt idx="117">
                        <c:v>7724</c:v>
                      </c:pt>
                      <c:pt idx="118">
                        <c:v>7729.5</c:v>
                      </c:pt>
                      <c:pt idx="119">
                        <c:v>7732.5</c:v>
                      </c:pt>
                      <c:pt idx="120">
                        <c:v>7735</c:v>
                      </c:pt>
                      <c:pt idx="121">
                        <c:v>7738</c:v>
                      </c:pt>
                      <c:pt idx="122">
                        <c:v>7740.5</c:v>
                      </c:pt>
                      <c:pt idx="123">
                        <c:v>7743</c:v>
                      </c:pt>
                      <c:pt idx="124">
                        <c:v>7746</c:v>
                      </c:pt>
                      <c:pt idx="125">
                        <c:v>7748.5</c:v>
                      </c:pt>
                      <c:pt idx="126">
                        <c:v>7749</c:v>
                      </c:pt>
                      <c:pt idx="127">
                        <c:v>7751.5</c:v>
                      </c:pt>
                      <c:pt idx="128">
                        <c:v>7754</c:v>
                      </c:pt>
                      <c:pt idx="129">
                        <c:v>7754.5</c:v>
                      </c:pt>
                      <c:pt idx="130">
                        <c:v>7757</c:v>
                      </c:pt>
                      <c:pt idx="131">
                        <c:v>7759.5</c:v>
                      </c:pt>
                      <c:pt idx="132">
                        <c:v>7762.5</c:v>
                      </c:pt>
                      <c:pt idx="133">
                        <c:v>7768</c:v>
                      </c:pt>
                      <c:pt idx="134">
                        <c:v>7770.5</c:v>
                      </c:pt>
                      <c:pt idx="135">
                        <c:v>7773</c:v>
                      </c:pt>
                      <c:pt idx="136">
                        <c:v>7773.5</c:v>
                      </c:pt>
                      <c:pt idx="137">
                        <c:v>7789.5</c:v>
                      </c:pt>
                      <c:pt idx="138">
                        <c:v>7790</c:v>
                      </c:pt>
                      <c:pt idx="139">
                        <c:v>7792.5</c:v>
                      </c:pt>
                      <c:pt idx="140">
                        <c:v>7795</c:v>
                      </c:pt>
                      <c:pt idx="141">
                        <c:v>7797.5</c:v>
                      </c:pt>
                      <c:pt idx="142">
                        <c:v>7798</c:v>
                      </c:pt>
                      <c:pt idx="143">
                        <c:v>7806</c:v>
                      </c:pt>
                      <c:pt idx="144">
                        <c:v>7808.5</c:v>
                      </c:pt>
                      <c:pt idx="145">
                        <c:v>7809</c:v>
                      </c:pt>
                      <c:pt idx="146">
                        <c:v>7811.5</c:v>
                      </c:pt>
                      <c:pt idx="147">
                        <c:v>7814</c:v>
                      </c:pt>
                      <c:pt idx="148">
                        <c:v>7814.5</c:v>
                      </c:pt>
                      <c:pt idx="149">
                        <c:v>7817</c:v>
                      </c:pt>
                      <c:pt idx="150">
                        <c:v>7819.5</c:v>
                      </c:pt>
                      <c:pt idx="151">
                        <c:v>7841.5</c:v>
                      </c:pt>
                      <c:pt idx="152">
                        <c:v>7844</c:v>
                      </c:pt>
                      <c:pt idx="153">
                        <c:v>7846.5</c:v>
                      </c:pt>
                      <c:pt idx="154">
                        <c:v>7847</c:v>
                      </c:pt>
                      <c:pt idx="155">
                        <c:v>7849.5</c:v>
                      </c:pt>
                      <c:pt idx="156">
                        <c:v>7863.5</c:v>
                      </c:pt>
                      <c:pt idx="157">
                        <c:v>7884.5</c:v>
                      </c:pt>
                      <c:pt idx="158">
                        <c:v>7885</c:v>
                      </c:pt>
                      <c:pt idx="159">
                        <c:v>7887.5</c:v>
                      </c:pt>
                      <c:pt idx="160">
                        <c:v>7890.5</c:v>
                      </c:pt>
                      <c:pt idx="161">
                        <c:v>7893</c:v>
                      </c:pt>
                      <c:pt idx="162">
                        <c:v>7896</c:v>
                      </c:pt>
                      <c:pt idx="163">
                        <c:v>7901</c:v>
                      </c:pt>
                      <c:pt idx="164">
                        <c:v>7901.5</c:v>
                      </c:pt>
                      <c:pt idx="165">
                        <c:v>7904</c:v>
                      </c:pt>
                      <c:pt idx="166">
                        <c:v>7909</c:v>
                      </c:pt>
                      <c:pt idx="167">
                        <c:v>7912</c:v>
                      </c:pt>
                      <c:pt idx="168">
                        <c:v>7912.5</c:v>
                      </c:pt>
                      <c:pt idx="169">
                        <c:v>7920.5</c:v>
                      </c:pt>
                      <c:pt idx="170">
                        <c:v>7923</c:v>
                      </c:pt>
                      <c:pt idx="171">
                        <c:v>7947.5</c:v>
                      </c:pt>
                      <c:pt idx="172">
                        <c:v>7950</c:v>
                      </c:pt>
                      <c:pt idx="173">
                        <c:v>7953</c:v>
                      </c:pt>
                      <c:pt idx="174">
                        <c:v>7955.5</c:v>
                      </c:pt>
                      <c:pt idx="175">
                        <c:v>7956</c:v>
                      </c:pt>
                      <c:pt idx="176">
                        <c:v>7958.5</c:v>
                      </c:pt>
                      <c:pt idx="177">
                        <c:v>7964</c:v>
                      </c:pt>
                      <c:pt idx="178">
                        <c:v>7969.5</c:v>
                      </c:pt>
                      <c:pt idx="179">
                        <c:v>8892.5</c:v>
                      </c:pt>
                      <c:pt idx="180">
                        <c:v>8939</c:v>
                      </c:pt>
                      <c:pt idx="181">
                        <c:v>8941.5</c:v>
                      </c:pt>
                      <c:pt idx="182">
                        <c:v>8942</c:v>
                      </c:pt>
                      <c:pt idx="183">
                        <c:v>8950</c:v>
                      </c:pt>
                      <c:pt idx="184">
                        <c:v>8958</c:v>
                      </c:pt>
                      <c:pt idx="185">
                        <c:v>8961</c:v>
                      </c:pt>
                      <c:pt idx="186">
                        <c:v>8963.5</c:v>
                      </c:pt>
                      <c:pt idx="187">
                        <c:v>9001.5</c:v>
                      </c:pt>
                      <c:pt idx="188">
                        <c:v>9002</c:v>
                      </c:pt>
                      <c:pt idx="189">
                        <c:v>9004.5</c:v>
                      </c:pt>
                      <c:pt idx="190">
                        <c:v>9029</c:v>
                      </c:pt>
                      <c:pt idx="191">
                        <c:v>9034.5</c:v>
                      </c:pt>
                      <c:pt idx="192">
                        <c:v>9037</c:v>
                      </c:pt>
                      <c:pt idx="193">
                        <c:v>9059</c:v>
                      </c:pt>
                      <c:pt idx="194">
                        <c:v>9647</c:v>
                      </c:pt>
                      <c:pt idx="195">
                        <c:v>9652.5</c:v>
                      </c:pt>
                      <c:pt idx="196">
                        <c:v>9655</c:v>
                      </c:pt>
                      <c:pt idx="197">
                        <c:v>9658</c:v>
                      </c:pt>
                      <c:pt idx="198">
                        <c:v>9660.5</c:v>
                      </c:pt>
                      <c:pt idx="199">
                        <c:v>9663.5</c:v>
                      </c:pt>
                      <c:pt idx="200">
                        <c:v>9666</c:v>
                      </c:pt>
                      <c:pt idx="201">
                        <c:v>9669</c:v>
                      </c:pt>
                      <c:pt idx="202">
                        <c:v>9671.5</c:v>
                      </c:pt>
                      <c:pt idx="203">
                        <c:v>9677</c:v>
                      </c:pt>
                      <c:pt idx="204">
                        <c:v>9679.5</c:v>
                      </c:pt>
                      <c:pt idx="205">
                        <c:v>9682.5</c:v>
                      </c:pt>
                      <c:pt idx="206">
                        <c:v>9685</c:v>
                      </c:pt>
                      <c:pt idx="207">
                        <c:v>9696</c:v>
                      </c:pt>
                      <c:pt idx="208">
                        <c:v>9699</c:v>
                      </c:pt>
                      <c:pt idx="209">
                        <c:v>9775</c:v>
                      </c:pt>
                      <c:pt idx="210">
                        <c:v>9775.5</c:v>
                      </c:pt>
                      <c:pt idx="211">
                        <c:v>9781</c:v>
                      </c:pt>
                      <c:pt idx="212">
                        <c:v>9786</c:v>
                      </c:pt>
                      <c:pt idx="213">
                        <c:v>9802.5</c:v>
                      </c:pt>
                      <c:pt idx="214">
                        <c:v>9813</c:v>
                      </c:pt>
                      <c:pt idx="215">
                        <c:v>9816</c:v>
                      </c:pt>
                      <c:pt idx="216">
                        <c:v>9816.5</c:v>
                      </c:pt>
                      <c:pt idx="217">
                        <c:v>9818.5</c:v>
                      </c:pt>
                      <c:pt idx="218">
                        <c:v>9819</c:v>
                      </c:pt>
                      <c:pt idx="219">
                        <c:v>9830</c:v>
                      </c:pt>
                      <c:pt idx="220">
                        <c:v>9832.5</c:v>
                      </c:pt>
                      <c:pt idx="221">
                        <c:v>9835</c:v>
                      </c:pt>
                      <c:pt idx="222">
                        <c:v>9835.5</c:v>
                      </c:pt>
                      <c:pt idx="223">
                        <c:v>9838</c:v>
                      </c:pt>
                      <c:pt idx="224">
                        <c:v>9840.5</c:v>
                      </c:pt>
                      <c:pt idx="225">
                        <c:v>9841</c:v>
                      </c:pt>
                      <c:pt idx="226">
                        <c:v>9843</c:v>
                      </c:pt>
                      <c:pt idx="227">
                        <c:v>9843.5</c:v>
                      </c:pt>
                      <c:pt idx="228">
                        <c:v>9846</c:v>
                      </c:pt>
                      <c:pt idx="229">
                        <c:v>9846.5</c:v>
                      </c:pt>
                      <c:pt idx="230">
                        <c:v>9848.5</c:v>
                      </c:pt>
                      <c:pt idx="231">
                        <c:v>9849</c:v>
                      </c:pt>
                      <c:pt idx="232">
                        <c:v>9851.5</c:v>
                      </c:pt>
                      <c:pt idx="233">
                        <c:v>9854</c:v>
                      </c:pt>
                      <c:pt idx="234">
                        <c:v>9854.5</c:v>
                      </c:pt>
                      <c:pt idx="235">
                        <c:v>9857</c:v>
                      </c:pt>
                      <c:pt idx="236">
                        <c:v>9859.5</c:v>
                      </c:pt>
                      <c:pt idx="237">
                        <c:v>9860</c:v>
                      </c:pt>
                      <c:pt idx="238">
                        <c:v>9862.5</c:v>
                      </c:pt>
                      <c:pt idx="239">
                        <c:v>9884</c:v>
                      </c:pt>
                      <c:pt idx="240">
                        <c:v>9884.5</c:v>
                      </c:pt>
                      <c:pt idx="241">
                        <c:v>9898</c:v>
                      </c:pt>
                      <c:pt idx="242">
                        <c:v>9900.5</c:v>
                      </c:pt>
                      <c:pt idx="243">
                        <c:v>9903.5</c:v>
                      </c:pt>
                      <c:pt idx="244">
                        <c:v>9908.5</c:v>
                      </c:pt>
                      <c:pt idx="245">
                        <c:v>9909</c:v>
                      </c:pt>
                      <c:pt idx="246">
                        <c:v>9916.5</c:v>
                      </c:pt>
                      <c:pt idx="247">
                        <c:v>9917</c:v>
                      </c:pt>
                      <c:pt idx="248">
                        <c:v>9922</c:v>
                      </c:pt>
                      <c:pt idx="249">
                        <c:v>9922.5</c:v>
                      </c:pt>
                      <c:pt idx="250">
                        <c:v>9927.5</c:v>
                      </c:pt>
                      <c:pt idx="251">
                        <c:v>9928</c:v>
                      </c:pt>
                      <c:pt idx="252">
                        <c:v>9930.5</c:v>
                      </c:pt>
                      <c:pt idx="253">
                        <c:v>9933</c:v>
                      </c:pt>
                      <c:pt idx="254">
                        <c:v>9933.5</c:v>
                      </c:pt>
                      <c:pt idx="255">
                        <c:v>9936</c:v>
                      </c:pt>
                      <c:pt idx="256">
                        <c:v>9955</c:v>
                      </c:pt>
                      <c:pt idx="257">
                        <c:v>9963.5</c:v>
                      </c:pt>
                      <c:pt idx="258">
                        <c:v>9968.5</c:v>
                      </c:pt>
                      <c:pt idx="259">
                        <c:v>9971.5</c:v>
                      </c:pt>
                      <c:pt idx="260">
                        <c:v>9974</c:v>
                      </c:pt>
                      <c:pt idx="261">
                        <c:v>10034</c:v>
                      </c:pt>
                      <c:pt idx="262">
                        <c:v>10039.5</c:v>
                      </c:pt>
                      <c:pt idx="263">
                        <c:v>10042.5</c:v>
                      </c:pt>
                      <c:pt idx="264">
                        <c:v>10048</c:v>
                      </c:pt>
                      <c:pt idx="265">
                        <c:v>10056</c:v>
                      </c:pt>
                      <c:pt idx="266">
                        <c:v>10067</c:v>
                      </c:pt>
                      <c:pt idx="267">
                        <c:v>10072.5</c:v>
                      </c:pt>
                      <c:pt idx="268">
                        <c:v>10075</c:v>
                      </c:pt>
                      <c:pt idx="269">
                        <c:v>10078</c:v>
                      </c:pt>
                      <c:pt idx="270">
                        <c:v>10080.5</c:v>
                      </c:pt>
                      <c:pt idx="271">
                        <c:v>10867</c:v>
                      </c:pt>
                      <c:pt idx="272">
                        <c:v>10867.5</c:v>
                      </c:pt>
                      <c:pt idx="273">
                        <c:v>10900</c:v>
                      </c:pt>
                      <c:pt idx="274">
                        <c:v>11813</c:v>
                      </c:pt>
                      <c:pt idx="275">
                        <c:v>11929.5</c:v>
                      </c:pt>
                      <c:pt idx="276">
                        <c:v>11930</c:v>
                      </c:pt>
                      <c:pt idx="277">
                        <c:v>12791</c:v>
                      </c:pt>
                      <c:pt idx="278">
                        <c:v>12859</c:v>
                      </c:pt>
                      <c:pt idx="279">
                        <c:v>12972.5</c:v>
                      </c:pt>
                      <c:pt idx="280">
                        <c:v>13637</c:v>
                      </c:pt>
                      <c:pt idx="281">
                        <c:v>13864</c:v>
                      </c:pt>
                      <c:pt idx="282">
                        <c:v>15866</c:v>
                      </c:pt>
                      <c:pt idx="283">
                        <c:v>16841</c:v>
                      </c:pt>
                      <c:pt idx="284">
                        <c:v>17867</c:v>
                      </c:pt>
                      <c:pt idx="285">
                        <c:v>17867.5</c:v>
                      </c:pt>
                      <c:pt idx="286">
                        <c:v>17938.5</c:v>
                      </c:pt>
                      <c:pt idx="287">
                        <c:v>17947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Active!$R$21:$R$979</c15:sqref>
                        </c15:formulaRef>
                      </c:ext>
                    </c:extLst>
                    <c:numCache>
                      <c:formatCode>General</c:formatCode>
                      <c:ptCount val="95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1A06-4C0D-A931-0E313BE073B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-49350</c:v>
                      </c:pt>
                      <c:pt idx="1">
                        <c:v>-6067</c:v>
                      </c:pt>
                      <c:pt idx="2">
                        <c:v>-6056</c:v>
                      </c:pt>
                      <c:pt idx="3">
                        <c:v>-5173.5</c:v>
                      </c:pt>
                      <c:pt idx="4">
                        <c:v>-5042.5</c:v>
                      </c:pt>
                      <c:pt idx="5">
                        <c:v>-5040</c:v>
                      </c:pt>
                      <c:pt idx="6">
                        <c:v>-5031.5</c:v>
                      </c:pt>
                      <c:pt idx="7">
                        <c:v>-5029</c:v>
                      </c:pt>
                      <c:pt idx="8">
                        <c:v>-5012.5</c:v>
                      </c:pt>
                      <c:pt idx="9">
                        <c:v>-4999</c:v>
                      </c:pt>
                      <c:pt idx="10">
                        <c:v>-4958</c:v>
                      </c:pt>
                      <c:pt idx="11">
                        <c:v>-4939</c:v>
                      </c:pt>
                      <c:pt idx="12">
                        <c:v>-4928</c:v>
                      </c:pt>
                      <c:pt idx="13">
                        <c:v>-4928</c:v>
                      </c:pt>
                      <c:pt idx="14">
                        <c:v>-4917</c:v>
                      </c:pt>
                      <c:pt idx="15">
                        <c:v>-4351</c:v>
                      </c:pt>
                      <c:pt idx="16">
                        <c:v>-4113.5</c:v>
                      </c:pt>
                      <c:pt idx="17">
                        <c:v>-4105.5</c:v>
                      </c:pt>
                      <c:pt idx="18">
                        <c:v>-4103</c:v>
                      </c:pt>
                      <c:pt idx="19">
                        <c:v>-4100</c:v>
                      </c:pt>
                      <c:pt idx="20">
                        <c:v>-4100</c:v>
                      </c:pt>
                      <c:pt idx="21">
                        <c:v>-4029</c:v>
                      </c:pt>
                      <c:pt idx="22">
                        <c:v>-2185.5</c:v>
                      </c:pt>
                      <c:pt idx="23">
                        <c:v>-2166.5</c:v>
                      </c:pt>
                      <c:pt idx="24">
                        <c:v>-2166</c:v>
                      </c:pt>
                      <c:pt idx="25">
                        <c:v>-2163.5</c:v>
                      </c:pt>
                      <c:pt idx="26">
                        <c:v>-2142</c:v>
                      </c:pt>
                      <c:pt idx="27">
                        <c:v>-2141.5</c:v>
                      </c:pt>
                      <c:pt idx="28">
                        <c:v>-2139</c:v>
                      </c:pt>
                      <c:pt idx="29">
                        <c:v>-2136.5</c:v>
                      </c:pt>
                      <c:pt idx="30">
                        <c:v>-2125.5</c:v>
                      </c:pt>
                      <c:pt idx="31">
                        <c:v>-2125</c:v>
                      </c:pt>
                      <c:pt idx="32">
                        <c:v>-2122.5</c:v>
                      </c:pt>
                      <c:pt idx="33">
                        <c:v>-2087.5</c:v>
                      </c:pt>
                      <c:pt idx="34">
                        <c:v>-2087</c:v>
                      </c:pt>
                      <c:pt idx="35">
                        <c:v>-1285</c:v>
                      </c:pt>
                      <c:pt idx="36">
                        <c:v>604</c:v>
                      </c:pt>
                      <c:pt idx="37">
                        <c:v>623</c:v>
                      </c:pt>
                      <c:pt idx="38">
                        <c:v>628.5</c:v>
                      </c:pt>
                      <c:pt idx="39">
                        <c:v>634</c:v>
                      </c:pt>
                      <c:pt idx="40">
                        <c:v>647.5</c:v>
                      </c:pt>
                      <c:pt idx="41">
                        <c:v>653</c:v>
                      </c:pt>
                      <c:pt idx="42">
                        <c:v>683</c:v>
                      </c:pt>
                      <c:pt idx="43">
                        <c:v>696.5</c:v>
                      </c:pt>
                      <c:pt idx="44">
                        <c:v>699.5</c:v>
                      </c:pt>
                      <c:pt idx="45">
                        <c:v>705</c:v>
                      </c:pt>
                      <c:pt idx="46">
                        <c:v>707.5</c:v>
                      </c:pt>
                      <c:pt idx="47">
                        <c:v>710.5</c:v>
                      </c:pt>
                      <c:pt idx="48">
                        <c:v>713</c:v>
                      </c:pt>
                      <c:pt idx="49">
                        <c:v>716</c:v>
                      </c:pt>
                      <c:pt idx="50">
                        <c:v>724</c:v>
                      </c:pt>
                      <c:pt idx="51">
                        <c:v>727</c:v>
                      </c:pt>
                      <c:pt idx="52">
                        <c:v>729.5</c:v>
                      </c:pt>
                      <c:pt idx="53">
                        <c:v>732</c:v>
                      </c:pt>
                      <c:pt idx="54">
                        <c:v>735</c:v>
                      </c:pt>
                      <c:pt idx="55">
                        <c:v>737.5</c:v>
                      </c:pt>
                      <c:pt idx="56">
                        <c:v>740.5</c:v>
                      </c:pt>
                      <c:pt idx="57">
                        <c:v>743</c:v>
                      </c:pt>
                      <c:pt idx="58">
                        <c:v>751</c:v>
                      </c:pt>
                      <c:pt idx="59">
                        <c:v>751.5</c:v>
                      </c:pt>
                      <c:pt idx="60">
                        <c:v>754</c:v>
                      </c:pt>
                      <c:pt idx="61">
                        <c:v>773</c:v>
                      </c:pt>
                      <c:pt idx="62">
                        <c:v>929</c:v>
                      </c:pt>
                      <c:pt idx="63">
                        <c:v>966.5</c:v>
                      </c:pt>
                      <c:pt idx="64">
                        <c:v>2655</c:v>
                      </c:pt>
                      <c:pt idx="65">
                        <c:v>2660.5</c:v>
                      </c:pt>
                      <c:pt idx="66">
                        <c:v>2666</c:v>
                      </c:pt>
                      <c:pt idx="67">
                        <c:v>2668.5</c:v>
                      </c:pt>
                      <c:pt idx="68">
                        <c:v>2726</c:v>
                      </c:pt>
                      <c:pt idx="69">
                        <c:v>2731.5</c:v>
                      </c:pt>
                      <c:pt idx="70">
                        <c:v>2737</c:v>
                      </c:pt>
                      <c:pt idx="71">
                        <c:v>2739.5</c:v>
                      </c:pt>
                      <c:pt idx="72">
                        <c:v>2745</c:v>
                      </c:pt>
                      <c:pt idx="73">
                        <c:v>2753.5</c:v>
                      </c:pt>
                      <c:pt idx="74">
                        <c:v>2788.5</c:v>
                      </c:pt>
                      <c:pt idx="75">
                        <c:v>2791</c:v>
                      </c:pt>
                      <c:pt idx="76">
                        <c:v>2794</c:v>
                      </c:pt>
                      <c:pt idx="77">
                        <c:v>2794.5</c:v>
                      </c:pt>
                      <c:pt idx="78">
                        <c:v>2797</c:v>
                      </c:pt>
                      <c:pt idx="79">
                        <c:v>2805</c:v>
                      </c:pt>
                      <c:pt idx="80">
                        <c:v>2808</c:v>
                      </c:pt>
                      <c:pt idx="81">
                        <c:v>2821.5</c:v>
                      </c:pt>
                      <c:pt idx="82">
                        <c:v>2824</c:v>
                      </c:pt>
                      <c:pt idx="83">
                        <c:v>2824.5</c:v>
                      </c:pt>
                      <c:pt idx="84">
                        <c:v>2827</c:v>
                      </c:pt>
                      <c:pt idx="85">
                        <c:v>2843</c:v>
                      </c:pt>
                      <c:pt idx="86">
                        <c:v>2868</c:v>
                      </c:pt>
                      <c:pt idx="87">
                        <c:v>2870.5</c:v>
                      </c:pt>
                      <c:pt idx="88">
                        <c:v>2873</c:v>
                      </c:pt>
                      <c:pt idx="89">
                        <c:v>2873.5</c:v>
                      </c:pt>
                      <c:pt idx="90">
                        <c:v>2946.5</c:v>
                      </c:pt>
                      <c:pt idx="91">
                        <c:v>2947</c:v>
                      </c:pt>
                      <c:pt idx="92">
                        <c:v>2949.5</c:v>
                      </c:pt>
                      <c:pt idx="93">
                        <c:v>2966</c:v>
                      </c:pt>
                      <c:pt idx="94">
                        <c:v>2968.5</c:v>
                      </c:pt>
                      <c:pt idx="95">
                        <c:v>3015</c:v>
                      </c:pt>
                      <c:pt idx="96">
                        <c:v>3017.5</c:v>
                      </c:pt>
                      <c:pt idx="97">
                        <c:v>3020.5</c:v>
                      </c:pt>
                      <c:pt idx="98">
                        <c:v>3023</c:v>
                      </c:pt>
                      <c:pt idx="99">
                        <c:v>3088.5</c:v>
                      </c:pt>
                      <c:pt idx="100">
                        <c:v>3947</c:v>
                      </c:pt>
                      <c:pt idx="101">
                        <c:v>4963</c:v>
                      </c:pt>
                      <c:pt idx="102">
                        <c:v>5125</c:v>
                      </c:pt>
                      <c:pt idx="103">
                        <c:v>6012</c:v>
                      </c:pt>
                      <c:pt idx="104">
                        <c:v>6788</c:v>
                      </c:pt>
                      <c:pt idx="105">
                        <c:v>6940.5</c:v>
                      </c:pt>
                      <c:pt idx="106">
                        <c:v>7678</c:v>
                      </c:pt>
                      <c:pt idx="107">
                        <c:v>7680.5</c:v>
                      </c:pt>
                      <c:pt idx="108">
                        <c:v>7686</c:v>
                      </c:pt>
                      <c:pt idx="109">
                        <c:v>7688.5</c:v>
                      </c:pt>
                      <c:pt idx="110">
                        <c:v>7691.5</c:v>
                      </c:pt>
                      <c:pt idx="111">
                        <c:v>7694</c:v>
                      </c:pt>
                      <c:pt idx="112">
                        <c:v>7713.5</c:v>
                      </c:pt>
                      <c:pt idx="113">
                        <c:v>7716</c:v>
                      </c:pt>
                      <c:pt idx="114">
                        <c:v>7718.5</c:v>
                      </c:pt>
                      <c:pt idx="115">
                        <c:v>7719</c:v>
                      </c:pt>
                      <c:pt idx="116">
                        <c:v>7721.5</c:v>
                      </c:pt>
                      <c:pt idx="117">
                        <c:v>7724</c:v>
                      </c:pt>
                      <c:pt idx="118">
                        <c:v>7729.5</c:v>
                      </c:pt>
                      <c:pt idx="119">
                        <c:v>7732.5</c:v>
                      </c:pt>
                      <c:pt idx="120">
                        <c:v>7735</c:v>
                      </c:pt>
                      <c:pt idx="121">
                        <c:v>7738</c:v>
                      </c:pt>
                      <c:pt idx="122">
                        <c:v>7740.5</c:v>
                      </c:pt>
                      <c:pt idx="123">
                        <c:v>7743</c:v>
                      </c:pt>
                      <c:pt idx="124">
                        <c:v>7746</c:v>
                      </c:pt>
                      <c:pt idx="125">
                        <c:v>7748.5</c:v>
                      </c:pt>
                      <c:pt idx="126">
                        <c:v>7749</c:v>
                      </c:pt>
                      <c:pt idx="127">
                        <c:v>7751.5</c:v>
                      </c:pt>
                      <c:pt idx="128">
                        <c:v>7754</c:v>
                      </c:pt>
                      <c:pt idx="129">
                        <c:v>7754.5</c:v>
                      </c:pt>
                      <c:pt idx="130">
                        <c:v>7757</c:v>
                      </c:pt>
                      <c:pt idx="131">
                        <c:v>7759.5</c:v>
                      </c:pt>
                      <c:pt idx="132">
                        <c:v>7762.5</c:v>
                      </c:pt>
                      <c:pt idx="133">
                        <c:v>7768</c:v>
                      </c:pt>
                      <c:pt idx="134">
                        <c:v>7770.5</c:v>
                      </c:pt>
                      <c:pt idx="135">
                        <c:v>7773</c:v>
                      </c:pt>
                      <c:pt idx="136">
                        <c:v>7773.5</c:v>
                      </c:pt>
                      <c:pt idx="137">
                        <c:v>7789.5</c:v>
                      </c:pt>
                      <c:pt idx="138">
                        <c:v>7790</c:v>
                      </c:pt>
                      <c:pt idx="139">
                        <c:v>7792.5</c:v>
                      </c:pt>
                      <c:pt idx="140">
                        <c:v>7795</c:v>
                      </c:pt>
                      <c:pt idx="141">
                        <c:v>7797.5</c:v>
                      </c:pt>
                      <c:pt idx="142">
                        <c:v>7798</c:v>
                      </c:pt>
                      <c:pt idx="143">
                        <c:v>7806</c:v>
                      </c:pt>
                      <c:pt idx="144">
                        <c:v>7808.5</c:v>
                      </c:pt>
                      <c:pt idx="145">
                        <c:v>7809</c:v>
                      </c:pt>
                      <c:pt idx="146">
                        <c:v>7811.5</c:v>
                      </c:pt>
                      <c:pt idx="147">
                        <c:v>7814</c:v>
                      </c:pt>
                      <c:pt idx="148">
                        <c:v>7814.5</c:v>
                      </c:pt>
                      <c:pt idx="149">
                        <c:v>7817</c:v>
                      </c:pt>
                      <c:pt idx="150">
                        <c:v>7819.5</c:v>
                      </c:pt>
                      <c:pt idx="151">
                        <c:v>7841.5</c:v>
                      </c:pt>
                      <c:pt idx="152">
                        <c:v>7844</c:v>
                      </c:pt>
                      <c:pt idx="153">
                        <c:v>7846.5</c:v>
                      </c:pt>
                      <c:pt idx="154">
                        <c:v>7847</c:v>
                      </c:pt>
                      <c:pt idx="155">
                        <c:v>7849.5</c:v>
                      </c:pt>
                      <c:pt idx="156">
                        <c:v>7863.5</c:v>
                      </c:pt>
                      <c:pt idx="157">
                        <c:v>7884.5</c:v>
                      </c:pt>
                      <c:pt idx="158">
                        <c:v>7885</c:v>
                      </c:pt>
                      <c:pt idx="159">
                        <c:v>7887.5</c:v>
                      </c:pt>
                      <c:pt idx="160">
                        <c:v>7890.5</c:v>
                      </c:pt>
                      <c:pt idx="161">
                        <c:v>7893</c:v>
                      </c:pt>
                      <c:pt idx="162">
                        <c:v>7896</c:v>
                      </c:pt>
                      <c:pt idx="163">
                        <c:v>7901</c:v>
                      </c:pt>
                      <c:pt idx="164">
                        <c:v>7901.5</c:v>
                      </c:pt>
                      <c:pt idx="165">
                        <c:v>7904</c:v>
                      </c:pt>
                      <c:pt idx="166">
                        <c:v>7909</c:v>
                      </c:pt>
                      <c:pt idx="167">
                        <c:v>7912</c:v>
                      </c:pt>
                      <c:pt idx="168">
                        <c:v>7912.5</c:v>
                      </c:pt>
                      <c:pt idx="169">
                        <c:v>7920.5</c:v>
                      </c:pt>
                      <c:pt idx="170">
                        <c:v>7923</c:v>
                      </c:pt>
                      <c:pt idx="171">
                        <c:v>7947.5</c:v>
                      </c:pt>
                      <c:pt idx="172">
                        <c:v>7950</c:v>
                      </c:pt>
                      <c:pt idx="173">
                        <c:v>7953</c:v>
                      </c:pt>
                      <c:pt idx="174">
                        <c:v>7955.5</c:v>
                      </c:pt>
                      <c:pt idx="175">
                        <c:v>7956</c:v>
                      </c:pt>
                      <c:pt idx="176">
                        <c:v>7958.5</c:v>
                      </c:pt>
                      <c:pt idx="177">
                        <c:v>7964</c:v>
                      </c:pt>
                      <c:pt idx="178">
                        <c:v>7969.5</c:v>
                      </c:pt>
                      <c:pt idx="179">
                        <c:v>8892.5</c:v>
                      </c:pt>
                      <c:pt idx="180">
                        <c:v>8939</c:v>
                      </c:pt>
                      <c:pt idx="181">
                        <c:v>8941.5</c:v>
                      </c:pt>
                      <c:pt idx="182">
                        <c:v>8942</c:v>
                      </c:pt>
                      <c:pt idx="183">
                        <c:v>8950</c:v>
                      </c:pt>
                      <c:pt idx="184">
                        <c:v>8958</c:v>
                      </c:pt>
                      <c:pt idx="185">
                        <c:v>8961</c:v>
                      </c:pt>
                      <c:pt idx="186">
                        <c:v>8963.5</c:v>
                      </c:pt>
                      <c:pt idx="187">
                        <c:v>9001.5</c:v>
                      </c:pt>
                      <c:pt idx="188">
                        <c:v>9002</c:v>
                      </c:pt>
                      <c:pt idx="189">
                        <c:v>9004.5</c:v>
                      </c:pt>
                      <c:pt idx="190">
                        <c:v>9029</c:v>
                      </c:pt>
                      <c:pt idx="191">
                        <c:v>9034.5</c:v>
                      </c:pt>
                      <c:pt idx="192">
                        <c:v>9037</c:v>
                      </c:pt>
                      <c:pt idx="193">
                        <c:v>9059</c:v>
                      </c:pt>
                      <c:pt idx="194">
                        <c:v>9647</c:v>
                      </c:pt>
                      <c:pt idx="195">
                        <c:v>9652.5</c:v>
                      </c:pt>
                      <c:pt idx="196">
                        <c:v>9655</c:v>
                      </c:pt>
                      <c:pt idx="197">
                        <c:v>9658</c:v>
                      </c:pt>
                      <c:pt idx="198">
                        <c:v>9660.5</c:v>
                      </c:pt>
                      <c:pt idx="199">
                        <c:v>9663.5</c:v>
                      </c:pt>
                      <c:pt idx="200">
                        <c:v>9666</c:v>
                      </c:pt>
                      <c:pt idx="201">
                        <c:v>9669</c:v>
                      </c:pt>
                      <c:pt idx="202">
                        <c:v>9671.5</c:v>
                      </c:pt>
                      <c:pt idx="203">
                        <c:v>9677</c:v>
                      </c:pt>
                      <c:pt idx="204">
                        <c:v>9679.5</c:v>
                      </c:pt>
                      <c:pt idx="205">
                        <c:v>9682.5</c:v>
                      </c:pt>
                      <c:pt idx="206">
                        <c:v>9685</c:v>
                      </c:pt>
                      <c:pt idx="207">
                        <c:v>9696</c:v>
                      </c:pt>
                      <c:pt idx="208">
                        <c:v>9699</c:v>
                      </c:pt>
                      <c:pt idx="209">
                        <c:v>9775</c:v>
                      </c:pt>
                      <c:pt idx="210">
                        <c:v>9775.5</c:v>
                      </c:pt>
                      <c:pt idx="211">
                        <c:v>9781</c:v>
                      </c:pt>
                      <c:pt idx="212">
                        <c:v>9786</c:v>
                      </c:pt>
                      <c:pt idx="213">
                        <c:v>9802.5</c:v>
                      </c:pt>
                      <c:pt idx="214">
                        <c:v>9813</c:v>
                      </c:pt>
                      <c:pt idx="215">
                        <c:v>9816</c:v>
                      </c:pt>
                      <c:pt idx="216">
                        <c:v>9816.5</c:v>
                      </c:pt>
                      <c:pt idx="217">
                        <c:v>9818.5</c:v>
                      </c:pt>
                      <c:pt idx="218">
                        <c:v>9819</c:v>
                      </c:pt>
                      <c:pt idx="219">
                        <c:v>9830</c:v>
                      </c:pt>
                      <c:pt idx="220">
                        <c:v>9832.5</c:v>
                      </c:pt>
                      <c:pt idx="221">
                        <c:v>9835</c:v>
                      </c:pt>
                      <c:pt idx="222">
                        <c:v>9835.5</c:v>
                      </c:pt>
                      <c:pt idx="223">
                        <c:v>9838</c:v>
                      </c:pt>
                      <c:pt idx="224">
                        <c:v>9840.5</c:v>
                      </c:pt>
                      <c:pt idx="225">
                        <c:v>9841</c:v>
                      </c:pt>
                      <c:pt idx="226">
                        <c:v>9843</c:v>
                      </c:pt>
                      <c:pt idx="227">
                        <c:v>9843.5</c:v>
                      </c:pt>
                      <c:pt idx="228">
                        <c:v>9846</c:v>
                      </c:pt>
                      <c:pt idx="229">
                        <c:v>9846.5</c:v>
                      </c:pt>
                      <c:pt idx="230">
                        <c:v>9848.5</c:v>
                      </c:pt>
                      <c:pt idx="231">
                        <c:v>9849</c:v>
                      </c:pt>
                      <c:pt idx="232">
                        <c:v>9851.5</c:v>
                      </c:pt>
                      <c:pt idx="233">
                        <c:v>9854</c:v>
                      </c:pt>
                      <c:pt idx="234">
                        <c:v>9854.5</c:v>
                      </c:pt>
                      <c:pt idx="235">
                        <c:v>9857</c:v>
                      </c:pt>
                      <c:pt idx="236">
                        <c:v>9859.5</c:v>
                      </c:pt>
                      <c:pt idx="237">
                        <c:v>9860</c:v>
                      </c:pt>
                      <c:pt idx="238">
                        <c:v>9862.5</c:v>
                      </c:pt>
                      <c:pt idx="239">
                        <c:v>9884</c:v>
                      </c:pt>
                      <c:pt idx="240">
                        <c:v>9884.5</c:v>
                      </c:pt>
                      <c:pt idx="241">
                        <c:v>9898</c:v>
                      </c:pt>
                      <c:pt idx="242">
                        <c:v>9900.5</c:v>
                      </c:pt>
                      <c:pt idx="243">
                        <c:v>9903.5</c:v>
                      </c:pt>
                      <c:pt idx="244">
                        <c:v>9908.5</c:v>
                      </c:pt>
                      <c:pt idx="245">
                        <c:v>9909</c:v>
                      </c:pt>
                      <c:pt idx="246">
                        <c:v>9916.5</c:v>
                      </c:pt>
                      <c:pt idx="247">
                        <c:v>9917</c:v>
                      </c:pt>
                      <c:pt idx="248">
                        <c:v>9922</c:v>
                      </c:pt>
                      <c:pt idx="249">
                        <c:v>9922.5</c:v>
                      </c:pt>
                      <c:pt idx="250">
                        <c:v>9927.5</c:v>
                      </c:pt>
                      <c:pt idx="251">
                        <c:v>9928</c:v>
                      </c:pt>
                      <c:pt idx="252">
                        <c:v>9930.5</c:v>
                      </c:pt>
                      <c:pt idx="253">
                        <c:v>9933</c:v>
                      </c:pt>
                      <c:pt idx="254">
                        <c:v>9933.5</c:v>
                      </c:pt>
                      <c:pt idx="255">
                        <c:v>9936</c:v>
                      </c:pt>
                      <c:pt idx="256">
                        <c:v>9955</c:v>
                      </c:pt>
                      <c:pt idx="257">
                        <c:v>9963.5</c:v>
                      </c:pt>
                      <c:pt idx="258">
                        <c:v>9968.5</c:v>
                      </c:pt>
                      <c:pt idx="259">
                        <c:v>9971.5</c:v>
                      </c:pt>
                      <c:pt idx="260">
                        <c:v>9974</c:v>
                      </c:pt>
                      <c:pt idx="261">
                        <c:v>10034</c:v>
                      </c:pt>
                      <c:pt idx="262">
                        <c:v>10039.5</c:v>
                      </c:pt>
                      <c:pt idx="263">
                        <c:v>10042.5</c:v>
                      </c:pt>
                      <c:pt idx="264">
                        <c:v>10048</c:v>
                      </c:pt>
                      <c:pt idx="265">
                        <c:v>10056</c:v>
                      </c:pt>
                      <c:pt idx="266">
                        <c:v>10067</c:v>
                      </c:pt>
                      <c:pt idx="267">
                        <c:v>10072.5</c:v>
                      </c:pt>
                      <c:pt idx="268">
                        <c:v>10075</c:v>
                      </c:pt>
                      <c:pt idx="269">
                        <c:v>10078</c:v>
                      </c:pt>
                      <c:pt idx="270">
                        <c:v>10080.5</c:v>
                      </c:pt>
                      <c:pt idx="271">
                        <c:v>10867</c:v>
                      </c:pt>
                      <c:pt idx="272">
                        <c:v>10867.5</c:v>
                      </c:pt>
                      <c:pt idx="273">
                        <c:v>10900</c:v>
                      </c:pt>
                      <c:pt idx="274">
                        <c:v>11813</c:v>
                      </c:pt>
                      <c:pt idx="275">
                        <c:v>11929.5</c:v>
                      </c:pt>
                      <c:pt idx="276">
                        <c:v>11930</c:v>
                      </c:pt>
                      <c:pt idx="277">
                        <c:v>12791</c:v>
                      </c:pt>
                      <c:pt idx="278">
                        <c:v>12859</c:v>
                      </c:pt>
                      <c:pt idx="279">
                        <c:v>12972.5</c:v>
                      </c:pt>
                      <c:pt idx="280">
                        <c:v>13637</c:v>
                      </c:pt>
                      <c:pt idx="281">
                        <c:v>13864</c:v>
                      </c:pt>
                      <c:pt idx="282">
                        <c:v>15866</c:v>
                      </c:pt>
                      <c:pt idx="283">
                        <c:v>16841</c:v>
                      </c:pt>
                      <c:pt idx="284">
                        <c:v>17867</c:v>
                      </c:pt>
                      <c:pt idx="285">
                        <c:v>17867.5</c:v>
                      </c:pt>
                      <c:pt idx="286">
                        <c:v>17938.5</c:v>
                      </c:pt>
                      <c:pt idx="287">
                        <c:v>17947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Active!$S$21:$S$979</c15:sqref>
                        </c15:formulaRef>
                      </c:ext>
                    </c:extLst>
                    <c:numCache>
                      <c:formatCode>General</c:formatCode>
                      <c:ptCount val="95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1A06-4C0D-A931-0E313BE073B1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Active!$F$21:$F$979</c15:sqref>
                        </c15:formulaRef>
                      </c:ext>
                    </c:extLst>
                    <c:numCache>
                      <c:formatCode>General</c:formatCode>
                      <c:ptCount val="959"/>
                      <c:pt idx="0">
                        <c:v>-49350</c:v>
                      </c:pt>
                      <c:pt idx="1">
                        <c:v>-6067</c:v>
                      </c:pt>
                      <c:pt idx="2">
                        <c:v>-6056</c:v>
                      </c:pt>
                      <c:pt idx="3">
                        <c:v>-5173.5</c:v>
                      </c:pt>
                      <c:pt idx="4">
                        <c:v>-5042.5</c:v>
                      </c:pt>
                      <c:pt idx="5">
                        <c:v>-5040</c:v>
                      </c:pt>
                      <c:pt idx="6">
                        <c:v>-5031.5</c:v>
                      </c:pt>
                      <c:pt idx="7">
                        <c:v>-5029</c:v>
                      </c:pt>
                      <c:pt idx="8">
                        <c:v>-5012.5</c:v>
                      </c:pt>
                      <c:pt idx="9">
                        <c:v>-4999</c:v>
                      </c:pt>
                      <c:pt idx="10">
                        <c:v>-4958</c:v>
                      </c:pt>
                      <c:pt idx="11">
                        <c:v>-4939</c:v>
                      </c:pt>
                      <c:pt idx="12">
                        <c:v>-4928</c:v>
                      </c:pt>
                      <c:pt idx="13">
                        <c:v>-4928</c:v>
                      </c:pt>
                      <c:pt idx="14">
                        <c:v>-4917</c:v>
                      </c:pt>
                      <c:pt idx="15">
                        <c:v>-4351</c:v>
                      </c:pt>
                      <c:pt idx="16">
                        <c:v>-4113.5</c:v>
                      </c:pt>
                      <c:pt idx="17">
                        <c:v>-4105.5</c:v>
                      </c:pt>
                      <c:pt idx="18">
                        <c:v>-4103</c:v>
                      </c:pt>
                      <c:pt idx="19">
                        <c:v>-4100</c:v>
                      </c:pt>
                      <c:pt idx="20">
                        <c:v>-4100</c:v>
                      </c:pt>
                      <c:pt idx="21">
                        <c:v>-4029</c:v>
                      </c:pt>
                      <c:pt idx="22">
                        <c:v>-2185.5</c:v>
                      </c:pt>
                      <c:pt idx="23">
                        <c:v>-2166.5</c:v>
                      </c:pt>
                      <c:pt idx="24">
                        <c:v>-2166</c:v>
                      </c:pt>
                      <c:pt idx="25">
                        <c:v>-2163.5</c:v>
                      </c:pt>
                      <c:pt idx="26">
                        <c:v>-2142</c:v>
                      </c:pt>
                      <c:pt idx="27">
                        <c:v>-2141.5</c:v>
                      </c:pt>
                      <c:pt idx="28">
                        <c:v>-2139</c:v>
                      </c:pt>
                      <c:pt idx="29">
                        <c:v>-2136.5</c:v>
                      </c:pt>
                      <c:pt idx="30">
                        <c:v>-2125.5</c:v>
                      </c:pt>
                      <c:pt idx="31">
                        <c:v>-2125</c:v>
                      </c:pt>
                      <c:pt idx="32">
                        <c:v>-2122.5</c:v>
                      </c:pt>
                      <c:pt idx="33">
                        <c:v>-2087.5</c:v>
                      </c:pt>
                      <c:pt idx="34">
                        <c:v>-2087</c:v>
                      </c:pt>
                      <c:pt idx="35">
                        <c:v>-1285</c:v>
                      </c:pt>
                      <c:pt idx="36">
                        <c:v>604</c:v>
                      </c:pt>
                      <c:pt idx="37">
                        <c:v>623</c:v>
                      </c:pt>
                      <c:pt idx="38">
                        <c:v>628.5</c:v>
                      </c:pt>
                      <c:pt idx="39">
                        <c:v>634</c:v>
                      </c:pt>
                      <c:pt idx="40">
                        <c:v>647.5</c:v>
                      </c:pt>
                      <c:pt idx="41">
                        <c:v>653</c:v>
                      </c:pt>
                      <c:pt idx="42">
                        <c:v>683</c:v>
                      </c:pt>
                      <c:pt idx="43">
                        <c:v>696.5</c:v>
                      </c:pt>
                      <c:pt idx="44">
                        <c:v>699.5</c:v>
                      </c:pt>
                      <c:pt idx="45">
                        <c:v>705</c:v>
                      </c:pt>
                      <c:pt idx="46">
                        <c:v>707.5</c:v>
                      </c:pt>
                      <c:pt idx="47">
                        <c:v>710.5</c:v>
                      </c:pt>
                      <c:pt idx="48">
                        <c:v>713</c:v>
                      </c:pt>
                      <c:pt idx="49">
                        <c:v>716</c:v>
                      </c:pt>
                      <c:pt idx="50">
                        <c:v>724</c:v>
                      </c:pt>
                      <c:pt idx="51">
                        <c:v>727</c:v>
                      </c:pt>
                      <c:pt idx="52">
                        <c:v>729.5</c:v>
                      </c:pt>
                      <c:pt idx="53">
                        <c:v>732</c:v>
                      </c:pt>
                      <c:pt idx="54">
                        <c:v>735</c:v>
                      </c:pt>
                      <c:pt idx="55">
                        <c:v>737.5</c:v>
                      </c:pt>
                      <c:pt idx="56">
                        <c:v>740.5</c:v>
                      </c:pt>
                      <c:pt idx="57">
                        <c:v>743</c:v>
                      </c:pt>
                      <c:pt idx="58">
                        <c:v>751</c:v>
                      </c:pt>
                      <c:pt idx="59">
                        <c:v>751.5</c:v>
                      </c:pt>
                      <c:pt idx="60">
                        <c:v>754</c:v>
                      </c:pt>
                      <c:pt idx="61">
                        <c:v>773</c:v>
                      </c:pt>
                      <c:pt idx="62">
                        <c:v>929</c:v>
                      </c:pt>
                      <c:pt idx="63">
                        <c:v>966.5</c:v>
                      </c:pt>
                      <c:pt idx="64">
                        <c:v>2655</c:v>
                      </c:pt>
                      <c:pt idx="65">
                        <c:v>2660.5</c:v>
                      </c:pt>
                      <c:pt idx="66">
                        <c:v>2666</c:v>
                      </c:pt>
                      <c:pt idx="67">
                        <c:v>2668.5</c:v>
                      </c:pt>
                      <c:pt idx="68">
                        <c:v>2726</c:v>
                      </c:pt>
                      <c:pt idx="69">
                        <c:v>2731.5</c:v>
                      </c:pt>
                      <c:pt idx="70">
                        <c:v>2737</c:v>
                      </c:pt>
                      <c:pt idx="71">
                        <c:v>2739.5</c:v>
                      </c:pt>
                      <c:pt idx="72">
                        <c:v>2745</c:v>
                      </c:pt>
                      <c:pt idx="73">
                        <c:v>2753.5</c:v>
                      </c:pt>
                      <c:pt idx="74">
                        <c:v>2788.5</c:v>
                      </c:pt>
                      <c:pt idx="75">
                        <c:v>2791</c:v>
                      </c:pt>
                      <c:pt idx="76">
                        <c:v>2794</c:v>
                      </c:pt>
                      <c:pt idx="77">
                        <c:v>2794.5</c:v>
                      </c:pt>
                      <c:pt idx="78">
                        <c:v>2797</c:v>
                      </c:pt>
                      <c:pt idx="79">
                        <c:v>2805</c:v>
                      </c:pt>
                      <c:pt idx="80">
                        <c:v>2808</c:v>
                      </c:pt>
                      <c:pt idx="81">
                        <c:v>2821.5</c:v>
                      </c:pt>
                      <c:pt idx="82">
                        <c:v>2824</c:v>
                      </c:pt>
                      <c:pt idx="83">
                        <c:v>2824.5</c:v>
                      </c:pt>
                      <c:pt idx="84">
                        <c:v>2827</c:v>
                      </c:pt>
                      <c:pt idx="85">
                        <c:v>2843</c:v>
                      </c:pt>
                      <c:pt idx="86">
                        <c:v>2868</c:v>
                      </c:pt>
                      <c:pt idx="87">
                        <c:v>2870.5</c:v>
                      </c:pt>
                      <c:pt idx="88">
                        <c:v>2873</c:v>
                      </c:pt>
                      <c:pt idx="89">
                        <c:v>2873.5</c:v>
                      </c:pt>
                      <c:pt idx="90">
                        <c:v>2946.5</c:v>
                      </c:pt>
                      <c:pt idx="91">
                        <c:v>2947</c:v>
                      </c:pt>
                      <c:pt idx="92">
                        <c:v>2949.5</c:v>
                      </c:pt>
                      <c:pt idx="93">
                        <c:v>2966</c:v>
                      </c:pt>
                      <c:pt idx="94">
                        <c:v>2968.5</c:v>
                      </c:pt>
                      <c:pt idx="95">
                        <c:v>3015</c:v>
                      </c:pt>
                      <c:pt idx="96">
                        <c:v>3017.5</c:v>
                      </c:pt>
                      <c:pt idx="97">
                        <c:v>3020.5</c:v>
                      </c:pt>
                      <c:pt idx="98">
                        <c:v>3023</c:v>
                      </c:pt>
                      <c:pt idx="99">
                        <c:v>3088.5</c:v>
                      </c:pt>
                      <c:pt idx="100">
                        <c:v>3947</c:v>
                      </c:pt>
                      <c:pt idx="101">
                        <c:v>4963</c:v>
                      </c:pt>
                      <c:pt idx="102">
                        <c:v>5125</c:v>
                      </c:pt>
                      <c:pt idx="103">
                        <c:v>6012</c:v>
                      </c:pt>
                      <c:pt idx="104">
                        <c:v>6788</c:v>
                      </c:pt>
                      <c:pt idx="105">
                        <c:v>6940.5</c:v>
                      </c:pt>
                      <c:pt idx="106">
                        <c:v>7678</c:v>
                      </c:pt>
                      <c:pt idx="107">
                        <c:v>7680.5</c:v>
                      </c:pt>
                      <c:pt idx="108">
                        <c:v>7686</c:v>
                      </c:pt>
                      <c:pt idx="109">
                        <c:v>7688.5</c:v>
                      </c:pt>
                      <c:pt idx="110">
                        <c:v>7691.5</c:v>
                      </c:pt>
                      <c:pt idx="111">
                        <c:v>7694</c:v>
                      </c:pt>
                      <c:pt idx="112">
                        <c:v>7713.5</c:v>
                      </c:pt>
                      <c:pt idx="113">
                        <c:v>7716</c:v>
                      </c:pt>
                      <c:pt idx="114">
                        <c:v>7718.5</c:v>
                      </c:pt>
                      <c:pt idx="115">
                        <c:v>7719</c:v>
                      </c:pt>
                      <c:pt idx="116">
                        <c:v>7721.5</c:v>
                      </c:pt>
                      <c:pt idx="117">
                        <c:v>7724</c:v>
                      </c:pt>
                      <c:pt idx="118">
                        <c:v>7729.5</c:v>
                      </c:pt>
                      <c:pt idx="119">
                        <c:v>7732.5</c:v>
                      </c:pt>
                      <c:pt idx="120">
                        <c:v>7735</c:v>
                      </c:pt>
                      <c:pt idx="121">
                        <c:v>7738</c:v>
                      </c:pt>
                      <c:pt idx="122">
                        <c:v>7740.5</c:v>
                      </c:pt>
                      <c:pt idx="123">
                        <c:v>7743</c:v>
                      </c:pt>
                      <c:pt idx="124">
                        <c:v>7746</c:v>
                      </c:pt>
                      <c:pt idx="125">
                        <c:v>7748.5</c:v>
                      </c:pt>
                      <c:pt idx="126">
                        <c:v>7749</c:v>
                      </c:pt>
                      <c:pt idx="127">
                        <c:v>7751.5</c:v>
                      </c:pt>
                      <c:pt idx="128">
                        <c:v>7754</c:v>
                      </c:pt>
                      <c:pt idx="129">
                        <c:v>7754.5</c:v>
                      </c:pt>
                      <c:pt idx="130">
                        <c:v>7757</c:v>
                      </c:pt>
                      <c:pt idx="131">
                        <c:v>7759.5</c:v>
                      </c:pt>
                      <c:pt idx="132">
                        <c:v>7762.5</c:v>
                      </c:pt>
                      <c:pt idx="133">
                        <c:v>7768</c:v>
                      </c:pt>
                      <c:pt idx="134">
                        <c:v>7770.5</c:v>
                      </c:pt>
                      <c:pt idx="135">
                        <c:v>7773</c:v>
                      </c:pt>
                      <c:pt idx="136">
                        <c:v>7773.5</c:v>
                      </c:pt>
                      <c:pt idx="137">
                        <c:v>7789.5</c:v>
                      </c:pt>
                      <c:pt idx="138">
                        <c:v>7790</c:v>
                      </c:pt>
                      <c:pt idx="139">
                        <c:v>7792.5</c:v>
                      </c:pt>
                      <c:pt idx="140">
                        <c:v>7795</c:v>
                      </c:pt>
                      <c:pt idx="141">
                        <c:v>7797.5</c:v>
                      </c:pt>
                      <c:pt idx="142">
                        <c:v>7798</c:v>
                      </c:pt>
                      <c:pt idx="143">
                        <c:v>7806</c:v>
                      </c:pt>
                      <c:pt idx="144">
                        <c:v>7808.5</c:v>
                      </c:pt>
                      <c:pt idx="145">
                        <c:v>7809</c:v>
                      </c:pt>
                      <c:pt idx="146">
                        <c:v>7811.5</c:v>
                      </c:pt>
                      <c:pt idx="147">
                        <c:v>7814</c:v>
                      </c:pt>
                      <c:pt idx="148">
                        <c:v>7814.5</c:v>
                      </c:pt>
                      <c:pt idx="149">
                        <c:v>7817</c:v>
                      </c:pt>
                      <c:pt idx="150">
                        <c:v>7819.5</c:v>
                      </c:pt>
                      <c:pt idx="151">
                        <c:v>7841.5</c:v>
                      </c:pt>
                      <c:pt idx="152">
                        <c:v>7844</c:v>
                      </c:pt>
                      <c:pt idx="153">
                        <c:v>7846.5</c:v>
                      </c:pt>
                      <c:pt idx="154">
                        <c:v>7847</c:v>
                      </c:pt>
                      <c:pt idx="155">
                        <c:v>7849.5</c:v>
                      </c:pt>
                      <c:pt idx="156">
                        <c:v>7863.5</c:v>
                      </c:pt>
                      <c:pt idx="157">
                        <c:v>7884.5</c:v>
                      </c:pt>
                      <c:pt idx="158">
                        <c:v>7885</c:v>
                      </c:pt>
                      <c:pt idx="159">
                        <c:v>7887.5</c:v>
                      </c:pt>
                      <c:pt idx="160">
                        <c:v>7890.5</c:v>
                      </c:pt>
                      <c:pt idx="161">
                        <c:v>7893</c:v>
                      </c:pt>
                      <c:pt idx="162">
                        <c:v>7896</c:v>
                      </c:pt>
                      <c:pt idx="163">
                        <c:v>7901</c:v>
                      </c:pt>
                      <c:pt idx="164">
                        <c:v>7901.5</c:v>
                      </c:pt>
                      <c:pt idx="165">
                        <c:v>7904</c:v>
                      </c:pt>
                      <c:pt idx="166">
                        <c:v>7909</c:v>
                      </c:pt>
                      <c:pt idx="167">
                        <c:v>7912</c:v>
                      </c:pt>
                      <c:pt idx="168">
                        <c:v>7912.5</c:v>
                      </c:pt>
                      <c:pt idx="169">
                        <c:v>7920.5</c:v>
                      </c:pt>
                      <c:pt idx="170">
                        <c:v>7923</c:v>
                      </c:pt>
                      <c:pt idx="171">
                        <c:v>7947.5</c:v>
                      </c:pt>
                      <c:pt idx="172">
                        <c:v>7950</c:v>
                      </c:pt>
                      <c:pt idx="173">
                        <c:v>7953</c:v>
                      </c:pt>
                      <c:pt idx="174">
                        <c:v>7955.5</c:v>
                      </c:pt>
                      <c:pt idx="175">
                        <c:v>7956</c:v>
                      </c:pt>
                      <c:pt idx="176">
                        <c:v>7958.5</c:v>
                      </c:pt>
                      <c:pt idx="177">
                        <c:v>7964</c:v>
                      </c:pt>
                      <c:pt idx="178">
                        <c:v>7969.5</c:v>
                      </c:pt>
                      <c:pt idx="179">
                        <c:v>8892.5</c:v>
                      </c:pt>
                      <c:pt idx="180">
                        <c:v>8939</c:v>
                      </c:pt>
                      <c:pt idx="181">
                        <c:v>8941.5</c:v>
                      </c:pt>
                      <c:pt idx="182">
                        <c:v>8942</c:v>
                      </c:pt>
                      <c:pt idx="183">
                        <c:v>8950</c:v>
                      </c:pt>
                      <c:pt idx="184">
                        <c:v>8958</c:v>
                      </c:pt>
                      <c:pt idx="185">
                        <c:v>8961</c:v>
                      </c:pt>
                      <c:pt idx="186">
                        <c:v>8963.5</c:v>
                      </c:pt>
                      <c:pt idx="187">
                        <c:v>9001.5</c:v>
                      </c:pt>
                      <c:pt idx="188">
                        <c:v>9002</c:v>
                      </c:pt>
                      <c:pt idx="189">
                        <c:v>9004.5</c:v>
                      </c:pt>
                      <c:pt idx="190">
                        <c:v>9029</c:v>
                      </c:pt>
                      <c:pt idx="191">
                        <c:v>9034.5</c:v>
                      </c:pt>
                      <c:pt idx="192">
                        <c:v>9037</c:v>
                      </c:pt>
                      <c:pt idx="193">
                        <c:v>9059</c:v>
                      </c:pt>
                      <c:pt idx="194">
                        <c:v>9647</c:v>
                      </c:pt>
                      <c:pt idx="195">
                        <c:v>9652.5</c:v>
                      </c:pt>
                      <c:pt idx="196">
                        <c:v>9655</c:v>
                      </c:pt>
                      <c:pt idx="197">
                        <c:v>9658</c:v>
                      </c:pt>
                      <c:pt idx="198">
                        <c:v>9660.5</c:v>
                      </c:pt>
                      <c:pt idx="199">
                        <c:v>9663.5</c:v>
                      </c:pt>
                      <c:pt idx="200">
                        <c:v>9666</c:v>
                      </c:pt>
                      <c:pt idx="201">
                        <c:v>9669</c:v>
                      </c:pt>
                      <c:pt idx="202">
                        <c:v>9671.5</c:v>
                      </c:pt>
                      <c:pt idx="203">
                        <c:v>9677</c:v>
                      </c:pt>
                      <c:pt idx="204">
                        <c:v>9679.5</c:v>
                      </c:pt>
                      <c:pt idx="205">
                        <c:v>9682.5</c:v>
                      </c:pt>
                      <c:pt idx="206">
                        <c:v>9685</c:v>
                      </c:pt>
                      <c:pt idx="207">
                        <c:v>9696</c:v>
                      </c:pt>
                      <c:pt idx="208">
                        <c:v>9699</c:v>
                      </c:pt>
                      <c:pt idx="209">
                        <c:v>9775</c:v>
                      </c:pt>
                      <c:pt idx="210">
                        <c:v>9775.5</c:v>
                      </c:pt>
                      <c:pt idx="211">
                        <c:v>9781</c:v>
                      </c:pt>
                      <c:pt idx="212">
                        <c:v>9786</c:v>
                      </c:pt>
                      <c:pt idx="213">
                        <c:v>9802.5</c:v>
                      </c:pt>
                      <c:pt idx="214">
                        <c:v>9813</c:v>
                      </c:pt>
                      <c:pt idx="215">
                        <c:v>9816</c:v>
                      </c:pt>
                      <c:pt idx="216">
                        <c:v>9816.5</c:v>
                      </c:pt>
                      <c:pt idx="217">
                        <c:v>9818.5</c:v>
                      </c:pt>
                      <c:pt idx="218">
                        <c:v>9819</c:v>
                      </c:pt>
                      <c:pt idx="219">
                        <c:v>9830</c:v>
                      </c:pt>
                      <c:pt idx="220">
                        <c:v>9832.5</c:v>
                      </c:pt>
                      <c:pt idx="221">
                        <c:v>9835</c:v>
                      </c:pt>
                      <c:pt idx="222">
                        <c:v>9835.5</c:v>
                      </c:pt>
                      <c:pt idx="223">
                        <c:v>9838</c:v>
                      </c:pt>
                      <c:pt idx="224">
                        <c:v>9840.5</c:v>
                      </c:pt>
                      <c:pt idx="225">
                        <c:v>9841</c:v>
                      </c:pt>
                      <c:pt idx="226">
                        <c:v>9843</c:v>
                      </c:pt>
                      <c:pt idx="227">
                        <c:v>9843.5</c:v>
                      </c:pt>
                      <c:pt idx="228">
                        <c:v>9846</c:v>
                      </c:pt>
                      <c:pt idx="229">
                        <c:v>9846.5</c:v>
                      </c:pt>
                      <c:pt idx="230">
                        <c:v>9848.5</c:v>
                      </c:pt>
                      <c:pt idx="231">
                        <c:v>9849</c:v>
                      </c:pt>
                      <c:pt idx="232">
                        <c:v>9851.5</c:v>
                      </c:pt>
                      <c:pt idx="233">
                        <c:v>9854</c:v>
                      </c:pt>
                      <c:pt idx="234">
                        <c:v>9854.5</c:v>
                      </c:pt>
                      <c:pt idx="235">
                        <c:v>9857</c:v>
                      </c:pt>
                      <c:pt idx="236">
                        <c:v>9859.5</c:v>
                      </c:pt>
                      <c:pt idx="237">
                        <c:v>9860</c:v>
                      </c:pt>
                      <c:pt idx="238">
                        <c:v>9862.5</c:v>
                      </c:pt>
                      <c:pt idx="239">
                        <c:v>9884</c:v>
                      </c:pt>
                      <c:pt idx="240">
                        <c:v>9884.5</c:v>
                      </c:pt>
                      <c:pt idx="241">
                        <c:v>9898</c:v>
                      </c:pt>
                      <c:pt idx="242">
                        <c:v>9900.5</c:v>
                      </c:pt>
                      <c:pt idx="243">
                        <c:v>9903.5</c:v>
                      </c:pt>
                      <c:pt idx="244">
                        <c:v>9908.5</c:v>
                      </c:pt>
                      <c:pt idx="245">
                        <c:v>9909</c:v>
                      </c:pt>
                      <c:pt idx="246">
                        <c:v>9916.5</c:v>
                      </c:pt>
                      <c:pt idx="247">
                        <c:v>9917</c:v>
                      </c:pt>
                      <c:pt idx="248">
                        <c:v>9922</c:v>
                      </c:pt>
                      <c:pt idx="249">
                        <c:v>9922.5</c:v>
                      </c:pt>
                      <c:pt idx="250">
                        <c:v>9927.5</c:v>
                      </c:pt>
                      <c:pt idx="251">
                        <c:v>9928</c:v>
                      </c:pt>
                      <c:pt idx="252">
                        <c:v>9930.5</c:v>
                      </c:pt>
                      <c:pt idx="253">
                        <c:v>9933</c:v>
                      </c:pt>
                      <c:pt idx="254">
                        <c:v>9933.5</c:v>
                      </c:pt>
                      <c:pt idx="255">
                        <c:v>9936</c:v>
                      </c:pt>
                      <c:pt idx="256">
                        <c:v>9955</c:v>
                      </c:pt>
                      <c:pt idx="257">
                        <c:v>9963.5</c:v>
                      </c:pt>
                      <c:pt idx="258">
                        <c:v>9968.5</c:v>
                      </c:pt>
                      <c:pt idx="259">
                        <c:v>9971.5</c:v>
                      </c:pt>
                      <c:pt idx="260">
                        <c:v>9974</c:v>
                      </c:pt>
                      <c:pt idx="261">
                        <c:v>10034</c:v>
                      </c:pt>
                      <c:pt idx="262">
                        <c:v>10039.5</c:v>
                      </c:pt>
                      <c:pt idx="263">
                        <c:v>10042.5</c:v>
                      </c:pt>
                      <c:pt idx="264">
                        <c:v>10048</c:v>
                      </c:pt>
                      <c:pt idx="265">
                        <c:v>10056</c:v>
                      </c:pt>
                      <c:pt idx="266">
                        <c:v>10067</c:v>
                      </c:pt>
                      <c:pt idx="267">
                        <c:v>10072.5</c:v>
                      </c:pt>
                      <c:pt idx="268">
                        <c:v>10075</c:v>
                      </c:pt>
                      <c:pt idx="269">
                        <c:v>10078</c:v>
                      </c:pt>
                      <c:pt idx="270">
                        <c:v>10080.5</c:v>
                      </c:pt>
                      <c:pt idx="271">
                        <c:v>10867</c:v>
                      </c:pt>
                      <c:pt idx="272">
                        <c:v>10867.5</c:v>
                      </c:pt>
                      <c:pt idx="273">
                        <c:v>10900</c:v>
                      </c:pt>
                      <c:pt idx="274">
                        <c:v>11813</c:v>
                      </c:pt>
                      <c:pt idx="275">
                        <c:v>11929.5</c:v>
                      </c:pt>
                      <c:pt idx="276">
                        <c:v>11930</c:v>
                      </c:pt>
                      <c:pt idx="277">
                        <c:v>12791</c:v>
                      </c:pt>
                      <c:pt idx="278">
                        <c:v>12859</c:v>
                      </c:pt>
                      <c:pt idx="279">
                        <c:v>12972.5</c:v>
                      </c:pt>
                      <c:pt idx="280">
                        <c:v>13637</c:v>
                      </c:pt>
                      <c:pt idx="281">
                        <c:v>13864</c:v>
                      </c:pt>
                      <c:pt idx="282">
                        <c:v>15866</c:v>
                      </c:pt>
                      <c:pt idx="283">
                        <c:v>16841</c:v>
                      </c:pt>
                      <c:pt idx="284">
                        <c:v>17867</c:v>
                      </c:pt>
                      <c:pt idx="285">
                        <c:v>17867.5</c:v>
                      </c:pt>
                      <c:pt idx="286">
                        <c:v>17938.5</c:v>
                      </c:pt>
                      <c:pt idx="287">
                        <c:v>17947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Active!$T$21:$T$979</c15:sqref>
                        </c15:formulaRef>
                      </c:ext>
                    </c:extLst>
                    <c:numCache>
                      <c:formatCode>General</c:formatCode>
                      <c:ptCount val="95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1A06-4C0D-A931-0E313BE073B1}"/>
                  </c:ext>
                </c:extLst>
              </c15:ser>
            </c15:filteredScatterSeries>
          </c:ext>
        </c:extLst>
      </c:scatterChart>
      <c:valAx>
        <c:axId val="754675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0379119276761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075075075075074E-3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675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419947506561673"/>
          <c:w val="0.75075043547484488"/>
          <c:h val="5.3750766184167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428625</xdr:colOff>
      <xdr:row>19</xdr:row>
      <xdr:rowOff>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CA52880D-777C-0EB3-BA72-00A3E7B07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0</xdr:rowOff>
    </xdr:from>
    <xdr:to>
      <xdr:col>27</xdr:col>
      <xdr:colOff>9525</xdr:colOff>
      <xdr:row>19</xdr:row>
      <xdr:rowOff>9525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03ADCE03-6B91-8EE4-1CD1-05FF01B07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03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4910" TargetMode="External"/><Relationship Id="rId7" Type="http://schemas.openxmlformats.org/officeDocument/2006/relationships/hyperlink" Target="http://www.konkoly.hu/cgi-bin/IBVS?4910" TargetMode="External"/><Relationship Id="rId12" Type="http://schemas.openxmlformats.org/officeDocument/2006/relationships/hyperlink" Target="http://vsolj.cetus-net.org/vsoljno50.pdf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4910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910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4910" TargetMode="External"/><Relationship Id="rId15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814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4910" TargetMode="External"/><Relationship Id="rId9" Type="http://schemas.openxmlformats.org/officeDocument/2006/relationships/hyperlink" Target="http://www.konkoly.hu/cgi-bin/IBVS?5736" TargetMode="External"/><Relationship Id="rId14" Type="http://schemas.openxmlformats.org/officeDocument/2006/relationships/hyperlink" Target="http://www.konkoly.hu/cgi-bin/IBVS?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0"/>
  <sheetViews>
    <sheetView tabSelected="1" workbookViewId="0">
      <pane xSplit="14" ySplit="21" topLeftCell="O284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85546875" customWidth="1"/>
    <col min="2" max="2" width="3.85546875" customWidth="1"/>
    <col min="3" max="3" width="13.140625" customWidth="1"/>
    <col min="4" max="4" width="9.42578125" customWidth="1"/>
    <col min="5" max="5" width="11.710937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37</v>
      </c>
      <c r="F1" s="2">
        <v>52500.084199999998</v>
      </c>
      <c r="G1" s="2">
        <v>0.3661278</v>
      </c>
      <c r="H1" s="2" t="s">
        <v>38</v>
      </c>
    </row>
    <row r="2" spans="1:8" s="28" customFormat="1" ht="12.95" customHeight="1" x14ac:dyDescent="0.2">
      <c r="A2" s="28" t="s">
        <v>24</v>
      </c>
      <c r="B2" s="28" t="str">
        <f>H1</f>
        <v xml:space="preserve">EW        </v>
      </c>
      <c r="D2" s="29" t="s">
        <v>212</v>
      </c>
    </row>
    <row r="3" spans="1:8" s="28" customFormat="1" ht="12.95" customHeight="1" thickBot="1" x14ac:dyDescent="0.25"/>
    <row r="4" spans="1:8" s="28" customFormat="1" ht="12.95" customHeight="1" thickTop="1" thickBot="1" x14ac:dyDescent="0.25">
      <c r="A4" s="30" t="s">
        <v>36</v>
      </c>
      <c r="C4" s="31">
        <f>F1</f>
        <v>52500.084199999998</v>
      </c>
      <c r="D4" s="32">
        <f>G1</f>
        <v>0.3661278</v>
      </c>
      <c r="E4" s="33" t="s">
        <v>34</v>
      </c>
    </row>
    <row r="5" spans="1:8" s="28" customFormat="1" ht="12.95" customHeight="1" thickTop="1" x14ac:dyDescent="0.2">
      <c r="A5" s="34" t="s">
        <v>28</v>
      </c>
      <c r="C5" s="35">
        <v>-9.5</v>
      </c>
      <c r="D5" s="28" t="s">
        <v>29</v>
      </c>
    </row>
    <row r="6" spans="1:8" s="28" customFormat="1" ht="12.95" customHeight="1" x14ac:dyDescent="0.2">
      <c r="A6" s="30" t="s">
        <v>2</v>
      </c>
    </row>
    <row r="7" spans="1:8" s="28" customFormat="1" ht="12.95" customHeight="1" x14ac:dyDescent="0.2">
      <c r="A7" s="28" t="s">
        <v>3</v>
      </c>
      <c r="C7" s="92">
        <v>52970.557399999998</v>
      </c>
      <c r="D7" s="92" t="s">
        <v>223</v>
      </c>
    </row>
    <row r="8" spans="1:8" s="28" customFormat="1" ht="12.95" customHeight="1" x14ac:dyDescent="0.2">
      <c r="A8" s="28" t="s">
        <v>4</v>
      </c>
      <c r="C8" s="92">
        <v>0.36613099999999998</v>
      </c>
      <c r="D8" s="92" t="s">
        <v>223</v>
      </c>
    </row>
    <row r="9" spans="1:8" s="28" customFormat="1" ht="12.95" customHeight="1" x14ac:dyDescent="0.2">
      <c r="A9" s="36" t="s">
        <v>32</v>
      </c>
      <c r="B9" s="37">
        <v>70</v>
      </c>
      <c r="C9" s="38" t="str">
        <f>"F"&amp;B9</f>
        <v>F70</v>
      </c>
      <c r="D9" s="39" t="str">
        <f>"G"&amp;B9</f>
        <v>G70</v>
      </c>
    </row>
    <row r="10" spans="1:8" s="28" customFormat="1" ht="12.95" customHeight="1" thickBot="1" x14ac:dyDescent="0.25">
      <c r="C10" s="40" t="s">
        <v>20</v>
      </c>
      <c r="D10" s="40" t="s">
        <v>21</v>
      </c>
    </row>
    <row r="11" spans="1:8" s="28" customFormat="1" ht="12.95" customHeight="1" x14ac:dyDescent="0.2">
      <c r="A11" s="28" t="s">
        <v>16</v>
      </c>
      <c r="C11" s="39">
        <f ca="1">INTERCEPT(INDIRECT($D$9):G989,INDIRECT($C$9):F989)</f>
        <v>-2.4188005564182078E-2</v>
      </c>
      <c r="D11" s="41"/>
    </row>
    <row r="12" spans="1:8" s="28" customFormat="1" ht="12.95" customHeight="1" x14ac:dyDescent="0.2">
      <c r="A12" s="28" t="s">
        <v>17</v>
      </c>
      <c r="C12" s="39">
        <f ca="1">SLOPE(INDIRECT($D$9):G989,INDIRECT($C$9):F989)</f>
        <v>6.0955855898151352E-6</v>
      </c>
      <c r="D12" s="42"/>
      <c r="E12" s="85" t="s">
        <v>217</v>
      </c>
      <c r="F12" s="86" t="s">
        <v>220</v>
      </c>
    </row>
    <row r="13" spans="1:8" s="28" customFormat="1" ht="12.95" customHeight="1" x14ac:dyDescent="0.2">
      <c r="A13" s="28" t="s">
        <v>19</v>
      </c>
      <c r="C13" s="41" t="s">
        <v>14</v>
      </c>
      <c r="E13" s="83" t="s">
        <v>44</v>
      </c>
      <c r="F13" s="87">
        <v>1</v>
      </c>
    </row>
    <row r="14" spans="1:8" s="28" customFormat="1" ht="12.95" customHeight="1" x14ac:dyDescent="0.2">
      <c r="E14" s="83" t="s">
        <v>30</v>
      </c>
      <c r="F14" s="88">
        <f ca="1">NOW()+15018.5+$C$5/24</f>
        <v>60601.646703472223</v>
      </c>
    </row>
    <row r="15" spans="1:8" s="28" customFormat="1" ht="12.95" customHeight="1" x14ac:dyDescent="0.2">
      <c r="A15" s="43" t="s">
        <v>18</v>
      </c>
      <c r="C15" s="44">
        <f ca="1">(C7+C11)+(C8+C12)*INT(MAX(F21:F3530))</f>
        <v>59541.595666469017</v>
      </c>
      <c r="E15" s="83" t="s">
        <v>45</v>
      </c>
      <c r="F15" s="88">
        <f ca="1">ROUND(2*($F$14-$C$7)/$C$8,0)/2+$F$13</f>
        <v>20843.5</v>
      </c>
    </row>
    <row r="16" spans="1:8" s="28" customFormat="1" ht="12.95" customHeight="1" x14ac:dyDescent="0.2">
      <c r="A16" s="30" t="s">
        <v>5</v>
      </c>
      <c r="C16" s="46">
        <f ca="1">+C8+C12</f>
        <v>0.36613709558558982</v>
      </c>
      <c r="E16" s="83" t="s">
        <v>31</v>
      </c>
      <c r="F16" s="88">
        <f ca="1">ROUND(2*($F$14-$C$15)/$C$16,0)/2+$F$13</f>
        <v>2896</v>
      </c>
    </row>
    <row r="17" spans="1:21" s="28" customFormat="1" ht="12.95" customHeight="1" thickBot="1" x14ac:dyDescent="0.25">
      <c r="A17" s="45" t="s">
        <v>27</v>
      </c>
      <c r="C17" s="28">
        <f>COUNT(C21:C2188)</f>
        <v>288</v>
      </c>
      <c r="E17" s="83" t="s">
        <v>218</v>
      </c>
      <c r="F17" s="88">
        <f ca="1">+$C$15+$C$16*$F$16-15018.5-$C$5/24</f>
        <v>45583.824528618221</v>
      </c>
    </row>
    <row r="18" spans="1:21" s="28" customFormat="1" ht="12.95" customHeight="1" thickTop="1" thickBot="1" x14ac:dyDescent="0.25">
      <c r="A18" s="30" t="s">
        <v>6</v>
      </c>
      <c r="C18" s="47">
        <f ca="1">+C15</f>
        <v>59541.595666469017</v>
      </c>
      <c r="D18" s="82">
        <f ca="1">+C16</f>
        <v>0.36613709558558982</v>
      </c>
      <c r="E18" s="84" t="s">
        <v>219</v>
      </c>
      <c r="F18" s="89">
        <f ca="1">+($C$15+$C$16*$F$16)-($C$16/2)-15018.5-$C$5/24</f>
        <v>45583.64146007043</v>
      </c>
    </row>
    <row r="19" spans="1:21" s="28" customFormat="1" ht="12.95" customHeight="1" thickTop="1" x14ac:dyDescent="0.2">
      <c r="E19" s="45"/>
      <c r="F19" s="48"/>
    </row>
    <row r="20" spans="1:21" s="28" customFormat="1" ht="12.95" customHeight="1" thickBot="1" x14ac:dyDescent="0.25">
      <c r="A20" s="40" t="s">
        <v>7</v>
      </c>
      <c r="B20" s="40" t="s">
        <v>8</v>
      </c>
      <c r="C20" s="40" t="s">
        <v>9</v>
      </c>
      <c r="D20" s="40" t="s">
        <v>13</v>
      </c>
      <c r="E20" s="40" t="s">
        <v>10</v>
      </c>
      <c r="F20" s="40" t="s">
        <v>11</v>
      </c>
      <c r="G20" s="40" t="s">
        <v>12</v>
      </c>
      <c r="H20" s="49" t="s">
        <v>60</v>
      </c>
      <c r="I20" s="49" t="s">
        <v>63</v>
      </c>
      <c r="J20" s="49" t="s">
        <v>52</v>
      </c>
      <c r="K20" s="49" t="s">
        <v>51</v>
      </c>
      <c r="L20" s="49" t="s">
        <v>221</v>
      </c>
      <c r="M20" s="49" t="s">
        <v>25</v>
      </c>
      <c r="N20" s="49" t="s">
        <v>26</v>
      </c>
      <c r="O20" s="49" t="s">
        <v>23</v>
      </c>
      <c r="P20" s="50" t="s">
        <v>22</v>
      </c>
      <c r="Q20" s="40" t="s">
        <v>15</v>
      </c>
      <c r="U20" s="90" t="s">
        <v>222</v>
      </c>
    </row>
    <row r="21" spans="1:21" s="28" customFormat="1" ht="12.95" customHeight="1" x14ac:dyDescent="0.2">
      <c r="A21" s="51" t="s">
        <v>69</v>
      </c>
      <c r="B21" s="51" t="s">
        <v>33</v>
      </c>
      <c r="C21" s="6">
        <v>34901.919000000002</v>
      </c>
      <c r="D21" s="6" t="s">
        <v>63</v>
      </c>
      <c r="E21" s="51">
        <f>+(C21-C$7)/C$8</f>
        <v>-49350.200884382903</v>
      </c>
      <c r="F21" s="28">
        <f>ROUND(2*E21,0)/2</f>
        <v>-49350</v>
      </c>
      <c r="G21" s="28">
        <f>+C21-(C$7+F21*C$8)</f>
        <v>-7.3549999993701931E-2</v>
      </c>
      <c r="H21" s="28">
        <f>+G21</f>
        <v>-7.3549999993701931E-2</v>
      </c>
      <c r="Q21" s="52">
        <f>+C21-15018.5</f>
        <v>19883.419000000002</v>
      </c>
    </row>
    <row r="22" spans="1:21" s="28" customFormat="1" ht="12.95" customHeight="1" x14ac:dyDescent="0.2">
      <c r="A22" s="28" t="s">
        <v>75</v>
      </c>
      <c r="B22" s="28" t="s">
        <v>33</v>
      </c>
      <c r="C22" s="53">
        <v>50749.266000000003</v>
      </c>
      <c r="D22" s="53" t="s">
        <v>63</v>
      </c>
      <c r="E22" s="51">
        <f>+(C22-C$7)/C$8</f>
        <v>-6066.9306887425391</v>
      </c>
      <c r="F22" s="28">
        <f>ROUND(2*E22,0)/2</f>
        <v>-6067</v>
      </c>
      <c r="G22" s="28">
        <f>+C22-(C$7+F22*C$8)</f>
        <v>2.5377000005391892E-2</v>
      </c>
      <c r="I22" s="28">
        <f>+G22</f>
        <v>2.5377000005391892E-2</v>
      </c>
      <c r="Q22" s="52">
        <f>+C22-15018.5</f>
        <v>35730.766000000003</v>
      </c>
    </row>
    <row r="23" spans="1:21" s="28" customFormat="1" ht="12.95" customHeight="1" x14ac:dyDescent="0.2">
      <c r="A23" s="28" t="s">
        <v>75</v>
      </c>
      <c r="B23" s="28" t="s">
        <v>33</v>
      </c>
      <c r="C23" s="53">
        <v>50753.284</v>
      </c>
      <c r="D23" s="53" t="s">
        <v>63</v>
      </c>
      <c r="E23" s="51">
        <f>+(C23-C$7)/C$8</f>
        <v>-6055.9564745951538</v>
      </c>
      <c r="F23" s="28">
        <f>ROUND(2*E23,0)/2</f>
        <v>-6056</v>
      </c>
      <c r="G23" s="28">
        <f>+C23-(C$7+F23*C$8)</f>
        <v>1.5936000003421213E-2</v>
      </c>
      <c r="I23" s="28">
        <f>+G23</f>
        <v>1.5936000003421213E-2</v>
      </c>
      <c r="Q23" s="52">
        <f>+C23-15018.5</f>
        <v>35734.784</v>
      </c>
    </row>
    <row r="24" spans="1:21" s="28" customFormat="1" ht="12.95" customHeight="1" x14ac:dyDescent="0.2">
      <c r="A24" s="28" t="s">
        <v>75</v>
      </c>
      <c r="B24" s="28" t="s">
        <v>47</v>
      </c>
      <c r="C24" s="53">
        <v>51076.413</v>
      </c>
      <c r="D24" s="53" t="s">
        <v>63</v>
      </c>
      <c r="E24" s="51">
        <f>+(C24-C$7)/C$8</f>
        <v>-5173.4062398431097</v>
      </c>
      <c r="F24" s="28">
        <f>ROUND(2*E24,0)/2</f>
        <v>-5173.5</v>
      </c>
      <c r="G24" s="28">
        <f>+C24-(C$7+F24*C$8)</f>
        <v>3.4328500005358364E-2</v>
      </c>
      <c r="I24" s="28">
        <f>+G24</f>
        <v>3.4328500005358364E-2</v>
      </c>
      <c r="Q24" s="52">
        <f>+C24-15018.5</f>
        <v>36057.913</v>
      </c>
    </row>
    <row r="25" spans="1:21" s="28" customFormat="1" ht="12.95" customHeight="1" x14ac:dyDescent="0.2">
      <c r="A25" s="6" t="s">
        <v>50</v>
      </c>
      <c r="B25" s="8" t="s">
        <v>47</v>
      </c>
      <c r="C25" s="6">
        <v>51124.349199999997</v>
      </c>
      <c r="D25" s="6" t="s">
        <v>51</v>
      </c>
      <c r="E25" s="28">
        <f>+(C25-C$7)/C$8</f>
        <v>-5042.4798774209257</v>
      </c>
      <c r="F25" s="28">
        <f>ROUND(2*E25,0)/2</f>
        <v>-5042.5</v>
      </c>
      <c r="G25" s="28">
        <f>+C25-(C$7+F25*C$8)</f>
        <v>7.3675000021466985E-3</v>
      </c>
      <c r="K25" s="28">
        <f>+G25</f>
        <v>7.3675000021466985E-3</v>
      </c>
      <c r="Q25" s="52">
        <f>+C25-15018.5</f>
        <v>36105.849199999997</v>
      </c>
    </row>
    <row r="26" spans="1:21" s="28" customFormat="1" ht="12.95" customHeight="1" x14ac:dyDescent="0.2">
      <c r="A26" s="28" t="s">
        <v>75</v>
      </c>
      <c r="B26" s="28" t="s">
        <v>33</v>
      </c>
      <c r="C26" s="53">
        <v>51125.288999999997</v>
      </c>
      <c r="D26" s="53" t="s">
        <v>63</v>
      </c>
      <c r="E26" s="51">
        <f>+(C26-C$7)/C$8</f>
        <v>-5039.9130365907313</v>
      </c>
      <c r="F26" s="28">
        <f>ROUND(2*E26,0)/2</f>
        <v>-5040</v>
      </c>
      <c r="G26" s="28">
        <f>+C26-(C$7+F26*C$8)</f>
        <v>3.1839999996009283E-2</v>
      </c>
      <c r="I26" s="28">
        <f>+G26</f>
        <v>3.1839999996009283E-2</v>
      </c>
      <c r="Q26" s="52">
        <f>+C26-15018.5</f>
        <v>36106.788999999997</v>
      </c>
    </row>
    <row r="27" spans="1:21" s="28" customFormat="1" ht="12.95" customHeight="1" x14ac:dyDescent="0.2">
      <c r="A27" s="6" t="s">
        <v>50</v>
      </c>
      <c r="B27" s="8" t="s">
        <v>47</v>
      </c>
      <c r="C27" s="6">
        <v>51128.389900000002</v>
      </c>
      <c r="D27" s="6" t="s">
        <v>51</v>
      </c>
      <c r="E27" s="28">
        <f>+(C27-C$7)/C$8</f>
        <v>-5031.4436636067312</v>
      </c>
      <c r="F27" s="28">
        <f>ROUND(2*E27,0)/2</f>
        <v>-5031.5</v>
      </c>
      <c r="G27" s="28">
        <f>+C27-(C$7+F27*C$8)</f>
        <v>2.0626500001526438E-2</v>
      </c>
      <c r="K27" s="28">
        <f>+G27</f>
        <v>2.0626500001526438E-2</v>
      </c>
      <c r="Q27" s="52">
        <f>+C27-15018.5</f>
        <v>36109.889900000002</v>
      </c>
    </row>
    <row r="28" spans="1:21" s="28" customFormat="1" ht="12.95" customHeight="1" x14ac:dyDescent="0.2">
      <c r="A28" s="28" t="s">
        <v>75</v>
      </c>
      <c r="B28" s="28" t="s">
        <v>33</v>
      </c>
      <c r="C28" s="53">
        <v>51129.313999999998</v>
      </c>
      <c r="D28" s="53" t="s">
        <v>63</v>
      </c>
      <c r="E28" s="51">
        <f>+(C28-C$7)/C$8</f>
        <v>-5028.9197036033538</v>
      </c>
      <c r="F28" s="28">
        <f>ROUND(2*E28,0)/2</f>
        <v>-5029</v>
      </c>
      <c r="G28" s="28">
        <f>+C28-(C$7+F28*C$8)</f>
        <v>2.9398999999102671E-2</v>
      </c>
      <c r="I28" s="28">
        <f>+G28</f>
        <v>2.9398999999102671E-2</v>
      </c>
      <c r="Q28" s="52">
        <f>+C28-15018.5</f>
        <v>36110.813999999998</v>
      </c>
    </row>
    <row r="29" spans="1:21" s="28" customFormat="1" ht="12.95" customHeight="1" x14ac:dyDescent="0.2">
      <c r="A29" s="28" t="s">
        <v>75</v>
      </c>
      <c r="B29" s="28" t="s">
        <v>47</v>
      </c>
      <c r="C29" s="53">
        <v>51135.324999999997</v>
      </c>
      <c r="D29" s="53" t="s">
        <v>63</v>
      </c>
      <c r="E29" s="51">
        <f>+(C29-C$7)/C$8</f>
        <v>-5012.5020825879283</v>
      </c>
      <c r="F29" s="28">
        <f>ROUND(2*E29,0)/2</f>
        <v>-5012.5</v>
      </c>
      <c r="G29" s="28">
        <f>+C29-(C$7+F29*C$8)</f>
        <v>-7.6249999983701855E-4</v>
      </c>
      <c r="I29" s="28">
        <f>+G29</f>
        <v>-7.6249999983701855E-4</v>
      </c>
      <c r="Q29" s="52">
        <f>+C29-15018.5</f>
        <v>36116.824999999997</v>
      </c>
    </row>
    <row r="30" spans="1:21" s="28" customFormat="1" ht="12.95" customHeight="1" x14ac:dyDescent="0.2">
      <c r="A30" s="28" t="s">
        <v>75</v>
      </c>
      <c r="B30" s="28" t="s">
        <v>33</v>
      </c>
      <c r="C30" s="53">
        <v>51140.292999999998</v>
      </c>
      <c r="D30" s="53" t="s">
        <v>63</v>
      </c>
      <c r="E30" s="51">
        <f>+(C30-C$7)/C$8</f>
        <v>-4998.9331687292261</v>
      </c>
      <c r="F30" s="28">
        <f>ROUND(2*E30,0)/2</f>
        <v>-4999</v>
      </c>
      <c r="G30" s="28">
        <f>+C30-(C$7+F30*C$8)</f>
        <v>2.4469000003591646E-2</v>
      </c>
      <c r="I30" s="28">
        <f>+G30</f>
        <v>2.4469000003591646E-2</v>
      </c>
      <c r="Q30" s="52">
        <f>+C30-15018.5</f>
        <v>36121.792999999998</v>
      </c>
    </row>
    <row r="31" spans="1:21" s="28" customFormat="1" ht="12.95" customHeight="1" x14ac:dyDescent="0.2">
      <c r="A31" s="28" t="s">
        <v>75</v>
      </c>
      <c r="B31" s="28" t="s">
        <v>33</v>
      </c>
      <c r="C31" s="53">
        <v>51155.298000000003</v>
      </c>
      <c r="D31" s="53" t="s">
        <v>63</v>
      </c>
      <c r="E31" s="51">
        <f>+(C31-C$7)/C$8</f>
        <v>-4957.9505696048554</v>
      </c>
      <c r="F31" s="28">
        <f>ROUND(2*E31,0)/2</f>
        <v>-4958</v>
      </c>
      <c r="G31" s="28">
        <f>+C31-(C$7+F31*C$8)</f>
        <v>1.8098000007739756E-2</v>
      </c>
      <c r="I31" s="28">
        <f>+G31</f>
        <v>1.8098000007739756E-2</v>
      </c>
      <c r="Q31" s="52">
        <f>+C31-15018.5</f>
        <v>36136.798000000003</v>
      </c>
    </row>
    <row r="32" spans="1:21" s="28" customFormat="1" ht="12.95" customHeight="1" x14ac:dyDescent="0.2">
      <c r="A32" s="28" t="s">
        <v>75</v>
      </c>
      <c r="B32" s="28" t="s">
        <v>33</v>
      </c>
      <c r="C32" s="53">
        <v>51162.245999999999</v>
      </c>
      <c r="D32" s="53" t="s">
        <v>63</v>
      </c>
      <c r="E32" s="51">
        <f>+(C32-C$7)/C$8</f>
        <v>-4938.9737552952329</v>
      </c>
      <c r="F32" s="28">
        <f>ROUND(2*E32,0)/2</f>
        <v>-4939</v>
      </c>
      <c r="G32" s="28">
        <f>+C32-(C$7+F32*C$8)</f>
        <v>9.6090000006370246E-3</v>
      </c>
      <c r="I32" s="28">
        <f>+G32</f>
        <v>9.6090000006370246E-3</v>
      </c>
      <c r="Q32" s="52">
        <f>+C32-15018.5</f>
        <v>36143.745999999999</v>
      </c>
    </row>
    <row r="33" spans="1:21" s="28" customFormat="1" ht="12.95" customHeight="1" x14ac:dyDescent="0.2">
      <c r="A33" s="6" t="s">
        <v>50</v>
      </c>
      <c r="B33" s="8" t="s">
        <v>33</v>
      </c>
      <c r="C33" s="6">
        <v>51166.275099999999</v>
      </c>
      <c r="D33" s="6" t="s">
        <v>52</v>
      </c>
      <c r="E33" s="28">
        <f>+(C33-C$7)/C$8</f>
        <v>-4927.9692241301582</v>
      </c>
      <c r="F33" s="28">
        <f>ROUND(2*E33,0)/2</f>
        <v>-4928</v>
      </c>
      <c r="G33" s="28">
        <f>+C33-(C$7+F33*C$8)</f>
        <v>1.1268000002019107E-2</v>
      </c>
      <c r="K33" s="28">
        <f>+G33</f>
        <v>1.1268000002019107E-2</v>
      </c>
      <c r="Q33" s="52">
        <f>+C33-15018.5</f>
        <v>36147.775099999999</v>
      </c>
    </row>
    <row r="34" spans="1:21" s="28" customFormat="1" ht="12.95" customHeight="1" x14ac:dyDescent="0.2">
      <c r="A34" s="28" t="s">
        <v>75</v>
      </c>
      <c r="B34" s="28" t="s">
        <v>33</v>
      </c>
      <c r="C34" s="53">
        <v>51166.286999999997</v>
      </c>
      <c r="D34" s="53" t="s">
        <v>63</v>
      </c>
      <c r="E34" s="51">
        <f>+(C34-C$7)/C$8</f>
        <v>-4927.9367221022021</v>
      </c>
      <c r="F34" s="28">
        <f>ROUND(2*E34,0)/2</f>
        <v>-4928</v>
      </c>
      <c r="G34" s="28">
        <f>+C34-(C$7+F34*C$8)</f>
        <v>2.3167999999714084E-2</v>
      </c>
      <c r="I34" s="28">
        <f>+G34</f>
        <v>2.3167999999714084E-2</v>
      </c>
      <c r="Q34" s="52">
        <f>+C34-15018.5</f>
        <v>36147.786999999997</v>
      </c>
    </row>
    <row r="35" spans="1:21" s="28" customFormat="1" ht="12.95" customHeight="1" x14ac:dyDescent="0.2">
      <c r="A35" s="28" t="s">
        <v>75</v>
      </c>
      <c r="B35" s="28" t="s">
        <v>33</v>
      </c>
      <c r="C35" s="53">
        <v>51170.319000000003</v>
      </c>
      <c r="D35" s="53" t="s">
        <v>63</v>
      </c>
      <c r="E35" s="51">
        <f>+(C35-C$7)/C$8</f>
        <v>-4916.9242702748325</v>
      </c>
      <c r="F35" s="28">
        <f>ROUND(2*E35,0)/2</f>
        <v>-4917</v>
      </c>
      <c r="G35" s="28">
        <f>+C35-(C$7+F35*C$8)</f>
        <v>2.7727000007871538E-2</v>
      </c>
      <c r="I35" s="28">
        <f>+G35</f>
        <v>2.7727000007871538E-2</v>
      </c>
      <c r="Q35" s="52">
        <f>+C35-15018.5</f>
        <v>36151.819000000003</v>
      </c>
    </row>
    <row r="36" spans="1:21" s="28" customFormat="1" ht="12.95" customHeight="1" x14ac:dyDescent="0.2">
      <c r="A36" s="28" t="s">
        <v>75</v>
      </c>
      <c r="B36" s="28" t="s">
        <v>33</v>
      </c>
      <c r="C36" s="53">
        <v>51377.533000000003</v>
      </c>
      <c r="D36" s="53" t="s">
        <v>63</v>
      </c>
      <c r="E36" s="51">
        <f>+(C36-C$7)/C$8</f>
        <v>-4350.9683692448734</v>
      </c>
      <c r="F36" s="28">
        <f>ROUND(2*E36,0)/2</f>
        <v>-4351</v>
      </c>
      <c r="G36" s="28">
        <f>+C36-(C$7+F36*C$8)</f>
        <v>1.1581000006117392E-2</v>
      </c>
      <c r="I36" s="28">
        <f>+G36</f>
        <v>1.1581000006117392E-2</v>
      </c>
      <c r="Q36" s="52">
        <f>+C36-15018.5</f>
        <v>36359.033000000003</v>
      </c>
    </row>
    <row r="37" spans="1:21" s="28" customFormat="1" ht="12.95" customHeight="1" x14ac:dyDescent="0.2">
      <c r="A37" s="28" t="s">
        <v>75</v>
      </c>
      <c r="B37" s="28" t="s">
        <v>47</v>
      </c>
      <c r="C37" s="53">
        <v>51464.478999999999</v>
      </c>
      <c r="D37" s="53" t="s">
        <v>63</v>
      </c>
      <c r="E37" s="51">
        <f>+(C37-C$7)/C$8</f>
        <v>-4113.4959891404951</v>
      </c>
      <c r="F37" s="28">
        <f>ROUND(2*E37,0)/2</f>
        <v>-4113.5</v>
      </c>
      <c r="G37" s="28">
        <f>+C37-(C$7+F37*C$8)</f>
        <v>1.4684999987366609E-3</v>
      </c>
      <c r="I37" s="28">
        <f>+G37</f>
        <v>1.4684999987366609E-3</v>
      </c>
      <c r="Q37" s="52">
        <f>+C37-15018.5</f>
        <v>36445.978999999999</v>
      </c>
    </row>
    <row r="38" spans="1:21" s="28" customFormat="1" ht="12.95" customHeight="1" x14ac:dyDescent="0.2">
      <c r="A38" s="6" t="s">
        <v>50</v>
      </c>
      <c r="B38" s="8" t="s">
        <v>47</v>
      </c>
      <c r="C38" s="6">
        <v>51467.427300000003</v>
      </c>
      <c r="D38" s="6" t="s">
        <v>51</v>
      </c>
      <c r="E38" s="28">
        <f>+(C38-C$7)/C$8</f>
        <v>-4105.4434068680193</v>
      </c>
      <c r="F38" s="28">
        <f>ROUND(2*E38,0)/2</f>
        <v>-4105.5</v>
      </c>
      <c r="G38" s="28">
        <f>+C38-(C$7+F38*C$8)</f>
        <v>2.0720500004244968E-2</v>
      </c>
      <c r="K38" s="28">
        <f>+G38</f>
        <v>2.0720500004244968E-2</v>
      </c>
      <c r="Q38" s="52">
        <f>+C38-15018.5</f>
        <v>36448.927300000003</v>
      </c>
    </row>
    <row r="39" spans="1:21" s="28" customFormat="1" ht="12.95" customHeight="1" x14ac:dyDescent="0.2">
      <c r="A39" s="6" t="s">
        <v>50</v>
      </c>
      <c r="B39" s="8" t="s">
        <v>33</v>
      </c>
      <c r="C39" s="6">
        <v>51468.342799999999</v>
      </c>
      <c r="D39" s="6" t="s">
        <v>51</v>
      </c>
      <c r="E39" s="28">
        <f>+(C39-C$7)/C$8</f>
        <v>-4102.9429357251893</v>
      </c>
      <c r="F39" s="28">
        <f>ROUND(2*E39,0)/2</f>
        <v>-4103</v>
      </c>
      <c r="G39" s="28">
        <f>+C39-(C$7+F39*C$8)</f>
        <v>2.0893000000796746E-2</v>
      </c>
      <c r="K39" s="28">
        <f>+G39</f>
        <v>2.0893000000796746E-2</v>
      </c>
      <c r="Q39" s="52">
        <f>+C39-15018.5</f>
        <v>36449.842799999999</v>
      </c>
    </row>
    <row r="40" spans="1:21" s="28" customFormat="1" ht="12.95" customHeight="1" x14ac:dyDescent="0.2">
      <c r="A40" s="28" t="s">
        <v>75</v>
      </c>
      <c r="B40" s="28" t="s">
        <v>33</v>
      </c>
      <c r="C40" s="53">
        <v>51469.438000000002</v>
      </c>
      <c r="D40" s="53" t="s">
        <v>63</v>
      </c>
      <c r="E40" s="51">
        <f>+(C40-C$7)/C$8</f>
        <v>-4099.9516566474731</v>
      </c>
      <c r="F40" s="28">
        <f>ROUND(2*E40,0)/2</f>
        <v>-4100</v>
      </c>
      <c r="G40" s="28">
        <f>+C40-(C$7+F40*C$8)</f>
        <v>1.7700000003969762E-2</v>
      </c>
      <c r="I40" s="28">
        <f>+G40</f>
        <v>1.7700000003969762E-2</v>
      </c>
      <c r="Q40" s="52">
        <f>+C40-15018.5</f>
        <v>36450.938000000002</v>
      </c>
    </row>
    <row r="41" spans="1:21" s="28" customFormat="1" ht="12.95" customHeight="1" x14ac:dyDescent="0.2">
      <c r="A41" s="6" t="s">
        <v>50</v>
      </c>
      <c r="B41" s="8" t="s">
        <v>33</v>
      </c>
      <c r="C41" s="6">
        <v>51469.438900000001</v>
      </c>
      <c r="D41" s="6" t="s">
        <v>51</v>
      </c>
      <c r="E41" s="28">
        <f>+(C41-C$7)/C$8</f>
        <v>-4099.9491985109071</v>
      </c>
      <c r="F41" s="28">
        <f>ROUND(2*E41,0)/2</f>
        <v>-4100</v>
      </c>
      <c r="G41" s="28">
        <f>+C41-(C$7+F41*C$8)</f>
        <v>1.8600000003061723E-2</v>
      </c>
      <c r="K41" s="28">
        <f>+G41</f>
        <v>1.8600000003061723E-2</v>
      </c>
      <c r="Q41" s="52">
        <f>+C41-15018.5</f>
        <v>36450.938900000001</v>
      </c>
    </row>
    <row r="42" spans="1:21" s="28" customFormat="1" ht="12.95" customHeight="1" x14ac:dyDescent="0.2">
      <c r="A42" s="28" t="s">
        <v>75</v>
      </c>
      <c r="B42" s="28" t="s">
        <v>33</v>
      </c>
      <c r="C42" s="53">
        <v>51495.438999999998</v>
      </c>
      <c r="D42" s="53" t="s">
        <v>63</v>
      </c>
      <c r="E42" s="51">
        <f>+(C42-C$7)/C$8</f>
        <v>-4028.9360911804774</v>
      </c>
      <c r="F42" s="28">
        <f>ROUND(2*E42,0)/2</f>
        <v>-4029</v>
      </c>
      <c r="G42" s="28">
        <f>+C42-(C$7+F42*C$8)</f>
        <v>2.339899999788031E-2</v>
      </c>
      <c r="I42" s="28">
        <f>+G42</f>
        <v>2.339899999788031E-2</v>
      </c>
      <c r="Q42" s="52">
        <f>+C42-15018.5</f>
        <v>36476.938999999998</v>
      </c>
    </row>
    <row r="43" spans="1:21" s="28" customFormat="1" ht="12.95" customHeight="1" x14ac:dyDescent="0.2">
      <c r="A43" s="54" t="s">
        <v>203</v>
      </c>
      <c r="B43" s="55" t="s">
        <v>47</v>
      </c>
      <c r="C43" s="54">
        <v>52170.385999999999</v>
      </c>
      <c r="D43" s="54">
        <v>2.0000000000000001E-4</v>
      </c>
      <c r="E43" s="51">
        <f>+(C43-C$7)/C$8</f>
        <v>-2185.47842165782</v>
      </c>
      <c r="F43" s="28">
        <f>ROUND(2*E43,0)/2</f>
        <v>-2185.5</v>
      </c>
      <c r="Q43" s="52">
        <f>+C43-15018.5</f>
        <v>37151.885999999999</v>
      </c>
      <c r="U43" s="28">
        <f>+C43-(C$7+F43*C$8)</f>
        <v>7.9005000006873161E-3</v>
      </c>
    </row>
    <row r="44" spans="1:21" s="28" customFormat="1" ht="12.95" customHeight="1" x14ac:dyDescent="0.2">
      <c r="A44" s="54" t="s">
        <v>203</v>
      </c>
      <c r="B44" s="55" t="s">
        <v>47</v>
      </c>
      <c r="C44" s="54">
        <v>52177.343699999998</v>
      </c>
      <c r="D44" s="54">
        <v>2.0000000000000001E-4</v>
      </c>
      <c r="E44" s="51">
        <f>+(C44-C$7)/C$8</f>
        <v>-2166.4751140985063</v>
      </c>
      <c r="F44" s="28">
        <f>ROUND(2*E44,0)/2</f>
        <v>-2166.5</v>
      </c>
      <c r="G44" s="28">
        <f>+C44-(C$7+F44*C$8)</f>
        <v>9.11150000320049E-3</v>
      </c>
      <c r="K44" s="28">
        <f>+G44</f>
        <v>9.11150000320049E-3</v>
      </c>
      <c r="O44" s="28">
        <f ca="1">+C$11+C$12*$F44</f>
        <v>-3.7394091744516571E-2</v>
      </c>
      <c r="Q44" s="52">
        <f>+C44-15018.5</f>
        <v>37158.843699999998</v>
      </c>
    </row>
    <row r="45" spans="1:21" s="28" customFormat="1" ht="12.95" customHeight="1" x14ac:dyDescent="0.2">
      <c r="A45" s="54" t="s">
        <v>203</v>
      </c>
      <c r="B45" s="55" t="s">
        <v>33</v>
      </c>
      <c r="C45" s="54">
        <v>52177.525900000001</v>
      </c>
      <c r="D45" s="54">
        <v>2.0000000000000001E-4</v>
      </c>
      <c r="E45" s="51">
        <f>+(C45-C$7)/C$8</f>
        <v>-2165.9774780064986</v>
      </c>
      <c r="F45" s="28">
        <f>ROUND(2*E45,0)/2</f>
        <v>-2166</v>
      </c>
      <c r="G45" s="28">
        <f>+C45-(C$7+F45*C$8)</f>
        <v>8.2460000048740767E-3</v>
      </c>
      <c r="K45" s="28">
        <f>+G45</f>
        <v>8.2460000048740767E-3</v>
      </c>
      <c r="O45" s="28">
        <f ca="1">+C$11+C$12*$F45</f>
        <v>-3.7391043951721659E-2</v>
      </c>
      <c r="Q45" s="52">
        <f>+C45-15018.5</f>
        <v>37159.025900000001</v>
      </c>
    </row>
    <row r="46" spans="1:21" s="28" customFormat="1" ht="12.95" customHeight="1" x14ac:dyDescent="0.2">
      <c r="A46" s="54" t="s">
        <v>203</v>
      </c>
      <c r="B46" s="55" t="s">
        <v>47</v>
      </c>
      <c r="C46" s="54">
        <v>52178.441299999999</v>
      </c>
      <c r="D46" s="54">
        <v>2.9999999999999997E-4</v>
      </c>
      <c r="E46" s="51">
        <f>+(C46-C$7)/C$8</f>
        <v>-2163.477279989947</v>
      </c>
      <c r="F46" s="28">
        <f>ROUND(2*E46,0)/2</f>
        <v>-2163.5</v>
      </c>
      <c r="G46" s="28">
        <f>+C46-(C$7+F46*C$8)</f>
        <v>8.3185000039520673E-3</v>
      </c>
      <c r="K46" s="28">
        <f>+G46</f>
        <v>8.3185000039520673E-3</v>
      </c>
      <c r="O46" s="28">
        <f ca="1">+C$11+C$12*$F46</f>
        <v>-3.7375804987747119E-2</v>
      </c>
      <c r="Q46" s="52">
        <f>+C46-15018.5</f>
        <v>37159.941299999999</v>
      </c>
    </row>
    <row r="47" spans="1:21" s="28" customFormat="1" ht="12.95" customHeight="1" x14ac:dyDescent="0.2">
      <c r="A47" s="54" t="s">
        <v>203</v>
      </c>
      <c r="B47" s="55" t="s">
        <v>33</v>
      </c>
      <c r="C47" s="54">
        <v>52186.313199999997</v>
      </c>
      <c r="D47" s="54">
        <v>2.0000000000000001E-4</v>
      </c>
      <c r="E47" s="51">
        <f>+(C47-C$7)/C$8</f>
        <v>-2141.9770519295034</v>
      </c>
      <c r="F47" s="28">
        <f>ROUND(2*E47,0)/2</f>
        <v>-2142</v>
      </c>
      <c r="G47" s="28">
        <f>+C47-(C$7+F47*C$8)</f>
        <v>8.4019999994779937E-3</v>
      </c>
      <c r="K47" s="28">
        <f>+G47</f>
        <v>8.4019999994779937E-3</v>
      </c>
      <c r="O47" s="28">
        <f ca="1">+C$11+C$12*$F47</f>
        <v>-3.7244749897566098E-2</v>
      </c>
      <c r="Q47" s="52">
        <f>+C47-15018.5</f>
        <v>37167.813199999997</v>
      </c>
    </row>
    <row r="48" spans="1:21" s="28" customFormat="1" ht="12.95" customHeight="1" x14ac:dyDescent="0.2">
      <c r="A48" s="54" t="s">
        <v>203</v>
      </c>
      <c r="B48" s="55" t="s">
        <v>47</v>
      </c>
      <c r="C48" s="54">
        <v>52186.497199999998</v>
      </c>
      <c r="D48" s="54">
        <v>5.0000000000000001E-4</v>
      </c>
      <c r="E48" s="51">
        <f>+(C48-C$7)/C$8</f>
        <v>-2141.4744995643632</v>
      </c>
      <c r="F48" s="28">
        <f>ROUND(2*E48,0)/2</f>
        <v>-2141.5</v>
      </c>
      <c r="G48" s="28">
        <f>+C48-(C$7+F48*C$8)</f>
        <v>9.3364999993355013E-3</v>
      </c>
      <c r="K48" s="28">
        <f>+G48</f>
        <v>9.3364999993355013E-3</v>
      </c>
      <c r="O48" s="28">
        <f ca="1">+C$11+C$12*$F48</f>
        <v>-3.7241702104771193E-2</v>
      </c>
      <c r="Q48" s="52">
        <f>+C48-15018.5</f>
        <v>37167.997199999998</v>
      </c>
    </row>
    <row r="49" spans="1:17" s="28" customFormat="1" ht="12.95" customHeight="1" x14ac:dyDescent="0.2">
      <c r="A49" s="54" t="s">
        <v>203</v>
      </c>
      <c r="B49" s="55" t="s">
        <v>33</v>
      </c>
      <c r="C49" s="54">
        <v>52187.4107</v>
      </c>
      <c r="D49" s="54">
        <v>2.9999999999999997E-4</v>
      </c>
      <c r="E49" s="51">
        <f>+(C49-C$7)/C$8</f>
        <v>-2138.9794909472225</v>
      </c>
      <c r="F49" s="28">
        <f>ROUND(2*E49,0)/2</f>
        <v>-2139</v>
      </c>
      <c r="G49" s="28">
        <f>+C49-(C$7+F49*C$8)</f>
        <v>7.5090000027557835E-3</v>
      </c>
      <c r="K49" s="28">
        <f>+G49</f>
        <v>7.5090000027557835E-3</v>
      </c>
      <c r="O49" s="28">
        <f ca="1">+C$11+C$12*$F49</f>
        <v>-3.7226463140796653E-2</v>
      </c>
      <c r="Q49" s="52">
        <f>+C49-15018.5</f>
        <v>37168.9107</v>
      </c>
    </row>
    <row r="50" spans="1:17" s="28" customFormat="1" ht="12.95" customHeight="1" x14ac:dyDescent="0.2">
      <c r="A50" s="54" t="s">
        <v>203</v>
      </c>
      <c r="B50" s="55" t="s">
        <v>47</v>
      </c>
      <c r="C50" s="54">
        <v>52188.325799999999</v>
      </c>
      <c r="D50" s="54">
        <v>4.0000000000000002E-4</v>
      </c>
      <c r="E50" s="51">
        <f>+(C50-C$7)/C$8</f>
        <v>-2136.4801123095262</v>
      </c>
      <c r="F50" s="28">
        <f>ROUND(2*E50,0)/2</f>
        <v>-2136.5</v>
      </c>
      <c r="G50" s="28">
        <f>+C50-(C$7+F50*C$8)</f>
        <v>7.281500002136454E-3</v>
      </c>
      <c r="K50" s="28">
        <f>+G50</f>
        <v>7.281500002136454E-3</v>
      </c>
      <c r="O50" s="28">
        <f ca="1">+C$11+C$12*$F50</f>
        <v>-3.7211224176822114E-2</v>
      </c>
      <c r="Q50" s="52">
        <f>+C50-15018.5</f>
        <v>37169.825799999999</v>
      </c>
    </row>
    <row r="51" spans="1:17" s="28" customFormat="1" ht="12.95" customHeight="1" x14ac:dyDescent="0.2">
      <c r="A51" s="54" t="s">
        <v>203</v>
      </c>
      <c r="B51" s="55" t="s">
        <v>47</v>
      </c>
      <c r="C51" s="54">
        <v>52192.353799999997</v>
      </c>
      <c r="D51" s="54">
        <v>4.0000000000000002E-4</v>
      </c>
      <c r="E51" s="51">
        <f>+(C51-C$7)/C$8</f>
        <v>-2125.4785855335954</v>
      </c>
      <c r="F51" s="28">
        <f>ROUND(2*E51,0)/2</f>
        <v>-2125.5</v>
      </c>
      <c r="G51" s="28">
        <f>+C51-(C$7+F51*C$8)</f>
        <v>7.8405000022030436E-3</v>
      </c>
      <c r="K51" s="28">
        <f>+G51</f>
        <v>7.8405000022030436E-3</v>
      </c>
      <c r="O51" s="28">
        <f ca="1">+C$11+C$12*$F51</f>
        <v>-3.7144172735334144E-2</v>
      </c>
      <c r="Q51" s="52">
        <f>+C51-15018.5</f>
        <v>37173.853799999997</v>
      </c>
    </row>
    <row r="52" spans="1:17" s="28" customFormat="1" ht="12.95" customHeight="1" x14ac:dyDescent="0.2">
      <c r="A52" s="54" t="s">
        <v>203</v>
      </c>
      <c r="B52" s="55" t="s">
        <v>33</v>
      </c>
      <c r="C52" s="54">
        <v>52192.535799999998</v>
      </c>
      <c r="D52" s="54">
        <v>2.9999999999999997E-4</v>
      </c>
      <c r="E52" s="51">
        <f>+(C52-C$7)/C$8</f>
        <v>-2124.9814956941641</v>
      </c>
      <c r="F52" s="28">
        <f>ROUND(2*E52,0)/2</f>
        <v>-2125</v>
      </c>
      <c r="G52" s="28">
        <f>+C52-(C$7+F52*C$8)</f>
        <v>6.7750000016530976E-3</v>
      </c>
      <c r="K52" s="28">
        <f>+G52</f>
        <v>6.7750000016530976E-3</v>
      </c>
      <c r="O52" s="28">
        <f ca="1">+C$11+C$12*$F52</f>
        <v>-3.7141124942539239E-2</v>
      </c>
      <c r="Q52" s="52">
        <f>+C52-15018.5</f>
        <v>37174.035799999998</v>
      </c>
    </row>
    <row r="53" spans="1:17" s="28" customFormat="1" ht="12.95" customHeight="1" x14ac:dyDescent="0.2">
      <c r="A53" s="54" t="s">
        <v>203</v>
      </c>
      <c r="B53" s="55" t="s">
        <v>47</v>
      </c>
      <c r="C53" s="54">
        <v>52193.452799999999</v>
      </c>
      <c r="D53" s="54">
        <v>2.9999999999999997E-4</v>
      </c>
      <c r="E53" s="51">
        <f>+(C53-C$7)/C$8</f>
        <v>-2122.4769276570373</v>
      </c>
      <c r="F53" s="28">
        <f>ROUND(2*E53,0)/2</f>
        <v>-2122.5</v>
      </c>
      <c r="G53" s="28">
        <f>+C53-(C$7+F53*C$8)</f>
        <v>8.4475000039674342E-3</v>
      </c>
      <c r="K53" s="28">
        <f>+G53</f>
        <v>8.4475000039674342E-3</v>
      </c>
      <c r="O53" s="28">
        <f ca="1">+C$11+C$12*$F53</f>
        <v>-3.7125885978564699E-2</v>
      </c>
      <c r="Q53" s="52">
        <f>+C53-15018.5</f>
        <v>37174.952799999999</v>
      </c>
    </row>
    <row r="54" spans="1:17" s="28" customFormat="1" ht="12.95" customHeight="1" x14ac:dyDescent="0.2">
      <c r="A54" s="54" t="s">
        <v>203</v>
      </c>
      <c r="B54" s="55" t="s">
        <v>47</v>
      </c>
      <c r="C54" s="54">
        <v>52206.267200000002</v>
      </c>
      <c r="D54" s="54">
        <v>2.0000000000000001E-4</v>
      </c>
      <c r="E54" s="51">
        <f>+(C54-C$7)/C$8</f>
        <v>-2087.4774329406573</v>
      </c>
      <c r="F54" s="28">
        <f>ROUND(2*E54,0)/2</f>
        <v>-2087.5</v>
      </c>
      <c r="G54" s="28">
        <f>+C54-(C$7+F54*C$8)</f>
        <v>8.2625000068219379E-3</v>
      </c>
      <c r="K54" s="28">
        <f>+G54</f>
        <v>8.2625000068219379E-3</v>
      </c>
      <c r="O54" s="28">
        <f ca="1">+C$11+C$12*$F54</f>
        <v>-3.6912540482921169E-2</v>
      </c>
      <c r="Q54" s="52">
        <f>+C54-15018.5</f>
        <v>37187.767200000002</v>
      </c>
    </row>
    <row r="55" spans="1:17" s="28" customFormat="1" ht="12.95" customHeight="1" x14ac:dyDescent="0.2">
      <c r="A55" s="54" t="s">
        <v>203</v>
      </c>
      <c r="B55" s="55" t="s">
        <v>33</v>
      </c>
      <c r="C55" s="54">
        <v>52206.448600000003</v>
      </c>
      <c r="D55" s="54">
        <v>2.9999999999999997E-4</v>
      </c>
      <c r="E55" s="51">
        <f>+(C55-C$7)/C$8</f>
        <v>-2086.9819818589372</v>
      </c>
      <c r="F55" s="28">
        <f>ROUND(2*E55,0)/2</f>
        <v>-2087</v>
      </c>
      <c r="G55" s="28">
        <f>+C55-(C$7+F55*C$8)</f>
        <v>6.5970000068773516E-3</v>
      </c>
      <c r="K55" s="28">
        <f>+G55</f>
        <v>6.5970000068773516E-3</v>
      </c>
      <c r="O55" s="28">
        <f ca="1">+C$11+C$12*$F55</f>
        <v>-3.6909492690126264E-2</v>
      </c>
      <c r="Q55" s="52">
        <f>+C55-15018.5</f>
        <v>37187.948600000003</v>
      </c>
    </row>
    <row r="56" spans="1:17" s="28" customFormat="1" ht="12.95" customHeight="1" x14ac:dyDescent="0.2">
      <c r="A56" s="6" t="s">
        <v>35</v>
      </c>
      <c r="B56" s="8" t="s">
        <v>33</v>
      </c>
      <c r="C56" s="6">
        <v>52500.084199999998</v>
      </c>
      <c r="D56" s="24"/>
      <c r="E56" s="28">
        <f>+(C56-C$7)/C$8</f>
        <v>-1284.9859749652458</v>
      </c>
      <c r="F56" s="28">
        <f>ROUND(2*E56,0)/2</f>
        <v>-1285</v>
      </c>
      <c r="G56" s="28">
        <f>+C56-(C$7+F56*C$8)</f>
        <v>5.1349999994272366E-3</v>
      </c>
      <c r="K56" s="28">
        <f>+G56</f>
        <v>5.1349999994272366E-3</v>
      </c>
      <c r="Q56" s="52">
        <f>+C56-15018.5</f>
        <v>37481.584199999998</v>
      </c>
    </row>
    <row r="57" spans="1:17" s="28" customFormat="1" ht="12.95" customHeight="1" x14ac:dyDescent="0.2">
      <c r="A57" s="80" t="s">
        <v>216</v>
      </c>
      <c r="B57" s="81" t="s">
        <v>33</v>
      </c>
      <c r="C57" s="76">
        <v>53191.697999999858</v>
      </c>
      <c r="D57" s="76">
        <v>1.6999999999999999E-3</v>
      </c>
      <c r="E57" s="51">
        <f>+(C57-C$7)/C$8</f>
        <v>603.99310629217564</v>
      </c>
      <c r="F57" s="39">
        <f>ROUND(2*E57,0)/2</f>
        <v>604</v>
      </c>
      <c r="G57" s="28">
        <f>+C57-(C$7+F57*C$8)</f>
        <v>-2.5240001414204016E-3</v>
      </c>
      <c r="L57" s="28">
        <f>+G57</f>
        <v>-2.5240001414204016E-3</v>
      </c>
      <c r="O57" s="28">
        <f ca="1">+C$11+C$12*$F57</f>
        <v>-2.0506271867933738E-2</v>
      </c>
      <c r="Q57" s="52">
        <f>+C57-15018.5</f>
        <v>38173.197999999858</v>
      </c>
    </row>
    <row r="58" spans="1:17" s="28" customFormat="1" ht="12.95" customHeight="1" x14ac:dyDescent="0.2">
      <c r="A58" s="80" t="s">
        <v>216</v>
      </c>
      <c r="B58" s="81" t="s">
        <v>33</v>
      </c>
      <c r="C58" s="76">
        <v>53198.656799999997</v>
      </c>
      <c r="D58" s="76">
        <v>8.9999999999999998E-4</v>
      </c>
      <c r="E58" s="51">
        <f>+(C58-C$7)/C$8</f>
        <v>622.99941824100983</v>
      </c>
      <c r="F58" s="39">
        <f>ROUND(2*E58,0)/2</f>
        <v>623</v>
      </c>
      <c r="G58" s="28">
        <f>+C58-(C$7+F58*C$8)</f>
        <v>-2.1299999934853986E-4</v>
      </c>
      <c r="L58" s="28">
        <f>+G58</f>
        <v>-2.1299999934853986E-4</v>
      </c>
      <c r="O58" s="28">
        <f ca="1">+C$11+C$12*$F58</f>
        <v>-2.0390455741727247E-2</v>
      </c>
      <c r="Q58" s="52">
        <f>+C58-15018.5</f>
        <v>38180.156799999997</v>
      </c>
    </row>
    <row r="59" spans="1:17" s="28" customFormat="1" ht="12.95" customHeight="1" x14ac:dyDescent="0.2">
      <c r="A59" s="80" t="s">
        <v>216</v>
      </c>
      <c r="B59" s="81" t="s">
        <v>47</v>
      </c>
      <c r="C59" s="76">
        <v>53200.670899999794</v>
      </c>
      <c r="D59" s="76">
        <v>2.5000000000000001E-3</v>
      </c>
      <c r="E59" s="51">
        <f>+(C59-C$7)/C$8</f>
        <v>628.50045475470733</v>
      </c>
      <c r="F59" s="39">
        <f>ROUND(2*E59,0)/2</f>
        <v>628.5</v>
      </c>
      <c r="G59" s="28">
        <f>+C59-(C$7+F59*C$8)</f>
        <v>1.6649979806970805E-4</v>
      </c>
      <c r="L59" s="28">
        <f>+G59</f>
        <v>1.6649979806970805E-4</v>
      </c>
      <c r="O59" s="28">
        <f ca="1">+C$11+C$12*$F59</f>
        <v>-2.0356930020983266E-2</v>
      </c>
      <c r="Q59" s="52">
        <f>+C59-15018.5</f>
        <v>38182.170899999794</v>
      </c>
    </row>
    <row r="60" spans="1:17" s="28" customFormat="1" ht="12.95" customHeight="1" x14ac:dyDescent="0.2">
      <c r="A60" s="80" t="s">
        <v>216</v>
      </c>
      <c r="B60" s="81" t="s">
        <v>33</v>
      </c>
      <c r="C60" s="76">
        <v>53202.678499999922</v>
      </c>
      <c r="D60" s="76">
        <v>5.0000000000000001E-3</v>
      </c>
      <c r="E60" s="51">
        <f>+(C60-C$7)/C$8</f>
        <v>633.98373806075938</v>
      </c>
      <c r="F60" s="39">
        <f>ROUND(2*E60,0)/2</f>
        <v>634</v>
      </c>
      <c r="G60" s="28">
        <f>+C60-(C$7+F60*C$8)</f>
        <v>-5.9540000729612075E-3</v>
      </c>
      <c r="L60" s="28">
        <f>+G60</f>
        <v>-5.9540000729612075E-3</v>
      </c>
      <c r="O60" s="28">
        <f ca="1">+C$11+C$12*$F60</f>
        <v>-2.0323404300239281E-2</v>
      </c>
      <c r="Q60" s="52">
        <f>+C60-15018.5</f>
        <v>38184.178499999922</v>
      </c>
    </row>
    <row r="61" spans="1:17" s="28" customFormat="1" ht="12.95" customHeight="1" x14ac:dyDescent="0.2">
      <c r="A61" s="80" t="s">
        <v>216</v>
      </c>
      <c r="B61" s="81" t="s">
        <v>47</v>
      </c>
      <c r="C61" s="76">
        <v>53207.625500000082</v>
      </c>
      <c r="D61" s="76">
        <v>5.1000000000000004E-3</v>
      </c>
      <c r="E61" s="51">
        <f>+(C61-C$7)/C$8</f>
        <v>647.49529539996365</v>
      </c>
      <c r="F61" s="39">
        <f>ROUND(2*E61,0)/2</f>
        <v>647.5</v>
      </c>
      <c r="G61" s="28">
        <f>+C61-(C$7+F61*C$8)</f>
        <v>-1.7224999173777178E-3</v>
      </c>
      <c r="L61" s="28">
        <f>+G61</f>
        <v>-1.7224999173777178E-3</v>
      </c>
      <c r="O61" s="28">
        <f ca="1">+C$11+C$12*$F61</f>
        <v>-2.0241113894776779E-2</v>
      </c>
      <c r="Q61" s="52">
        <f>+C61-15018.5</f>
        <v>38189.125500000082</v>
      </c>
    </row>
    <row r="62" spans="1:17" s="28" customFormat="1" ht="12.95" customHeight="1" x14ac:dyDescent="0.2">
      <c r="A62" s="80" t="s">
        <v>216</v>
      </c>
      <c r="B62" s="81" t="s">
        <v>33</v>
      </c>
      <c r="C62" s="76">
        <v>53209.641299999785</v>
      </c>
      <c r="D62" s="76">
        <v>1.1999999999999999E-3</v>
      </c>
      <c r="E62" s="51">
        <f>+(C62-C$7)/C$8</f>
        <v>653.00097506025668</v>
      </c>
      <c r="F62" s="39">
        <f>ROUND(2*E62,0)/2</f>
        <v>653</v>
      </c>
      <c r="G62" s="28">
        <f>+C62-(C$7+F62*C$8)</f>
        <v>3.5699978616321459E-4</v>
      </c>
      <c r="L62" s="28">
        <f>+G62</f>
        <v>3.5699978616321459E-4</v>
      </c>
      <c r="O62" s="28">
        <f ca="1">+C$11+C$12*$F62</f>
        <v>-2.0207588174032794E-2</v>
      </c>
      <c r="Q62" s="52">
        <f>+C62-15018.5</f>
        <v>38191.141299999785</v>
      </c>
    </row>
    <row r="63" spans="1:17" s="28" customFormat="1" ht="12.95" customHeight="1" x14ac:dyDescent="0.2">
      <c r="A63" s="80" t="s">
        <v>216</v>
      </c>
      <c r="B63" s="81" t="s">
        <v>33</v>
      </c>
      <c r="C63" s="76">
        <v>53220.624100000132</v>
      </c>
      <c r="D63" s="76">
        <v>1.8E-3</v>
      </c>
      <c r="E63" s="51">
        <f>+(C63-C$7)/C$8</f>
        <v>682.99788873417992</v>
      </c>
      <c r="F63" s="39">
        <f>ROUND(2*E63,0)/2</f>
        <v>683</v>
      </c>
      <c r="G63" s="28">
        <f>+C63-(C$7+F63*C$8)</f>
        <v>-7.7299986878642812E-4</v>
      </c>
      <c r="L63" s="28">
        <f>+G63</f>
        <v>-7.7299986878642812E-4</v>
      </c>
      <c r="O63" s="28">
        <f ca="1">+C$11+C$12*$F63</f>
        <v>-2.002472060633834E-2</v>
      </c>
      <c r="Q63" s="52">
        <f>+C63-15018.5</f>
        <v>38202.124100000132</v>
      </c>
    </row>
    <row r="64" spans="1:17" s="28" customFormat="1" ht="12.95" customHeight="1" x14ac:dyDescent="0.2">
      <c r="A64" s="80" t="s">
        <v>216</v>
      </c>
      <c r="B64" s="81" t="s">
        <v>47</v>
      </c>
      <c r="C64" s="76">
        <v>53225.574099999852</v>
      </c>
      <c r="D64" s="76">
        <v>8.0000000000000004E-4</v>
      </c>
      <c r="E64" s="51">
        <f>+(C64-C$7)/C$8</f>
        <v>696.51763986074548</v>
      </c>
      <c r="F64" s="39">
        <f>ROUND(2*E64,0)/2</f>
        <v>696.5</v>
      </c>
      <c r="G64" s="28">
        <f>+C64-(C$7+F64*C$8)</f>
        <v>6.458499854488764E-3</v>
      </c>
      <c r="L64" s="28">
        <f>+G64</f>
        <v>6.458499854488764E-3</v>
      </c>
      <c r="O64" s="28">
        <f ca="1">+C$11+C$12*$F64</f>
        <v>-1.9942430200875837E-2</v>
      </c>
      <c r="Q64" s="52">
        <f>+C64-15018.5</f>
        <v>38207.074099999852</v>
      </c>
    </row>
    <row r="65" spans="1:17" s="28" customFormat="1" ht="12.95" customHeight="1" x14ac:dyDescent="0.2">
      <c r="A65" s="80" t="s">
        <v>216</v>
      </c>
      <c r="B65" s="81" t="s">
        <v>47</v>
      </c>
      <c r="C65" s="76">
        <v>53226.668000000063</v>
      </c>
      <c r="D65" s="76">
        <v>1.6999999999999999E-3</v>
      </c>
      <c r="E65" s="51">
        <f>+(C65-C$7)/C$8</f>
        <v>699.50536829731834</v>
      </c>
      <c r="F65" s="39">
        <f>ROUND(2*E65,0)/2</f>
        <v>699.5</v>
      </c>
      <c r="G65" s="28">
        <f>+C65-(C$7+F65*C$8)</f>
        <v>1.965500065125525E-3</v>
      </c>
      <c r="L65" s="28">
        <f>+G65</f>
        <v>1.965500065125525E-3</v>
      </c>
      <c r="O65" s="28">
        <f ca="1">+C$11+C$12*$F65</f>
        <v>-1.9924143444106389E-2</v>
      </c>
      <c r="Q65" s="52">
        <f>+C65-15018.5</f>
        <v>38208.168000000063</v>
      </c>
    </row>
    <row r="66" spans="1:17" s="28" customFormat="1" ht="12.95" customHeight="1" x14ac:dyDescent="0.2">
      <c r="A66" s="80" t="s">
        <v>216</v>
      </c>
      <c r="B66" s="81" t="s">
        <v>33</v>
      </c>
      <c r="C66" s="76">
        <v>53228.67790000001</v>
      </c>
      <c r="D66" s="76">
        <v>1.1000000000000001E-3</v>
      </c>
      <c r="E66" s="51">
        <f>+(C66-C$7)/C$8</f>
        <v>704.99493350743808</v>
      </c>
      <c r="F66" s="39">
        <f>ROUND(2*E66,0)/2</f>
        <v>705</v>
      </c>
      <c r="G66" s="28">
        <f>+C66-(C$7+F66*C$8)</f>
        <v>-1.8549999876995571E-3</v>
      </c>
      <c r="L66" s="28">
        <f>+G66</f>
        <v>-1.8549999876995571E-3</v>
      </c>
      <c r="O66" s="28">
        <f ca="1">+C$11+C$12*$F66</f>
        <v>-1.9890617723362407E-2</v>
      </c>
      <c r="Q66" s="52">
        <f>+C66-15018.5</f>
        <v>38210.17790000001</v>
      </c>
    </row>
    <row r="67" spans="1:17" s="28" customFormat="1" ht="12.95" customHeight="1" x14ac:dyDescent="0.2">
      <c r="A67" s="80" t="s">
        <v>216</v>
      </c>
      <c r="B67" s="81" t="s">
        <v>47</v>
      </c>
      <c r="C67" s="76">
        <v>53229.599299999885</v>
      </c>
      <c r="D67" s="76">
        <v>2.0999999999999999E-3</v>
      </c>
      <c r="E67" s="51">
        <f>+(C67-C$7)/C$8</f>
        <v>707.5115191007792</v>
      </c>
      <c r="F67" s="39">
        <f>ROUND(2*E67,0)/2</f>
        <v>707.5</v>
      </c>
      <c r="G67" s="28">
        <f>+C67-(C$7+F67*C$8)</f>
        <v>4.217499888909515E-3</v>
      </c>
      <c r="L67" s="28">
        <f>+G67</f>
        <v>4.217499888909515E-3</v>
      </c>
      <c r="O67" s="28">
        <f ca="1">+C$11+C$12*$F67</f>
        <v>-1.9875378759387871E-2</v>
      </c>
      <c r="Q67" s="52">
        <f>+C67-15018.5</f>
        <v>38211.099299999885</v>
      </c>
    </row>
    <row r="68" spans="1:17" s="28" customFormat="1" ht="12.95" customHeight="1" x14ac:dyDescent="0.2">
      <c r="A68" s="80" t="s">
        <v>216</v>
      </c>
      <c r="B68" s="81" t="s">
        <v>47</v>
      </c>
      <c r="C68" s="76">
        <v>53230.698700000066</v>
      </c>
      <c r="D68" s="76">
        <v>1.4E-3</v>
      </c>
      <c r="E68" s="51">
        <f>+(C68-C$7)/C$8</f>
        <v>710.51426948296773</v>
      </c>
      <c r="F68" s="39">
        <f>ROUND(2*E68,0)/2</f>
        <v>710.5</v>
      </c>
      <c r="G68" s="28">
        <f>+C68-(C$7+F68*C$8)</f>
        <v>5.2245000697439536E-3</v>
      </c>
      <c r="L68" s="28">
        <f>+G68</f>
        <v>5.2245000697439536E-3</v>
      </c>
      <c r="O68" s="28">
        <f ca="1">+C$11+C$12*$F68</f>
        <v>-1.9857092002618426E-2</v>
      </c>
      <c r="Q68" s="52">
        <f>+C68-15018.5</f>
        <v>38212.198700000066</v>
      </c>
    </row>
    <row r="69" spans="1:17" s="28" customFormat="1" ht="12.95" customHeight="1" x14ac:dyDescent="0.2">
      <c r="A69" s="80" t="s">
        <v>216</v>
      </c>
      <c r="B69" s="81" t="s">
        <v>33</v>
      </c>
      <c r="C69" s="76">
        <v>53231.603000000119</v>
      </c>
      <c r="D69" s="76">
        <v>2.0999999999999999E-3</v>
      </c>
      <c r="E69" s="51">
        <f>+(C69-C$7)/C$8</f>
        <v>712.98415048198967</v>
      </c>
      <c r="F69" s="39">
        <f>ROUND(2*E69,0)/2</f>
        <v>713</v>
      </c>
      <c r="G69" s="28">
        <f>+C69-(C$7+F69*C$8)</f>
        <v>-5.8029998763231561E-3</v>
      </c>
      <c r="L69" s="28">
        <f>+G69</f>
        <v>-5.8029998763231561E-3</v>
      </c>
      <c r="O69" s="28">
        <f ca="1">+C$11+C$12*$F69</f>
        <v>-1.9841853038643886E-2</v>
      </c>
      <c r="Q69" s="52">
        <f>+C69-15018.5</f>
        <v>38213.103000000119</v>
      </c>
    </row>
    <row r="70" spans="1:17" s="28" customFormat="1" ht="12.95" customHeight="1" x14ac:dyDescent="0.2">
      <c r="A70" s="80" t="s">
        <v>216</v>
      </c>
      <c r="B70" s="81" t="s">
        <v>33</v>
      </c>
      <c r="C70" s="76">
        <v>53232.704100000206</v>
      </c>
      <c r="D70" s="76">
        <v>1.1999999999999999E-3</v>
      </c>
      <c r="E70" s="51">
        <f>+(C70-C$7)/C$8</f>
        <v>715.99154401077351</v>
      </c>
      <c r="F70" s="39">
        <f>ROUND(2*E70,0)/2</f>
        <v>716</v>
      </c>
      <c r="G70" s="28">
        <f>+C70-(C$7+F70*C$8)</f>
        <v>-3.0959997893660329E-3</v>
      </c>
      <c r="L70" s="28">
        <f>+G70</f>
        <v>-3.0959997893660329E-3</v>
      </c>
      <c r="O70" s="28">
        <f ca="1">+C$11+C$12*$F70</f>
        <v>-1.9823566281874441E-2</v>
      </c>
      <c r="Q70" s="52">
        <f>+C70-15018.5</f>
        <v>38214.204100000206</v>
      </c>
    </row>
    <row r="71" spans="1:17" s="28" customFormat="1" ht="12.95" customHeight="1" x14ac:dyDescent="0.2">
      <c r="A71" s="80" t="s">
        <v>216</v>
      </c>
      <c r="B71" s="81" t="s">
        <v>33</v>
      </c>
      <c r="C71" s="76">
        <v>53235.632699999958</v>
      </c>
      <c r="D71" s="76">
        <v>5.9999999999999995E-4</v>
      </c>
      <c r="E71" s="51">
        <f>+(C71-C$7)/C$8</f>
        <v>723.99032040433724</v>
      </c>
      <c r="F71" s="39">
        <f>ROUND(2*E71,0)/2</f>
        <v>724</v>
      </c>
      <c r="G71" s="28">
        <f>+C71-(C$7+F71*C$8)</f>
        <v>-3.5440000428934582E-3</v>
      </c>
      <c r="L71" s="28">
        <f>+G71</f>
        <v>-3.5440000428934582E-3</v>
      </c>
      <c r="O71" s="28">
        <f ca="1">+C$11+C$12*$F71</f>
        <v>-1.977480159715592E-2</v>
      </c>
      <c r="Q71" s="52">
        <f>+C71-15018.5</f>
        <v>38217.132699999958</v>
      </c>
    </row>
    <row r="72" spans="1:17" s="28" customFormat="1" ht="12.95" customHeight="1" x14ac:dyDescent="0.2">
      <c r="A72" s="80" t="s">
        <v>216</v>
      </c>
      <c r="B72" s="81" t="s">
        <v>33</v>
      </c>
      <c r="C72" s="76">
        <v>53236.727500000037</v>
      </c>
      <c r="D72" s="76">
        <v>1.8E-3</v>
      </c>
      <c r="E72" s="51">
        <f>+(C72-C$7)/C$8</f>
        <v>726.98050697711858</v>
      </c>
      <c r="F72" s="39">
        <f>ROUND(2*E72,0)/2</f>
        <v>727</v>
      </c>
      <c r="G72" s="28">
        <f>+C72-(C$7+F72*C$8)</f>
        <v>-7.1369999641319737E-3</v>
      </c>
      <c r="L72" s="28">
        <f>+G72</f>
        <v>-7.1369999641319737E-3</v>
      </c>
      <c r="O72" s="28">
        <f ca="1">+C$11+C$12*$F72</f>
        <v>-1.9756514840386475E-2</v>
      </c>
      <c r="Q72" s="52">
        <f>+C72-15018.5</f>
        <v>38218.227500000037</v>
      </c>
    </row>
    <row r="73" spans="1:17" s="28" customFormat="1" ht="12.95" customHeight="1" x14ac:dyDescent="0.2">
      <c r="A73" s="80" t="s">
        <v>216</v>
      </c>
      <c r="B73" s="81" t="s">
        <v>47</v>
      </c>
      <c r="C73" s="76">
        <v>53237.647599999793</v>
      </c>
      <c r="D73" s="76">
        <v>3.5999999999999999E-3</v>
      </c>
      <c r="E73" s="51">
        <f>+(C73-C$7)/C$8</f>
        <v>729.49354192842179</v>
      </c>
      <c r="F73" s="39">
        <f>ROUND(2*E73,0)/2</f>
        <v>729.5</v>
      </c>
      <c r="G73" s="28">
        <f>+C73-(C$7+F73*C$8)</f>
        <v>-2.3645002074772492E-3</v>
      </c>
      <c r="L73" s="28">
        <f>+G73</f>
        <v>-2.3645002074772492E-3</v>
      </c>
      <c r="O73" s="28">
        <f ca="1">+C$11+C$12*$F73</f>
        <v>-1.9741275876411939E-2</v>
      </c>
      <c r="Q73" s="52">
        <f>+C73-15018.5</f>
        <v>38219.147599999793</v>
      </c>
    </row>
    <row r="74" spans="1:17" s="28" customFormat="1" ht="12.95" customHeight="1" x14ac:dyDescent="0.2">
      <c r="A74" s="80" t="s">
        <v>216</v>
      </c>
      <c r="B74" s="81" t="s">
        <v>33</v>
      </c>
      <c r="C74" s="76">
        <v>53238.565099999774</v>
      </c>
      <c r="D74" s="76">
        <v>5.9999999999999995E-4</v>
      </c>
      <c r="E74" s="51">
        <f>+(C74-C$7)/C$8</f>
        <v>731.99947559692134</v>
      </c>
      <c r="F74" s="39">
        <f>ROUND(2*E74,0)/2</f>
        <v>732</v>
      </c>
      <c r="G74" s="28">
        <f>+C74-(C$7+F74*C$8)</f>
        <v>-1.9200022506993264E-4</v>
      </c>
      <c r="L74" s="28">
        <f>+G74</f>
        <v>-1.9200022506993264E-4</v>
      </c>
      <c r="O74" s="28">
        <f ca="1">+C$11+C$12*$F74</f>
        <v>-1.9726036912437399E-2</v>
      </c>
      <c r="Q74" s="52">
        <f>+C74-15018.5</f>
        <v>38220.065099999774</v>
      </c>
    </row>
    <row r="75" spans="1:17" s="28" customFormat="1" ht="12.95" customHeight="1" x14ac:dyDescent="0.2">
      <c r="A75" s="80" t="s">
        <v>216</v>
      </c>
      <c r="B75" s="81" t="s">
        <v>33</v>
      </c>
      <c r="C75" s="76">
        <v>53239.665099999867</v>
      </c>
      <c r="D75" s="76">
        <v>1.6999999999999999E-3</v>
      </c>
      <c r="E75" s="51">
        <f>+(C75-C$7)/C$8</f>
        <v>735.00386473658205</v>
      </c>
      <c r="F75" s="39">
        <f>ROUND(2*E75,0)/2</f>
        <v>735</v>
      </c>
      <c r="G75" s="28">
        <f>+C75-(C$7+F75*C$8)</f>
        <v>1.414999867847655E-3</v>
      </c>
      <c r="L75" s="28">
        <f>+G75</f>
        <v>1.414999867847655E-3</v>
      </c>
      <c r="O75" s="28">
        <f ca="1">+C$11+C$12*$F75</f>
        <v>-1.9707750155667954E-2</v>
      </c>
      <c r="Q75" s="52">
        <f>+C75-15018.5</f>
        <v>38221.165099999867</v>
      </c>
    </row>
    <row r="76" spans="1:17" s="28" customFormat="1" ht="12.95" customHeight="1" x14ac:dyDescent="0.2">
      <c r="A76" s="80" t="s">
        <v>216</v>
      </c>
      <c r="B76" s="81" t="s">
        <v>47</v>
      </c>
      <c r="C76" s="76">
        <v>53240.593400000129</v>
      </c>
      <c r="D76" s="76">
        <v>2.0899999999999998E-2</v>
      </c>
      <c r="E76" s="51">
        <f>+(C76-C$7)/C$8</f>
        <v>737.53929604466987</v>
      </c>
      <c r="F76" s="39">
        <f>ROUND(2*E76,0)/2</f>
        <v>737.5</v>
      </c>
      <c r="G76" s="28">
        <f>+C76-(C$7+F76*C$8)</f>
        <v>1.4387500130396802E-2</v>
      </c>
      <c r="L76" s="28">
        <f>+G76</f>
        <v>1.4387500130396802E-2</v>
      </c>
      <c r="O76" s="28">
        <f ca="1">+C$11+C$12*$F76</f>
        <v>-1.9692511191693414E-2</v>
      </c>
      <c r="Q76" s="52">
        <f>+C76-15018.5</f>
        <v>38222.093400000129</v>
      </c>
    </row>
    <row r="77" spans="1:17" s="28" customFormat="1" ht="12.95" customHeight="1" x14ac:dyDescent="0.2">
      <c r="A77" s="80" t="s">
        <v>216</v>
      </c>
      <c r="B77" s="81" t="s">
        <v>47</v>
      </c>
      <c r="C77" s="76">
        <v>53241.674600000028</v>
      </c>
      <c r="D77" s="76">
        <v>1.5E-3</v>
      </c>
      <c r="E77" s="51">
        <f>+(C77-C$7)/C$8</f>
        <v>740.49233744214428</v>
      </c>
      <c r="F77" s="39">
        <f>ROUND(2*E77,0)/2</f>
        <v>740.5</v>
      </c>
      <c r="G77" s="28">
        <f>+C77-(C$7+F77*C$8)</f>
        <v>-2.805499971145764E-3</v>
      </c>
      <c r="L77" s="28">
        <f>+G77</f>
        <v>-2.805499971145764E-3</v>
      </c>
      <c r="O77" s="28">
        <f ca="1">+C$11+C$12*$F77</f>
        <v>-1.9674224434923969E-2</v>
      </c>
      <c r="Q77" s="52">
        <f>+C77-15018.5</f>
        <v>38223.174600000028</v>
      </c>
    </row>
    <row r="78" spans="1:17" s="28" customFormat="1" ht="12.95" customHeight="1" x14ac:dyDescent="0.2">
      <c r="A78" s="80" t="s">
        <v>216</v>
      </c>
      <c r="B78" s="81" t="s">
        <v>33</v>
      </c>
      <c r="C78" s="76">
        <v>53242.590600000229</v>
      </c>
      <c r="D78" s="76">
        <v>1.4E-3</v>
      </c>
      <c r="E78" s="51">
        <f>+(C78-C$7)/C$8</f>
        <v>742.99417421696296</v>
      </c>
      <c r="F78" s="39">
        <f>ROUND(2*E78,0)/2</f>
        <v>743</v>
      </c>
      <c r="G78" s="28">
        <f>+C78-(C$7+F78*C$8)</f>
        <v>-2.1329997689463198E-3</v>
      </c>
      <c r="L78" s="28">
        <f>+G78</f>
        <v>-2.1329997689463198E-3</v>
      </c>
      <c r="O78" s="28">
        <f ca="1">+C$11+C$12*$F78</f>
        <v>-1.9658985470949433E-2</v>
      </c>
      <c r="Q78" s="52">
        <f>+C78-15018.5</f>
        <v>38224.090600000229</v>
      </c>
    </row>
    <row r="79" spans="1:17" s="28" customFormat="1" ht="12.95" customHeight="1" x14ac:dyDescent="0.2">
      <c r="A79" s="80" t="s">
        <v>216</v>
      </c>
      <c r="B79" s="81" t="s">
        <v>33</v>
      </c>
      <c r="C79" s="76">
        <v>53245.519700000063</v>
      </c>
      <c r="D79" s="76">
        <v>6.9999999999999999E-4</v>
      </c>
      <c r="E79" s="51">
        <f>+(C79-C$7)/C$8</f>
        <v>750.99431624217755</v>
      </c>
      <c r="F79" s="39">
        <f>ROUND(2*E79,0)/2</f>
        <v>751</v>
      </c>
      <c r="G79" s="28">
        <f>+C79-(C$7+F79*C$8)</f>
        <v>-2.0809999332414009E-3</v>
      </c>
      <c r="L79" s="28">
        <f>+G79</f>
        <v>-2.0809999332414009E-3</v>
      </c>
      <c r="O79" s="28">
        <f ca="1">+C$11+C$12*$F79</f>
        <v>-1.9610220786230911E-2</v>
      </c>
      <c r="Q79" s="52">
        <f>+C79-15018.5</f>
        <v>38227.019700000063</v>
      </c>
    </row>
    <row r="80" spans="1:17" s="28" customFormat="1" ht="12.95" customHeight="1" x14ac:dyDescent="0.2">
      <c r="A80" s="80" t="s">
        <v>216</v>
      </c>
      <c r="B80" s="81" t="s">
        <v>47</v>
      </c>
      <c r="C80" s="76">
        <v>53245.70110000018</v>
      </c>
      <c r="D80" s="76">
        <v>3.3999999999999998E-3</v>
      </c>
      <c r="E80" s="51">
        <f>+(C80-C$7)/C$8</f>
        <v>751.48976732421579</v>
      </c>
      <c r="F80" s="39">
        <f>ROUND(2*E80,0)/2</f>
        <v>751.5</v>
      </c>
      <c r="G80" s="28">
        <f>+C80-(C$7+F80*C$8)</f>
        <v>-3.7464998167706653E-3</v>
      </c>
      <c r="L80" s="28">
        <f>+G80</f>
        <v>-3.7464998167706653E-3</v>
      </c>
      <c r="O80" s="28">
        <f ca="1">+C$11+C$12*$F80</f>
        <v>-1.9607172993436003E-2</v>
      </c>
      <c r="Q80" s="52">
        <f>+C80-15018.5</f>
        <v>38227.20110000018</v>
      </c>
    </row>
    <row r="81" spans="1:17" s="28" customFormat="1" ht="12.95" customHeight="1" x14ac:dyDescent="0.2">
      <c r="A81" s="80" t="s">
        <v>216</v>
      </c>
      <c r="B81" s="81" t="s">
        <v>33</v>
      </c>
      <c r="C81" s="76">
        <v>53246.606900000013</v>
      </c>
      <c r="D81" s="76">
        <v>2.5000000000000001E-2</v>
      </c>
      <c r="E81" s="51">
        <f>+(C81-C$7)/C$8</f>
        <v>753.96374521691837</v>
      </c>
      <c r="F81" s="39">
        <f>ROUND(2*E81,0)/2</f>
        <v>754</v>
      </c>
      <c r="G81" s="28">
        <f>+C81-(C$7+F81*C$8)</f>
        <v>-1.3273999982629903E-2</v>
      </c>
      <c r="L81" s="28">
        <f>+G81</f>
        <v>-1.3273999982629903E-2</v>
      </c>
      <c r="O81" s="28">
        <f ca="1">+C$11+C$12*$F81</f>
        <v>-1.9591934029461466E-2</v>
      </c>
      <c r="Q81" s="52">
        <f>+C81-15018.5</f>
        <v>38228.106900000013</v>
      </c>
    </row>
    <row r="82" spans="1:17" s="28" customFormat="1" ht="12.95" customHeight="1" x14ac:dyDescent="0.2">
      <c r="A82" s="80" t="s">
        <v>216</v>
      </c>
      <c r="B82" s="81" t="s">
        <v>33</v>
      </c>
      <c r="C82" s="76">
        <v>53253.573799999896</v>
      </c>
      <c r="D82" s="76">
        <v>1.8E-3</v>
      </c>
      <c r="E82" s="51">
        <f>+(C82-C$7)/C$8</f>
        <v>772.99218039417201</v>
      </c>
      <c r="F82" s="39">
        <f>ROUND(2*E82,0)/2</f>
        <v>773</v>
      </c>
      <c r="G82" s="28">
        <f>+C82-(C$7+F82*C$8)</f>
        <v>-2.863000103388913E-3</v>
      </c>
      <c r="L82" s="28">
        <f>+G82</f>
        <v>-2.863000103388913E-3</v>
      </c>
      <c r="O82" s="28">
        <f ca="1">+C$11+C$12*$F82</f>
        <v>-1.9476117903254979E-2</v>
      </c>
      <c r="Q82" s="52">
        <f>+C82-15018.5</f>
        <v>38235.073799999896</v>
      </c>
    </row>
    <row r="83" spans="1:17" s="28" customFormat="1" ht="12.95" customHeight="1" x14ac:dyDescent="0.2">
      <c r="A83" s="6" t="s">
        <v>39</v>
      </c>
      <c r="B83" s="5" t="s">
        <v>33</v>
      </c>
      <c r="C83" s="7">
        <v>53310.690499999997</v>
      </c>
      <c r="D83" s="6">
        <v>4.0000000000000002E-4</v>
      </c>
      <c r="E83" s="28">
        <f>+(C83-C$7)/C$8</f>
        <v>928.99290144784004</v>
      </c>
      <c r="F83" s="28">
        <f>ROUND(2*E83,0)/2</f>
        <v>929</v>
      </c>
      <c r="G83" s="28">
        <f>+C83-(C$7+F83*C$8)</f>
        <v>-2.5989999994635582E-3</v>
      </c>
      <c r="K83" s="28">
        <f>+G83</f>
        <v>-2.5989999994635582E-3</v>
      </c>
      <c r="Q83" s="52">
        <f>+C83-15018.5</f>
        <v>38292.190499999997</v>
      </c>
    </row>
    <row r="84" spans="1:17" s="28" customFormat="1" ht="12.95" customHeight="1" x14ac:dyDescent="0.2">
      <c r="A84" s="6" t="s">
        <v>46</v>
      </c>
      <c r="B84" s="8" t="s">
        <v>47</v>
      </c>
      <c r="C84" s="6">
        <v>53324.419099999999</v>
      </c>
      <c r="D84" s="6">
        <v>2.9999999999999997E-4</v>
      </c>
      <c r="E84" s="28">
        <f>+(C84-C$7)/C$8</f>
        <v>966.48931666535009</v>
      </c>
      <c r="F84" s="28">
        <f>ROUND(2*E84,0)/2</f>
        <v>966.5</v>
      </c>
      <c r="G84" s="28">
        <f>+C84-(C$7+F84*C$8)</f>
        <v>-3.9114999963203445E-3</v>
      </c>
      <c r="K84" s="28">
        <f>+G84</f>
        <v>-3.9114999963203445E-3</v>
      </c>
      <c r="Q84" s="52">
        <f>+C84-15018.5</f>
        <v>38305.919099999999</v>
      </c>
    </row>
    <row r="85" spans="1:17" s="28" customFormat="1" ht="12.95" customHeight="1" x14ac:dyDescent="0.2">
      <c r="A85" s="80" t="s">
        <v>216</v>
      </c>
      <c r="B85" s="81" t="s">
        <v>33</v>
      </c>
      <c r="C85" s="76">
        <v>53942.630700000096</v>
      </c>
      <c r="D85" s="76">
        <v>2.3E-3</v>
      </c>
      <c r="E85" s="51">
        <f>+(C85-C$7)/C$8</f>
        <v>2654.987695661111</v>
      </c>
      <c r="F85" s="39">
        <f>ROUND(2*E85,0)/2</f>
        <v>2655</v>
      </c>
      <c r="G85" s="28">
        <f>+C85-(C$7+F85*C$8)</f>
        <v>-4.5049999025650322E-3</v>
      </c>
      <c r="L85" s="28">
        <f>+G85</f>
        <v>-4.5049999025650322E-3</v>
      </c>
      <c r="O85" s="28">
        <f ca="1">+C$11+C$12*$F85</f>
        <v>-8.0042258232228929E-3</v>
      </c>
      <c r="Q85" s="52">
        <f>+C85-15018.5</f>
        <v>38924.130700000096</v>
      </c>
    </row>
    <row r="86" spans="1:17" s="28" customFormat="1" ht="12.95" customHeight="1" x14ac:dyDescent="0.2">
      <c r="A86" s="80" t="s">
        <v>216</v>
      </c>
      <c r="B86" s="81" t="s">
        <v>47</v>
      </c>
      <c r="C86" s="76">
        <v>53944.649699999951</v>
      </c>
      <c r="D86" s="76">
        <v>3.5000000000000001E-3</v>
      </c>
      <c r="E86" s="51">
        <f>+(C86-C$7)/C$8</f>
        <v>2660.5021153629518</v>
      </c>
      <c r="F86" s="39">
        <f>ROUND(2*E86,0)/2</f>
        <v>2660.5</v>
      </c>
      <c r="G86" s="28">
        <f>+C86-(C$7+F86*C$8)</f>
        <v>7.7449995296774432E-4</v>
      </c>
      <c r="L86" s="28">
        <f>+G86</f>
        <v>7.7449995296774432E-4</v>
      </c>
      <c r="O86" s="28">
        <f ca="1">+C$11+C$12*$F86</f>
        <v>-7.9707001024789115E-3</v>
      </c>
      <c r="Q86" s="52">
        <f>+C86-15018.5</f>
        <v>38926.149699999951</v>
      </c>
    </row>
    <row r="87" spans="1:17" s="28" customFormat="1" ht="12.95" customHeight="1" x14ac:dyDescent="0.2">
      <c r="A87" s="80" t="s">
        <v>216</v>
      </c>
      <c r="B87" s="81" t="s">
        <v>33</v>
      </c>
      <c r="C87" s="76">
        <v>53946.660399999935</v>
      </c>
      <c r="D87" s="76">
        <v>1.6000000000000001E-3</v>
      </c>
      <c r="E87" s="51">
        <f>+(C87-C$7)/C$8</f>
        <v>2665.993865583459</v>
      </c>
      <c r="F87" s="39">
        <f>ROUND(2*E87,0)/2</f>
        <v>2666</v>
      </c>
      <c r="G87" s="28">
        <f>+C87-(C$7+F87*C$8)</f>
        <v>-2.2460000618593767E-3</v>
      </c>
      <c r="L87" s="28">
        <f>+G87</f>
        <v>-2.2460000618593767E-3</v>
      </c>
      <c r="O87" s="28">
        <f ca="1">+C$11+C$12*$F87</f>
        <v>-7.9371743817349266E-3</v>
      </c>
      <c r="Q87" s="52">
        <f>+C87-15018.5</f>
        <v>38928.160399999935</v>
      </c>
    </row>
    <row r="88" spans="1:17" s="28" customFormat="1" ht="12.95" customHeight="1" x14ac:dyDescent="0.2">
      <c r="A88" s="80" t="s">
        <v>216</v>
      </c>
      <c r="B88" s="81" t="s">
        <v>47</v>
      </c>
      <c r="C88" s="76">
        <v>53947.577800000086</v>
      </c>
      <c r="D88" s="76">
        <v>5.4999999999999997E-3</v>
      </c>
      <c r="E88" s="51">
        <f>+(C88-C$7)/C$8</f>
        <v>2668.499526126137</v>
      </c>
      <c r="F88" s="39">
        <f>ROUND(2*E88,0)/2</f>
        <v>2668.5</v>
      </c>
      <c r="G88" s="28">
        <f>+C88-(C$7+F88*C$8)</f>
        <v>-1.7349990957882255E-4</v>
      </c>
      <c r="L88" s="28">
        <f>+G88</f>
        <v>-1.7349990957882255E-4</v>
      </c>
      <c r="O88" s="28">
        <f ca="1">+C$11+C$12*$F88</f>
        <v>-7.9219354177603903E-3</v>
      </c>
      <c r="Q88" s="52">
        <f>+C88-15018.5</f>
        <v>38929.077800000086</v>
      </c>
    </row>
    <row r="89" spans="1:17" s="28" customFormat="1" ht="12.95" customHeight="1" x14ac:dyDescent="0.2">
      <c r="A89" s="80" t="s">
        <v>216</v>
      </c>
      <c r="B89" s="81" t="s">
        <v>33</v>
      </c>
      <c r="C89" s="76">
        <v>53968.621400000062</v>
      </c>
      <c r="D89" s="76">
        <v>1.6999999999999999E-3</v>
      </c>
      <c r="E89" s="51">
        <f>+(C89-C$7)/C$8</f>
        <v>2725.9751291206262</v>
      </c>
      <c r="F89" s="39">
        <f>ROUND(2*E89,0)/2</f>
        <v>2726</v>
      </c>
      <c r="G89" s="28">
        <f>+C89-(C$7+F89*C$8)</f>
        <v>-9.1059999394929036E-3</v>
      </c>
      <c r="L89" s="28">
        <f>+G89</f>
        <v>-9.1059999394929036E-3</v>
      </c>
      <c r="O89" s="28">
        <f ca="1">+C$11+C$12*$F89</f>
        <v>-7.5714392463460192E-3</v>
      </c>
      <c r="Q89" s="52">
        <f>+C89-15018.5</f>
        <v>38950.121400000062</v>
      </c>
    </row>
    <row r="90" spans="1:17" s="28" customFormat="1" ht="12.95" customHeight="1" x14ac:dyDescent="0.2">
      <c r="A90" s="80" t="s">
        <v>216</v>
      </c>
      <c r="B90" s="81" t="s">
        <v>47</v>
      </c>
      <c r="C90" s="76">
        <v>53970.645399999805</v>
      </c>
      <c r="D90" s="76">
        <v>4.7000000000000002E-3</v>
      </c>
      <c r="E90" s="51">
        <f>+(C90-C$7)/C$8</f>
        <v>2731.5032051364319</v>
      </c>
      <c r="F90" s="39">
        <f>ROUND(2*E90,0)/2</f>
        <v>2731.5</v>
      </c>
      <c r="G90" s="28">
        <f>+C90-(C$7+F90*C$8)</f>
        <v>1.173499804281164E-3</v>
      </c>
      <c r="L90" s="28">
        <f>+G90</f>
        <v>1.173499804281164E-3</v>
      </c>
      <c r="O90" s="28">
        <f ca="1">+C$11+C$12*$F90</f>
        <v>-7.5379135256020378E-3</v>
      </c>
      <c r="Q90" s="52">
        <f>+C90-15018.5</f>
        <v>38952.145399999805</v>
      </c>
    </row>
    <row r="91" spans="1:17" s="28" customFormat="1" ht="12.95" customHeight="1" x14ac:dyDescent="0.2">
      <c r="A91" s="80" t="s">
        <v>216</v>
      </c>
      <c r="B91" s="81" t="s">
        <v>33</v>
      </c>
      <c r="C91" s="76">
        <v>53972.650899999775</v>
      </c>
      <c r="D91" s="76">
        <v>1.2999999999999999E-3</v>
      </c>
      <c r="E91" s="51">
        <f>+(C91-C$7)/C$8</f>
        <v>2736.9807527900593</v>
      </c>
      <c r="F91" s="39">
        <f>ROUND(2*E91,0)/2</f>
        <v>2737</v>
      </c>
      <c r="G91" s="28">
        <f>+C91-(C$7+F91*C$8)</f>
        <v>-7.0470002247020602E-3</v>
      </c>
      <c r="L91" s="28">
        <f>+G91</f>
        <v>-7.0470002247020602E-3</v>
      </c>
      <c r="O91" s="28">
        <f ca="1">+C$11+C$12*$F91</f>
        <v>-7.504387804858053E-3</v>
      </c>
      <c r="Q91" s="52">
        <f>+C91-15018.5</f>
        <v>38954.150899999775</v>
      </c>
    </row>
    <row r="92" spans="1:17" s="28" customFormat="1" ht="12.95" customHeight="1" x14ac:dyDescent="0.2">
      <c r="A92" s="80" t="s">
        <v>216</v>
      </c>
      <c r="B92" s="81" t="s">
        <v>47</v>
      </c>
      <c r="C92" s="76">
        <v>53973.570100000128</v>
      </c>
      <c r="D92" s="76">
        <v>1.8E-3</v>
      </c>
      <c r="E92" s="51">
        <f>+(C92-C$7)/C$8</f>
        <v>2739.491329606426</v>
      </c>
      <c r="F92" s="39">
        <f>ROUND(2*E92,0)/2</f>
        <v>2739.5</v>
      </c>
      <c r="G92" s="28">
        <f>+C92-(C$7+F92*C$8)</f>
        <v>-3.1744998705107719E-3</v>
      </c>
      <c r="L92" s="28">
        <f>+G92</f>
        <v>-3.1744998705107719E-3</v>
      </c>
      <c r="O92" s="28">
        <f ca="1">+C$11+C$12*$F92</f>
        <v>-7.4891488408835166E-3</v>
      </c>
      <c r="Q92" s="52">
        <f>+C92-15018.5</f>
        <v>38955.070100000128</v>
      </c>
    </row>
    <row r="93" spans="1:17" s="28" customFormat="1" ht="12.95" customHeight="1" x14ac:dyDescent="0.2">
      <c r="A93" s="80" t="s">
        <v>216</v>
      </c>
      <c r="B93" s="81" t="s">
        <v>33</v>
      </c>
      <c r="C93" s="76">
        <v>53975.581799999811</v>
      </c>
      <c r="D93" s="76">
        <v>2.3999999999999998E-3</v>
      </c>
      <c r="E93" s="51">
        <f>+(C93-C$7)/C$8</f>
        <v>2744.9858110889627</v>
      </c>
      <c r="F93" s="39">
        <f>ROUND(2*E93,0)/2</f>
        <v>2745</v>
      </c>
      <c r="G93" s="28">
        <f>+C93-(C$7+F93*C$8)</f>
        <v>-5.1950001870864071E-3</v>
      </c>
      <c r="L93" s="28">
        <f>+G93</f>
        <v>-5.1950001870864071E-3</v>
      </c>
      <c r="O93" s="28">
        <f ca="1">+C$11+C$12*$F93</f>
        <v>-7.4556231201395318E-3</v>
      </c>
      <c r="Q93" s="52">
        <f>+C93-15018.5</f>
        <v>38957.081799999811</v>
      </c>
    </row>
    <row r="94" spans="1:17" s="28" customFormat="1" ht="12.95" customHeight="1" x14ac:dyDescent="0.2">
      <c r="A94" s="80" t="s">
        <v>216</v>
      </c>
      <c r="B94" s="81" t="s">
        <v>47</v>
      </c>
      <c r="C94" s="76">
        <v>53978.696700000204</v>
      </c>
      <c r="D94" s="76">
        <v>4.4000000000000003E-3</v>
      </c>
      <c r="E94" s="51">
        <f>+(C94-C$7)/C$8</f>
        <v>2753.4934217539794</v>
      </c>
      <c r="F94" s="39">
        <f>ROUND(2*E94,0)/2</f>
        <v>2753.5</v>
      </c>
      <c r="G94" s="28">
        <f>+C94-(C$7+F94*C$8)</f>
        <v>-2.4084997930913232E-3</v>
      </c>
      <c r="L94" s="28">
        <f>+G94</f>
        <v>-2.4084997930913232E-3</v>
      </c>
      <c r="O94" s="28">
        <f ca="1">+C$11+C$12*$F94</f>
        <v>-7.4038106426261019E-3</v>
      </c>
      <c r="Q94" s="52">
        <f>+C94-15018.5</f>
        <v>38960.196700000204</v>
      </c>
    </row>
    <row r="95" spans="1:17" s="28" customFormat="1" ht="12.95" customHeight="1" x14ac:dyDescent="0.2">
      <c r="A95" s="80" t="s">
        <v>216</v>
      </c>
      <c r="B95" s="81" t="s">
        <v>47</v>
      </c>
      <c r="C95" s="76">
        <v>53991.50540000014</v>
      </c>
      <c r="D95" s="76">
        <v>1.03E-2</v>
      </c>
      <c r="E95" s="51">
        <f>+(C95-C$7)/C$8</f>
        <v>2788.4773482719088</v>
      </c>
      <c r="F95" s="39">
        <f>ROUND(2*E95,0)/2</f>
        <v>2788.5</v>
      </c>
      <c r="G95" s="28">
        <f>+C95-(C$7+F95*C$8)</f>
        <v>-8.2934998572454788E-3</v>
      </c>
      <c r="L95" s="28">
        <f>+G95</f>
        <v>-8.2934998572454788E-3</v>
      </c>
      <c r="O95" s="28">
        <f ca="1">+C$11+C$12*$F95</f>
        <v>-7.190465146982572E-3</v>
      </c>
      <c r="Q95" s="52">
        <f>+C95-15018.5</f>
        <v>38973.00540000014</v>
      </c>
    </row>
    <row r="96" spans="1:17" s="28" customFormat="1" ht="12.95" customHeight="1" x14ac:dyDescent="0.2">
      <c r="A96" s="6" t="s">
        <v>40</v>
      </c>
      <c r="B96" s="5" t="s">
        <v>33</v>
      </c>
      <c r="C96" s="7">
        <v>53992.4205</v>
      </c>
      <c r="D96" s="6">
        <v>2.9999999999999997E-4</v>
      </c>
      <c r="E96" s="28">
        <f>+(C96-C$7)/C$8</f>
        <v>2790.9767269092276</v>
      </c>
      <c r="F96" s="28">
        <f>ROUND(2*E96,0)/2</f>
        <v>2791</v>
      </c>
      <c r="G96" s="28">
        <f>+C96-(C$7+F96*C$8)</f>
        <v>-8.520999996108003E-3</v>
      </c>
      <c r="K96" s="28">
        <f>+G96</f>
        <v>-8.520999996108003E-3</v>
      </c>
      <c r="O96" s="28">
        <f ca="1">+C$11+C$12*$F96</f>
        <v>-7.1752261830080356E-3</v>
      </c>
      <c r="Q96" s="52">
        <f>+C96-15018.5</f>
        <v>38973.9205</v>
      </c>
    </row>
    <row r="97" spans="1:17" s="28" customFormat="1" ht="12.95" customHeight="1" x14ac:dyDescent="0.2">
      <c r="A97" s="80" t="s">
        <v>216</v>
      </c>
      <c r="B97" s="81" t="s">
        <v>33</v>
      </c>
      <c r="C97" s="76">
        <v>53993.519900000188</v>
      </c>
      <c r="D97" s="76">
        <v>8.0000000000000004E-4</v>
      </c>
      <c r="E97" s="51">
        <f>+(C97-C$7)/C$8</f>
        <v>2793.9794772914356</v>
      </c>
      <c r="F97" s="39">
        <f>ROUND(2*E97,0)/2</f>
        <v>2794</v>
      </c>
      <c r="G97" s="28">
        <f>+C97-(C$7+F97*C$8)</f>
        <v>-7.5139998079976067E-3</v>
      </c>
      <c r="L97" s="28">
        <f>+G97</f>
        <v>-7.5139998079976067E-3</v>
      </c>
      <c r="O97" s="28">
        <f ca="1">+C$11+C$12*$F97</f>
        <v>-7.1569394262385906E-3</v>
      </c>
      <c r="Q97" s="52">
        <f>+C97-15018.5</f>
        <v>38975.019900000188</v>
      </c>
    </row>
    <row r="98" spans="1:17" s="28" customFormat="1" ht="12.95" customHeight="1" x14ac:dyDescent="0.2">
      <c r="A98" s="80" t="s">
        <v>216</v>
      </c>
      <c r="B98" s="81" t="s">
        <v>47</v>
      </c>
      <c r="C98" s="76">
        <v>53993.706600000151</v>
      </c>
      <c r="D98" s="76">
        <v>1E-3</v>
      </c>
      <c r="E98" s="51">
        <f>+(C98-C$7)/C$8</f>
        <v>2794.4894040661748</v>
      </c>
      <c r="F98" s="39">
        <f>ROUND(2*E98,0)/2</f>
        <v>2794.5</v>
      </c>
      <c r="G98" s="28">
        <f>+C98-(C$7+F98*C$8)</f>
        <v>-3.8794998472440057E-3</v>
      </c>
      <c r="L98" s="28">
        <f>+G98</f>
        <v>-3.8794998472440057E-3</v>
      </c>
      <c r="O98" s="28">
        <f ca="1">+C$11+C$12*$F98</f>
        <v>-7.153891633443682E-3</v>
      </c>
      <c r="Q98" s="52">
        <f>+C98-15018.5</f>
        <v>38975.206600000151</v>
      </c>
    </row>
    <row r="99" spans="1:17" s="28" customFormat="1" ht="12.95" customHeight="1" x14ac:dyDescent="0.2">
      <c r="A99" s="80" t="s">
        <v>216</v>
      </c>
      <c r="B99" s="81" t="s">
        <v>33</v>
      </c>
      <c r="C99" s="76">
        <v>53994.617699999828</v>
      </c>
      <c r="D99" s="76">
        <v>1.6999999999999999E-3</v>
      </c>
      <c r="E99" s="51">
        <f>+(C99-C$7)/C$8</f>
        <v>2796.9778576515782</v>
      </c>
      <c r="F99" s="39">
        <f>ROUND(2*E99,0)/2</f>
        <v>2797</v>
      </c>
      <c r="G99" s="28">
        <f>+C99-(C$7+F99*C$8)</f>
        <v>-8.1070001688203774E-3</v>
      </c>
      <c r="L99" s="28">
        <f>+G99</f>
        <v>-8.1070001688203774E-3</v>
      </c>
      <c r="O99" s="28">
        <f ca="1">+C$11+C$12*$F99</f>
        <v>-7.1386526694691456E-3</v>
      </c>
      <c r="Q99" s="52">
        <f>+C99-15018.5</f>
        <v>38976.117699999828</v>
      </c>
    </row>
    <row r="100" spans="1:17" s="28" customFormat="1" ht="12.95" customHeight="1" x14ac:dyDescent="0.2">
      <c r="A100" s="80" t="s">
        <v>216</v>
      </c>
      <c r="B100" s="81" t="s">
        <v>33</v>
      </c>
      <c r="C100" s="76">
        <v>53997.549300000072</v>
      </c>
      <c r="D100" s="76">
        <v>8.9999999999999998E-4</v>
      </c>
      <c r="E100" s="51">
        <f>+(C100-C$7)/C$8</f>
        <v>2804.9848278350473</v>
      </c>
      <c r="F100" s="39">
        <f>ROUND(2*E100,0)/2</f>
        <v>2805</v>
      </c>
      <c r="G100" s="28">
        <f>+C100-(C$7+F100*C$8)</f>
        <v>-5.5549999233335257E-3</v>
      </c>
      <c r="L100" s="28">
        <f>+G100</f>
        <v>-5.5549999233335257E-3</v>
      </c>
      <c r="O100" s="28">
        <f ca="1">+C$11+C$12*$F100</f>
        <v>-7.0898879847506244E-3</v>
      </c>
      <c r="Q100" s="52">
        <f>+C100-15018.5</f>
        <v>38979.049300000072</v>
      </c>
    </row>
    <row r="101" spans="1:17" s="28" customFormat="1" ht="12.95" customHeight="1" x14ac:dyDescent="0.2">
      <c r="A101" s="80" t="s">
        <v>216</v>
      </c>
      <c r="B101" s="81" t="s">
        <v>33</v>
      </c>
      <c r="C101" s="76">
        <v>53998.648800000083</v>
      </c>
      <c r="D101" s="76">
        <v>1E-3</v>
      </c>
      <c r="E101" s="51">
        <f>+(C101-C$7)/C$8</f>
        <v>2807.9878513430572</v>
      </c>
      <c r="F101" s="39">
        <f>ROUND(2*E101,0)/2</f>
        <v>2808</v>
      </c>
      <c r="G101" s="28">
        <f>+C101-(C$7+F101*C$8)</f>
        <v>-4.4479999123723246E-3</v>
      </c>
      <c r="L101" s="28">
        <f>+G101</f>
        <v>-4.4479999123723246E-3</v>
      </c>
      <c r="O101" s="28">
        <f ca="1">+C$11+C$12*$F101</f>
        <v>-7.0716012279811793E-3</v>
      </c>
      <c r="Q101" s="52">
        <f>+C101-15018.5</f>
        <v>38980.148800000083</v>
      </c>
    </row>
    <row r="102" spans="1:17" s="28" customFormat="1" ht="12.95" customHeight="1" x14ac:dyDescent="0.2">
      <c r="A102" s="80" t="s">
        <v>216</v>
      </c>
      <c r="B102" s="81" t="s">
        <v>47</v>
      </c>
      <c r="C102" s="76">
        <v>54003.590600000229</v>
      </c>
      <c r="D102" s="76">
        <v>8.0000000000000004E-4</v>
      </c>
      <c r="E102" s="51">
        <f>+(C102-C$7)/C$8</f>
        <v>2821.485206115382</v>
      </c>
      <c r="F102" s="39">
        <f>ROUND(2*E102,0)/2</f>
        <v>2821.5</v>
      </c>
      <c r="G102" s="28">
        <f>+C102-(C$7+F102*C$8)</f>
        <v>-5.4164997709449381E-3</v>
      </c>
      <c r="L102" s="28">
        <f>+G102</f>
        <v>-5.4164997709449381E-3</v>
      </c>
      <c r="O102" s="28">
        <f ca="1">+C$11+C$12*$F102</f>
        <v>-6.9893108225186733E-3</v>
      </c>
      <c r="Q102" s="52">
        <f>+C102-15018.5</f>
        <v>38985.090600000229</v>
      </c>
    </row>
    <row r="103" spans="1:17" s="28" customFormat="1" ht="12.95" customHeight="1" x14ac:dyDescent="0.2">
      <c r="A103" s="80" t="s">
        <v>216</v>
      </c>
      <c r="B103" s="81" t="s">
        <v>33</v>
      </c>
      <c r="C103" s="76">
        <v>54004.504800000228</v>
      </c>
      <c r="D103" s="76">
        <v>1.9E-3</v>
      </c>
      <c r="E103" s="51">
        <f>+(C103-C$7)/C$8</f>
        <v>2823.9821266165122</v>
      </c>
      <c r="F103" s="39">
        <f>ROUND(2*E103,0)/2</f>
        <v>2824</v>
      </c>
      <c r="G103" s="28">
        <f>+C103-(C$7+F103*C$8)</f>
        <v>-6.5439997706562281E-3</v>
      </c>
      <c r="L103" s="28">
        <f>+G103</f>
        <v>-6.5439997706562281E-3</v>
      </c>
      <c r="O103" s="28">
        <f ca="1">+C$11+C$12*$F103</f>
        <v>-6.9740718585441369E-3</v>
      </c>
      <c r="Q103" s="52">
        <f>+C103-15018.5</f>
        <v>38986.004800000228</v>
      </c>
    </row>
    <row r="104" spans="1:17" s="28" customFormat="1" ht="12.95" customHeight="1" x14ac:dyDescent="0.2">
      <c r="A104" s="80" t="s">
        <v>216</v>
      </c>
      <c r="B104" s="81" t="s">
        <v>47</v>
      </c>
      <c r="C104" s="76">
        <v>54004.695100000128</v>
      </c>
      <c r="D104" s="76">
        <v>1.6000000000000001E-3</v>
      </c>
      <c r="E104" s="51">
        <f>+(C104-C$7)/C$8</f>
        <v>2824.5018859373567</v>
      </c>
      <c r="F104" s="39">
        <f>ROUND(2*E104,0)/2</f>
        <v>2824.5</v>
      </c>
      <c r="G104" s="28">
        <f>+C104-(C$7+F104*C$8)</f>
        <v>6.9050012825755402E-4</v>
      </c>
      <c r="L104" s="28">
        <f>+G104</f>
        <v>6.9050012825755402E-4</v>
      </c>
      <c r="O104" s="28">
        <f ca="1">+C$11+C$12*$F104</f>
        <v>-6.9710240657492283E-3</v>
      </c>
      <c r="Q104" s="52">
        <f>+C104-15018.5</f>
        <v>38986.195100000128</v>
      </c>
    </row>
    <row r="105" spans="1:17" s="28" customFormat="1" ht="12.95" customHeight="1" x14ac:dyDescent="0.2">
      <c r="A105" s="80" t="s">
        <v>216</v>
      </c>
      <c r="B105" s="81" t="s">
        <v>33</v>
      </c>
      <c r="C105" s="76">
        <v>54005.605099999812</v>
      </c>
      <c r="D105" s="76">
        <v>1.1999999999999999E-3</v>
      </c>
      <c r="E105" s="51">
        <f>+(C105-C$7)/C$8</f>
        <v>2826.9873351336369</v>
      </c>
      <c r="F105" s="39">
        <f>ROUND(2*E105,0)/2</f>
        <v>2827</v>
      </c>
      <c r="G105" s="28">
        <f>+C105-(C$7+F105*C$8)</f>
        <v>-4.6370001873583533E-3</v>
      </c>
      <c r="L105" s="28">
        <f>+G105</f>
        <v>-4.6370001873583533E-3</v>
      </c>
      <c r="O105" s="28">
        <f ca="1">+C$11+C$12*$F105</f>
        <v>-6.9557851017746919E-3</v>
      </c>
      <c r="Q105" s="52">
        <f>+C105-15018.5</f>
        <v>38987.105099999812</v>
      </c>
    </row>
    <row r="106" spans="1:17" s="28" customFormat="1" ht="12.95" customHeight="1" x14ac:dyDescent="0.2">
      <c r="A106" s="80" t="s">
        <v>216</v>
      </c>
      <c r="B106" s="81" t="s">
        <v>33</v>
      </c>
      <c r="C106" s="76">
        <v>54011.459100000095</v>
      </c>
      <c r="D106" s="76">
        <v>6.9999999999999999E-4</v>
      </c>
      <c r="E106" s="51">
        <f>+(C106-C$7)/C$8</f>
        <v>2842.9761478817604</v>
      </c>
      <c r="F106" s="39">
        <f>ROUND(2*E106,0)/2</f>
        <v>2843</v>
      </c>
      <c r="G106" s="28">
        <f>+C106-(C$7+F106*C$8)</f>
        <v>-8.7329999005305581E-3</v>
      </c>
      <c r="L106" s="28">
        <f>+G106</f>
        <v>-8.7329999005305581E-3</v>
      </c>
      <c r="O106" s="28">
        <f ca="1">+C$11+C$12*$F106</f>
        <v>-6.8582557323376495E-3</v>
      </c>
      <c r="Q106" s="52">
        <f>+C106-15018.5</f>
        <v>38992.959100000095</v>
      </c>
    </row>
    <row r="107" spans="1:17" s="28" customFormat="1" ht="12.95" customHeight="1" x14ac:dyDescent="0.2">
      <c r="A107" s="80" t="s">
        <v>216</v>
      </c>
      <c r="B107" s="81" t="s">
        <v>33</v>
      </c>
      <c r="C107" s="76">
        <v>54020.617999999784</v>
      </c>
      <c r="D107" s="76">
        <v>1.5E-3</v>
      </c>
      <c r="E107" s="51">
        <f>+(C107-C$7)/C$8</f>
        <v>2867.9915112344656</v>
      </c>
      <c r="F107" s="39">
        <f>ROUND(2*E107,0)/2</f>
        <v>2868</v>
      </c>
      <c r="G107" s="28">
        <f>+C107-(C$7+F107*C$8)</f>
        <v>-3.1080002154340036E-3</v>
      </c>
      <c r="L107" s="28">
        <f>+G107</f>
        <v>-3.1080002154340036E-3</v>
      </c>
      <c r="O107" s="28">
        <f ca="1">+C$11+C$12*$F107</f>
        <v>-6.705866092592272E-3</v>
      </c>
      <c r="Q107" s="52">
        <f>+C107-15018.5</f>
        <v>39002.117999999784</v>
      </c>
    </row>
    <row r="108" spans="1:17" s="28" customFormat="1" ht="12.95" customHeight="1" x14ac:dyDescent="0.2">
      <c r="A108" s="80" t="s">
        <v>216</v>
      </c>
      <c r="B108" s="81" t="s">
        <v>47</v>
      </c>
      <c r="C108" s="76">
        <v>54021.530900000129</v>
      </c>
      <c r="D108" s="76">
        <v>2.5999999999999999E-3</v>
      </c>
      <c r="E108" s="51">
        <f>+(C108-C$7)/C$8</f>
        <v>2870.4848810948297</v>
      </c>
      <c r="F108" s="39">
        <f>ROUND(2*E108,0)/2</f>
        <v>2870.5</v>
      </c>
      <c r="G108" s="28">
        <f>+C108-(C$7+F108*C$8)</f>
        <v>-5.5354998694383539E-3</v>
      </c>
      <c r="L108" s="28">
        <f>+G108</f>
        <v>-5.5354998694383539E-3</v>
      </c>
      <c r="O108" s="28">
        <f ca="1">+C$11+C$12*$F108</f>
        <v>-6.6906271286177321E-3</v>
      </c>
      <c r="Q108" s="52">
        <f>+C108-15018.5</f>
        <v>39003.030900000129</v>
      </c>
    </row>
    <row r="109" spans="1:17" s="28" customFormat="1" ht="12.95" customHeight="1" x14ac:dyDescent="0.2">
      <c r="A109" s="80" t="s">
        <v>216</v>
      </c>
      <c r="B109" s="81" t="s">
        <v>33</v>
      </c>
      <c r="C109" s="76">
        <v>54022.448199999984</v>
      </c>
      <c r="D109" s="76">
        <v>6.9999999999999999E-4</v>
      </c>
      <c r="E109" s="51">
        <f>+(C109-C$7)/C$8</f>
        <v>2872.9902685104144</v>
      </c>
      <c r="F109" s="39">
        <f>ROUND(2*E109,0)/2</f>
        <v>2873</v>
      </c>
      <c r="G109" s="28">
        <f>+C109-(C$7+F109*C$8)</f>
        <v>-3.5630000129458494E-3</v>
      </c>
      <c r="L109" s="28">
        <f>+G109</f>
        <v>-3.5630000129458494E-3</v>
      </c>
      <c r="O109" s="28">
        <f ca="1">+C$11+C$12*$F109</f>
        <v>-6.6753881646431958E-3</v>
      </c>
      <c r="Q109" s="52">
        <f>+C109-15018.5</f>
        <v>39003.948199999984</v>
      </c>
    </row>
    <row r="110" spans="1:17" s="28" customFormat="1" ht="12.95" customHeight="1" x14ac:dyDescent="0.2">
      <c r="A110" s="80" t="s">
        <v>216</v>
      </c>
      <c r="B110" s="81" t="s">
        <v>47</v>
      </c>
      <c r="C110" s="76">
        <v>54022.632400000002</v>
      </c>
      <c r="D110" s="76">
        <v>1.1999999999999999E-3</v>
      </c>
      <c r="E110" s="51">
        <f>+(C110-C$7)/C$8</f>
        <v>2873.493367128171</v>
      </c>
      <c r="F110" s="39">
        <f>ROUND(2*E110,0)/2</f>
        <v>2873.5</v>
      </c>
      <c r="G110" s="28">
        <f>+C110-(C$7+F110*C$8)</f>
        <v>-2.4284999963128939E-3</v>
      </c>
      <c r="L110" s="28">
        <f>+G110</f>
        <v>-2.4284999963128939E-3</v>
      </c>
      <c r="O110" s="28">
        <f ca="1">+C$11+C$12*$F110</f>
        <v>-6.6723403718482871E-3</v>
      </c>
      <c r="Q110" s="52">
        <f>+C110-15018.5</f>
        <v>39004.132400000002</v>
      </c>
    </row>
    <row r="111" spans="1:17" s="28" customFormat="1" ht="12.95" customHeight="1" x14ac:dyDescent="0.2">
      <c r="A111" s="80" t="s">
        <v>216</v>
      </c>
      <c r="B111" s="81" t="s">
        <v>47</v>
      </c>
      <c r="C111" s="76">
        <v>54049.356800000183</v>
      </c>
      <c r="D111" s="76">
        <v>1.1000000000000001E-3</v>
      </c>
      <c r="E111" s="51">
        <f>+(C111-C$7)/C$8</f>
        <v>2946.4847281442585</v>
      </c>
      <c r="F111" s="39">
        <f>ROUND(2*E111,0)/2</f>
        <v>2946.5</v>
      </c>
      <c r="G111" s="28">
        <f>+C111-(C$7+F111*C$8)</f>
        <v>-5.5914998156367801E-3</v>
      </c>
      <c r="L111" s="28">
        <f>+G111</f>
        <v>-5.5914998156367801E-3</v>
      </c>
      <c r="O111" s="28">
        <f ca="1">+C$11+C$12*$F111</f>
        <v>-6.2273626237917823E-3</v>
      </c>
      <c r="Q111" s="52">
        <f>+C111-15018.5</f>
        <v>39030.856800000183</v>
      </c>
    </row>
    <row r="112" spans="1:17" s="28" customFormat="1" ht="12.95" customHeight="1" x14ac:dyDescent="0.2">
      <c r="A112" s="80" t="s">
        <v>216</v>
      </c>
      <c r="B112" s="81" t="s">
        <v>33</v>
      </c>
      <c r="C112" s="76">
        <v>54049.541199999861</v>
      </c>
      <c r="D112" s="76">
        <v>8.0000000000000004E-4</v>
      </c>
      <c r="E112" s="51">
        <f>+(C112-C$7)/C$8</f>
        <v>2946.988373013658</v>
      </c>
      <c r="F112" s="39">
        <f>ROUND(2*E112,0)/2</f>
        <v>2947</v>
      </c>
      <c r="G112" s="28">
        <f>+C112-(C$7+F112*C$8)</f>
        <v>-4.2570001387502998E-3</v>
      </c>
      <c r="L112" s="28">
        <f>+G112</f>
        <v>-4.2570001387502998E-3</v>
      </c>
      <c r="O112" s="28">
        <f ca="1">+C$11+C$12*$F112</f>
        <v>-6.2243148309968736E-3</v>
      </c>
      <c r="Q112" s="52">
        <f>+C112-15018.5</f>
        <v>39031.041199999861</v>
      </c>
    </row>
    <row r="113" spans="1:17" s="28" customFormat="1" ht="12.95" customHeight="1" x14ac:dyDescent="0.2">
      <c r="A113" s="80" t="s">
        <v>216</v>
      </c>
      <c r="B113" s="81" t="s">
        <v>47</v>
      </c>
      <c r="C113" s="76">
        <v>54050.453300000168</v>
      </c>
      <c r="D113" s="76">
        <v>6.9999999999999999E-4</v>
      </c>
      <c r="E113" s="51">
        <f>+(C113-C$7)/C$8</f>
        <v>2949.4795578636349</v>
      </c>
      <c r="F113" s="39">
        <f>ROUND(2*E113,0)/2</f>
        <v>2949.5</v>
      </c>
      <c r="G113" s="28">
        <f>+C113-(C$7+F113*C$8)</f>
        <v>-7.4844998307526112E-3</v>
      </c>
      <c r="L113" s="28">
        <f>+G113</f>
        <v>-7.4844998307526112E-3</v>
      </c>
      <c r="O113" s="28">
        <f ca="1">+C$11+C$12*$F113</f>
        <v>-6.2090758670223373E-3</v>
      </c>
      <c r="Q113" s="52">
        <f>+C113-15018.5</f>
        <v>39031.953300000168</v>
      </c>
    </row>
    <row r="114" spans="1:17" s="28" customFormat="1" ht="12.95" customHeight="1" x14ac:dyDescent="0.2">
      <c r="A114" s="80" t="s">
        <v>216</v>
      </c>
      <c r="B114" s="81" t="s">
        <v>33</v>
      </c>
      <c r="C114" s="76">
        <v>54056.496999999974</v>
      </c>
      <c r="D114" s="76">
        <v>1.6000000000000001E-3</v>
      </c>
      <c r="E114" s="51">
        <f>+(C114-C$7)/C$8</f>
        <v>2965.9864911738587</v>
      </c>
      <c r="F114" s="39">
        <f>ROUND(2*E114,0)/2</f>
        <v>2966</v>
      </c>
      <c r="G114" s="28">
        <f>+C114-(C$7+F114*C$8)</f>
        <v>-4.9460000227554701E-3</v>
      </c>
      <c r="L114" s="28">
        <f>+G114</f>
        <v>-4.9460000227554701E-3</v>
      </c>
      <c r="O114" s="28">
        <f ca="1">+C$11+C$12*$F114</f>
        <v>-6.1084987047903862E-3</v>
      </c>
      <c r="Q114" s="52">
        <f>+C114-15018.5</f>
        <v>39037.996999999974</v>
      </c>
    </row>
    <row r="115" spans="1:17" s="28" customFormat="1" ht="12.95" customHeight="1" x14ac:dyDescent="0.2">
      <c r="A115" s="80" t="s">
        <v>216</v>
      </c>
      <c r="B115" s="81" t="s">
        <v>47</v>
      </c>
      <c r="C115" s="76">
        <v>54057.414799999911</v>
      </c>
      <c r="D115" s="76">
        <v>5.0000000000000001E-3</v>
      </c>
      <c r="E115" s="51">
        <f>+(C115-C$7)/C$8</f>
        <v>2968.4932442210943</v>
      </c>
      <c r="F115" s="39">
        <f>ROUND(2*E115,0)/2</f>
        <v>2968.5</v>
      </c>
      <c r="G115" s="28">
        <f>+C115-(C$7+F115*C$8)</f>
        <v>-2.4735000843065791E-3</v>
      </c>
      <c r="L115" s="28">
        <f>+G115</f>
        <v>-2.4735000843065791E-3</v>
      </c>
      <c r="O115" s="28">
        <f ca="1">+C$11+C$12*$F115</f>
        <v>-6.0932597408158498E-3</v>
      </c>
      <c r="Q115" s="52">
        <f>+C115-15018.5</f>
        <v>39038.914799999911</v>
      </c>
    </row>
    <row r="116" spans="1:17" s="28" customFormat="1" ht="12.95" customHeight="1" x14ac:dyDescent="0.2">
      <c r="A116" s="80" t="s">
        <v>216</v>
      </c>
      <c r="B116" s="81" t="s">
        <v>33</v>
      </c>
      <c r="C116" s="76">
        <v>54074.435699999798</v>
      </c>
      <c r="D116" s="76">
        <v>5.0000000000000001E-3</v>
      </c>
      <c r="E116" s="51">
        <f>+(C116-C$7)/C$8</f>
        <v>3014.9817961325325</v>
      </c>
      <c r="F116" s="39">
        <f>ROUND(2*E116,0)/2</f>
        <v>3015</v>
      </c>
      <c r="G116" s="28">
        <f>+C116-(C$7+F116*C$8)</f>
        <v>-6.6650001972448081E-3</v>
      </c>
      <c r="L116" s="28">
        <f>+G116</f>
        <v>-6.6650001972448081E-3</v>
      </c>
      <c r="O116" s="28">
        <f ca="1">+C$11+C$12*$F116</f>
        <v>-5.809815010889445E-3</v>
      </c>
      <c r="Q116" s="52">
        <f>+C116-15018.5</f>
        <v>39055.935699999798</v>
      </c>
    </row>
    <row r="117" spans="1:17" s="28" customFormat="1" ht="12.95" customHeight="1" x14ac:dyDescent="0.2">
      <c r="A117" s="80" t="s">
        <v>216</v>
      </c>
      <c r="B117" s="81" t="s">
        <v>47</v>
      </c>
      <c r="C117" s="76">
        <v>54075.355099999812</v>
      </c>
      <c r="D117" s="76">
        <v>3.0999999999999999E-3</v>
      </c>
      <c r="E117" s="51">
        <f>+(C117-C$7)/C$8</f>
        <v>3017.492919200542</v>
      </c>
      <c r="F117" s="39">
        <f>ROUND(2*E117,0)/2</f>
        <v>3017.5</v>
      </c>
      <c r="G117" s="28">
        <f>+C117-(C$7+F117*C$8)</f>
        <v>-2.5925001827999949E-3</v>
      </c>
      <c r="L117" s="28">
        <f>+G117</f>
        <v>-2.5925001827999949E-3</v>
      </c>
      <c r="O117" s="28">
        <f ca="1">+C$11+C$12*$F117</f>
        <v>-5.7945760469149087E-3</v>
      </c>
      <c r="Q117" s="52">
        <f>+C117-15018.5</f>
        <v>39056.855099999812</v>
      </c>
    </row>
    <row r="118" spans="1:17" s="28" customFormat="1" ht="12.95" customHeight="1" x14ac:dyDescent="0.2">
      <c r="A118" s="80" t="s">
        <v>216</v>
      </c>
      <c r="B118" s="81" t="s">
        <v>47</v>
      </c>
      <c r="C118" s="76">
        <v>54076.454700000118</v>
      </c>
      <c r="D118" s="76">
        <v>8.0000000000000004E-4</v>
      </c>
      <c r="E118" s="51">
        <f>+(C118-C$7)/C$8</f>
        <v>3020.4962158356452</v>
      </c>
      <c r="F118" s="39">
        <f>ROUND(2*E118,0)/2</f>
        <v>3020.5</v>
      </c>
      <c r="G118" s="28">
        <f>+C118-(C$7+F118*C$8)</f>
        <v>-1.3854998760507442E-3</v>
      </c>
      <c r="L118" s="28">
        <f>+G118</f>
        <v>-1.3854998760507442E-3</v>
      </c>
      <c r="O118" s="28">
        <f ca="1">+C$11+C$12*$F118</f>
        <v>-5.7762892901454636E-3</v>
      </c>
      <c r="Q118" s="52">
        <f>+C118-15018.5</f>
        <v>39057.954700000118</v>
      </c>
    </row>
    <row r="119" spans="1:17" s="28" customFormat="1" ht="12.95" customHeight="1" x14ac:dyDescent="0.2">
      <c r="A119" s="80" t="s">
        <v>216</v>
      </c>
      <c r="B119" s="81" t="s">
        <v>33</v>
      </c>
      <c r="C119" s="76">
        <v>54077.367500000168</v>
      </c>
      <c r="D119" s="76">
        <v>1E-3</v>
      </c>
      <c r="E119" s="51">
        <f>+(C119-C$7)/C$8</f>
        <v>3022.9893125689159</v>
      </c>
      <c r="F119" s="39">
        <f>ROUND(2*E119,0)/2</f>
        <v>3023</v>
      </c>
      <c r="G119" s="28">
        <f>+C119-(C$7+F119*C$8)</f>
        <v>-3.9129998331191018E-3</v>
      </c>
      <c r="L119" s="28">
        <f>+G119</f>
        <v>-3.9129998331191018E-3</v>
      </c>
      <c r="O119" s="28">
        <f ca="1">+C$11+C$12*$F119</f>
        <v>-5.7610503261709238E-3</v>
      </c>
      <c r="Q119" s="52">
        <f>+C119-15018.5</f>
        <v>39058.867500000168</v>
      </c>
    </row>
    <row r="120" spans="1:17" s="28" customFormat="1" ht="12.95" customHeight="1" x14ac:dyDescent="0.2">
      <c r="A120" s="80" t="s">
        <v>216</v>
      </c>
      <c r="B120" s="81" t="s">
        <v>47</v>
      </c>
      <c r="C120" s="76">
        <v>54101.346499999985</v>
      </c>
      <c r="D120" s="76">
        <v>1.5299999999999999E-2</v>
      </c>
      <c r="E120" s="51">
        <f>+(C120-C$7)/C$8</f>
        <v>3088.4822645446229</v>
      </c>
      <c r="F120" s="39">
        <f>ROUND(2*E120,0)/2</f>
        <v>3088.5</v>
      </c>
      <c r="G120" s="28">
        <f>+C120-(C$7+F120*C$8)</f>
        <v>-6.4935000118566677E-3</v>
      </c>
      <c r="L120" s="28">
        <f>+G120</f>
        <v>-6.4935000118566677E-3</v>
      </c>
      <c r="O120" s="28">
        <f ca="1">+C$11+C$12*$F120</f>
        <v>-5.3617894700380316E-3</v>
      </c>
      <c r="Q120" s="52">
        <f>+C120-15018.5</f>
        <v>39082.846499999985</v>
      </c>
    </row>
    <row r="121" spans="1:17" s="28" customFormat="1" ht="12.95" customHeight="1" x14ac:dyDescent="0.2">
      <c r="A121" s="7" t="s">
        <v>41</v>
      </c>
      <c r="B121" s="5" t="s">
        <v>33</v>
      </c>
      <c r="C121" s="7">
        <v>54415.673499999997</v>
      </c>
      <c r="D121" s="7">
        <v>1E-4</v>
      </c>
      <c r="E121" s="28">
        <f>+(C121-C$7)/C$8</f>
        <v>3946.9919236557389</v>
      </c>
      <c r="F121" s="28">
        <f>ROUND(2*E121,0)/2</f>
        <v>3947</v>
      </c>
      <c r="G121" s="28">
        <f>+C121-(C$7+F121*C$8)</f>
        <v>-2.9569999969680794E-3</v>
      </c>
      <c r="K121" s="28">
        <f>+G121</f>
        <v>-2.9569999969680794E-3</v>
      </c>
      <c r="O121" s="28">
        <f ca="1">+C$11+C$12*$F121</f>
        <v>-1.2872924118173881E-4</v>
      </c>
      <c r="Q121" s="52">
        <f>+C121-15018.5</f>
        <v>39397.173499999997</v>
      </c>
    </row>
    <row r="122" spans="1:17" s="28" customFormat="1" ht="12.95" customHeight="1" x14ac:dyDescent="0.2">
      <c r="A122" s="6" t="s">
        <v>42</v>
      </c>
      <c r="B122" s="8" t="s">
        <v>33</v>
      </c>
      <c r="C122" s="6">
        <v>54787.665300000001</v>
      </c>
      <c r="D122" s="6">
        <v>5.9999999999999995E-4</v>
      </c>
      <c r="E122" s="51">
        <f>+(C122-C$7)/C$8</f>
        <v>4962.9993089905056</v>
      </c>
      <c r="F122" s="28">
        <f>ROUND(2*E122,0)/2</f>
        <v>4963</v>
      </c>
      <c r="G122" s="28">
        <f>+C122-(C$7+F122*C$8)</f>
        <v>-2.5299999833805487E-4</v>
      </c>
      <c r="K122" s="28">
        <f>+G122</f>
        <v>-2.5299999833805487E-4</v>
      </c>
      <c r="O122" s="28">
        <f ca="1">+C$11+C$12*$F122</f>
        <v>6.0643857180704384E-3</v>
      </c>
      <c r="Q122" s="52">
        <f>+C122-15018.5</f>
        <v>39769.165300000001</v>
      </c>
    </row>
    <row r="123" spans="1:17" s="28" customFormat="1" ht="12.95" customHeight="1" x14ac:dyDescent="0.2">
      <c r="A123" s="28" t="s">
        <v>165</v>
      </c>
      <c r="B123" s="28" t="s">
        <v>33</v>
      </c>
      <c r="C123" s="53">
        <v>54846.980600000003</v>
      </c>
      <c r="D123" s="53" t="s">
        <v>63</v>
      </c>
      <c r="E123" s="51">
        <f>+(C123-C$7)/C$8</f>
        <v>5125.0049845547219</v>
      </c>
      <c r="F123" s="28">
        <f>ROUND(2*E123,0)/2</f>
        <v>5125</v>
      </c>
      <c r="G123" s="28">
        <f>+C123-(C$7+F123*C$8)</f>
        <v>1.8250000066473149E-3</v>
      </c>
      <c r="K123" s="28">
        <f>+G123</f>
        <v>1.8250000066473149E-3</v>
      </c>
      <c r="O123" s="28">
        <f ca="1">+C$11+C$12*$F123</f>
        <v>7.0518705836204905E-3</v>
      </c>
      <c r="Q123" s="52">
        <f>+C123-15018.5</f>
        <v>39828.480600000003</v>
      </c>
    </row>
    <row r="124" spans="1:17" s="28" customFormat="1" ht="12.95" customHeight="1" x14ac:dyDescent="0.2">
      <c r="A124" s="56" t="s">
        <v>43</v>
      </c>
      <c r="B124" s="51"/>
      <c r="C124" s="6">
        <v>55171.743300000002</v>
      </c>
      <c r="D124" s="6">
        <v>2.0000000000000001E-4</v>
      </c>
      <c r="E124" s="51">
        <f>+(C124-C$7)/C$8</f>
        <v>6012.0172834313516</v>
      </c>
      <c r="F124" s="28">
        <f>ROUND(2*E124,0)/2</f>
        <v>6012</v>
      </c>
      <c r="G124" s="28">
        <f>+C124-(C$7+F124*C$8)</f>
        <v>6.3280000031227246E-3</v>
      </c>
      <c r="K124" s="28">
        <f>+G124</f>
        <v>6.3280000031227246E-3</v>
      </c>
      <c r="O124" s="28">
        <f ca="1">+C$11+C$12*$F124</f>
        <v>1.2458655001786518E-2</v>
      </c>
      <c r="Q124" s="52">
        <f>+C124-15018.5</f>
        <v>40153.243300000002</v>
      </c>
    </row>
    <row r="125" spans="1:17" s="28" customFormat="1" ht="12.95" customHeight="1" x14ac:dyDescent="0.2">
      <c r="A125" s="57" t="s">
        <v>48</v>
      </c>
      <c r="B125" s="5" t="s">
        <v>33</v>
      </c>
      <c r="C125" s="7">
        <v>55455.864699999998</v>
      </c>
      <c r="D125" s="7">
        <v>1E-4</v>
      </c>
      <c r="E125" s="51">
        <f>+(C125-C$7)/C$8</f>
        <v>6788.0275092794673</v>
      </c>
      <c r="F125" s="28">
        <f>ROUND(2*E125,0)/2</f>
        <v>6788</v>
      </c>
      <c r="G125" s="28">
        <f>+C125-(C$7+F125*C$8)</f>
        <v>1.0071999997308012E-2</v>
      </c>
      <c r="K125" s="28">
        <f>+G125</f>
        <v>1.0071999997308012E-2</v>
      </c>
      <c r="O125" s="28">
        <f ca="1">+C$11+C$12*$F125</f>
        <v>1.7188829419483059E-2</v>
      </c>
      <c r="Q125" s="52">
        <f>+C125-15018.5</f>
        <v>40437.364699999998</v>
      </c>
    </row>
    <row r="126" spans="1:17" s="28" customFormat="1" ht="12.95" customHeight="1" x14ac:dyDescent="0.2">
      <c r="A126" s="51" t="s">
        <v>49</v>
      </c>
      <c r="B126" s="8" t="s">
        <v>47</v>
      </c>
      <c r="C126" s="6">
        <v>55511.7019</v>
      </c>
      <c r="D126" s="6">
        <v>4.0000000000000002E-4</v>
      </c>
      <c r="E126" s="51">
        <f>+(C126-C$7)/C$8</f>
        <v>6940.533579511165</v>
      </c>
      <c r="F126" s="28">
        <f>ROUND(2*E126,0)/2</f>
        <v>6940.5</v>
      </c>
      <c r="G126" s="28">
        <f>+C126-(C$7+F126*C$8)</f>
        <v>1.2294500003918074E-2</v>
      </c>
      <c r="K126" s="28">
        <f>+G126</f>
        <v>1.2294500003918074E-2</v>
      </c>
      <c r="O126" s="28">
        <f ca="1">+C$11+C$12*$F126</f>
        <v>1.811840622192987E-2</v>
      </c>
      <c r="Q126" s="52">
        <f>+C126-15018.5</f>
        <v>40493.2019</v>
      </c>
    </row>
    <row r="127" spans="1:17" s="28" customFormat="1" ht="12.95" customHeight="1" x14ac:dyDescent="0.2">
      <c r="A127" s="80" t="s">
        <v>216</v>
      </c>
      <c r="B127" s="81" t="s">
        <v>33</v>
      </c>
      <c r="C127" s="76">
        <v>55781.724200000055</v>
      </c>
      <c r="D127" s="76">
        <v>1E-3</v>
      </c>
      <c r="E127" s="51">
        <f>+(C127-C$7)/C$8</f>
        <v>7678.0354572545275</v>
      </c>
      <c r="F127" s="39">
        <f>ROUND(2*E127,0)/2</f>
        <v>7678</v>
      </c>
      <c r="G127" s="28">
        <f>+C127-(C$7+F127*C$8)</f>
        <v>1.2982000058400445E-2</v>
      </c>
      <c r="L127" s="28">
        <f>+G127</f>
        <v>1.2982000058400445E-2</v>
      </c>
      <c r="O127" s="28">
        <f ca="1">+C$11+C$12*$F127</f>
        <v>2.2613900594418531E-2</v>
      </c>
      <c r="Q127" s="52">
        <f>+C127-15018.5</f>
        <v>40763.224200000055</v>
      </c>
    </row>
    <row r="128" spans="1:17" s="28" customFormat="1" ht="12.95" customHeight="1" x14ac:dyDescent="0.2">
      <c r="A128" s="80" t="s">
        <v>216</v>
      </c>
      <c r="B128" s="81" t="s">
        <v>47</v>
      </c>
      <c r="C128" s="76">
        <v>55782.649600000121</v>
      </c>
      <c r="D128" s="76">
        <v>4.4999999999999997E-3</v>
      </c>
      <c r="E128" s="51">
        <f>+(C128-C$7)/C$8</f>
        <v>7680.5629678998039</v>
      </c>
      <c r="F128" s="39">
        <f>ROUND(2*E128,0)/2</f>
        <v>7680.5</v>
      </c>
      <c r="G128" s="28">
        <f>+C128-(C$7+F128*C$8)</f>
        <v>2.3054500124999322E-2</v>
      </c>
      <c r="L128" s="28">
        <f>+G128</f>
        <v>2.3054500124999322E-2</v>
      </c>
      <c r="O128" s="28">
        <f ca="1">+C$11+C$12*$F128</f>
        <v>2.2629139558393071E-2</v>
      </c>
      <c r="Q128" s="52">
        <f>+C128-15018.5</f>
        <v>40764.149600000121</v>
      </c>
    </row>
    <row r="129" spans="1:17" s="28" customFormat="1" ht="12.95" customHeight="1" x14ac:dyDescent="0.2">
      <c r="A129" s="80" t="s">
        <v>216</v>
      </c>
      <c r="B129" s="81" t="s">
        <v>33</v>
      </c>
      <c r="C129" s="76">
        <v>55784.656500000041</v>
      </c>
      <c r="D129" s="76">
        <v>1E-3</v>
      </c>
      <c r="E129" s="51">
        <f>+(C129-C$7)/C$8</f>
        <v>7686.04433932129</v>
      </c>
      <c r="F129" s="39">
        <f>ROUND(2*E129,0)/2</f>
        <v>7686</v>
      </c>
      <c r="G129" s="28">
        <f>+C129-(C$7+F129*C$8)</f>
        <v>1.6234000046097208E-2</v>
      </c>
      <c r="L129" s="28">
        <f>+G129</f>
        <v>1.6234000046097208E-2</v>
      </c>
      <c r="O129" s="28">
        <f ca="1">+C$11+C$12*$F129</f>
        <v>2.2662665279137049E-2</v>
      </c>
      <c r="Q129" s="52">
        <f>+C129-15018.5</f>
        <v>40766.156500000041</v>
      </c>
    </row>
    <row r="130" spans="1:17" s="28" customFormat="1" ht="12.95" customHeight="1" x14ac:dyDescent="0.2">
      <c r="A130" s="80" t="s">
        <v>216</v>
      </c>
      <c r="B130" s="81" t="s">
        <v>47</v>
      </c>
      <c r="C130" s="76">
        <v>55785.576700000092</v>
      </c>
      <c r="D130" s="76">
        <v>1.2999999999999999E-3</v>
      </c>
      <c r="E130" s="51">
        <f>+(C130-C$7)/C$8</f>
        <v>7688.5576473996862</v>
      </c>
      <c r="F130" s="39">
        <f>ROUND(2*E130,0)/2</f>
        <v>7688.5</v>
      </c>
      <c r="G130" s="28">
        <f>+C130-(C$7+F130*C$8)</f>
        <v>2.1106500091264024E-2</v>
      </c>
      <c r="L130" s="28">
        <f>+G130</f>
        <v>2.1106500091264024E-2</v>
      </c>
      <c r="O130" s="28">
        <f ca="1">+C$11+C$12*$F130</f>
        <v>2.2677904243111589E-2</v>
      </c>
      <c r="Q130" s="52">
        <f>+C130-15018.5</f>
        <v>40767.076700000092</v>
      </c>
    </row>
    <row r="131" spans="1:17" s="28" customFormat="1" ht="12.95" customHeight="1" x14ac:dyDescent="0.2">
      <c r="A131" s="80" t="s">
        <v>216</v>
      </c>
      <c r="B131" s="81" t="s">
        <v>47</v>
      </c>
      <c r="C131" s="76">
        <v>55786.670700000133</v>
      </c>
      <c r="D131" s="76">
        <v>2.7000000000000001E-3</v>
      </c>
      <c r="E131" s="51">
        <f>+(C131-C$7)/C$8</f>
        <v>7691.545648962081</v>
      </c>
      <c r="F131" s="39">
        <f>ROUND(2*E131,0)/2</f>
        <v>7691.5</v>
      </c>
      <c r="G131" s="28">
        <f>+C131-(C$7+F131*C$8)</f>
        <v>1.6713500139303505E-2</v>
      </c>
      <c r="L131" s="28">
        <f>+G131</f>
        <v>1.6713500139303505E-2</v>
      </c>
      <c r="O131" s="28">
        <f ca="1">+C$11+C$12*$F131</f>
        <v>2.2696190999881034E-2</v>
      </c>
      <c r="Q131" s="52">
        <f>+C131-15018.5</f>
        <v>40768.170700000133</v>
      </c>
    </row>
    <row r="132" spans="1:17" s="28" customFormat="1" ht="12.95" customHeight="1" x14ac:dyDescent="0.2">
      <c r="A132" s="80" t="s">
        <v>216</v>
      </c>
      <c r="B132" s="81" t="s">
        <v>33</v>
      </c>
      <c r="C132" s="76">
        <v>55787.584499999881</v>
      </c>
      <c r="D132" s="76">
        <v>1.2999999999999999E-3</v>
      </c>
      <c r="E132" s="51">
        <f>+(C132-C$7)/C$8</f>
        <v>7694.0414769573817</v>
      </c>
      <c r="F132" s="39">
        <f>ROUND(2*E132,0)/2</f>
        <v>7694</v>
      </c>
      <c r="G132" s="28">
        <f>+C132-(C$7+F132*C$8)</f>
        <v>1.5185999880486634E-2</v>
      </c>
      <c r="L132" s="28">
        <f>+G132</f>
        <v>1.5185999880486634E-2</v>
      </c>
      <c r="O132" s="28">
        <f ca="1">+C$11+C$12*$F132</f>
        <v>2.2711429963855573E-2</v>
      </c>
      <c r="Q132" s="52">
        <f>+C132-15018.5</f>
        <v>40769.084499999881</v>
      </c>
    </row>
    <row r="133" spans="1:17" s="28" customFormat="1" ht="12.95" customHeight="1" x14ac:dyDescent="0.2">
      <c r="A133" s="80" t="s">
        <v>216</v>
      </c>
      <c r="B133" s="81" t="s">
        <v>47</v>
      </c>
      <c r="C133" s="76">
        <v>55794.726100000087</v>
      </c>
      <c r="D133" s="76">
        <v>1.5E-3</v>
      </c>
      <c r="E133" s="51">
        <f>+(C133-C$7)/C$8</f>
        <v>7713.5470637561129</v>
      </c>
      <c r="F133" s="39">
        <f>ROUND(2*E133,0)/2</f>
        <v>7713.5</v>
      </c>
      <c r="G133" s="28">
        <f>+C133-(C$7+F133*C$8)</f>
        <v>1.7231500089110341E-2</v>
      </c>
      <c r="L133" s="28">
        <f>+G133</f>
        <v>1.7231500089110341E-2</v>
      </c>
      <c r="O133" s="28">
        <f ca="1">+C$11+C$12*$F133</f>
        <v>2.2830293882856966E-2</v>
      </c>
      <c r="Q133" s="52">
        <f>+C133-15018.5</f>
        <v>40776.226100000087</v>
      </c>
    </row>
    <row r="134" spans="1:17" s="28" customFormat="1" ht="12.95" customHeight="1" x14ac:dyDescent="0.2">
      <c r="A134" s="80" t="s">
        <v>216</v>
      </c>
      <c r="B134" s="81" t="s">
        <v>33</v>
      </c>
      <c r="C134" s="76">
        <v>55795.641700000037</v>
      </c>
      <c r="D134" s="76">
        <v>8.0000000000000004E-4</v>
      </c>
      <c r="E134" s="51">
        <f>+(C134-C$7)/C$8</f>
        <v>7716.0478080251023</v>
      </c>
      <c r="F134" s="39">
        <f>ROUND(2*E134,0)/2</f>
        <v>7716</v>
      </c>
      <c r="G134" s="28">
        <f>+C134-(C$7+F134*C$8)</f>
        <v>1.7504000039480161E-2</v>
      </c>
      <c r="L134" s="28">
        <f>+G134</f>
        <v>1.7504000039480161E-2</v>
      </c>
      <c r="O134" s="28">
        <f ca="1">+C$11+C$12*$F134</f>
        <v>2.2845532846831506E-2</v>
      </c>
      <c r="Q134" s="52">
        <f>+C134-15018.5</f>
        <v>40777.141700000037</v>
      </c>
    </row>
    <row r="135" spans="1:17" s="28" customFormat="1" ht="12.95" customHeight="1" x14ac:dyDescent="0.2">
      <c r="A135" s="80" t="s">
        <v>216</v>
      </c>
      <c r="B135" s="81" t="s">
        <v>47</v>
      </c>
      <c r="C135" s="76">
        <v>55796.567700000014</v>
      </c>
      <c r="D135" s="76">
        <v>2.5000000000000001E-2</v>
      </c>
      <c r="E135" s="51">
        <f>+(C135-C$7)/C$8</f>
        <v>7718.5769574278511</v>
      </c>
      <c r="F135" s="39">
        <f>ROUND(2*E135,0)/2</f>
        <v>7718.5</v>
      </c>
      <c r="G135" s="28">
        <f>+C135-(C$7+F135*C$8)</f>
        <v>2.8176500018162187E-2</v>
      </c>
      <c r="L135" s="28">
        <f>+G135</f>
        <v>2.8176500018162187E-2</v>
      </c>
      <c r="O135" s="28">
        <f ca="1">+C$11+C$12*$F135</f>
        <v>2.2860771810806046E-2</v>
      </c>
      <c r="Q135" s="52">
        <f>+C135-15018.5</f>
        <v>40778.067700000014</v>
      </c>
    </row>
    <row r="136" spans="1:17" s="28" customFormat="1" ht="12.95" customHeight="1" x14ac:dyDescent="0.2">
      <c r="A136" s="80" t="s">
        <v>216</v>
      </c>
      <c r="B136" s="81" t="s">
        <v>33</v>
      </c>
      <c r="C136" s="76">
        <v>55796.73779999977</v>
      </c>
      <c r="D136" s="76">
        <v>8.9999999999999998E-4</v>
      </c>
      <c r="E136" s="51">
        <f>+(C136-C$7)/C$8</f>
        <v>7719.0415452386496</v>
      </c>
      <c r="F136" s="39">
        <f>ROUND(2*E136,0)/2</f>
        <v>7719</v>
      </c>
      <c r="G136" s="28">
        <f>+C136-(C$7+F136*C$8)</f>
        <v>1.5210999772534706E-2</v>
      </c>
      <c r="L136" s="28">
        <f>+G136</f>
        <v>1.5210999772534706E-2</v>
      </c>
      <c r="O136" s="28">
        <f ca="1">+C$11+C$12*$F136</f>
        <v>2.2863819603600951E-2</v>
      </c>
      <c r="Q136" s="52">
        <f>+C136-15018.5</f>
        <v>40778.23779999977</v>
      </c>
    </row>
    <row r="137" spans="1:17" s="28" customFormat="1" ht="12.95" customHeight="1" x14ac:dyDescent="0.2">
      <c r="A137" s="80" t="s">
        <v>216</v>
      </c>
      <c r="B137" s="81" t="s">
        <v>47</v>
      </c>
      <c r="C137" s="76">
        <v>55797.653700000141</v>
      </c>
      <c r="D137" s="76">
        <v>1.9E-3</v>
      </c>
      <c r="E137" s="51">
        <f>+(C137-C$7)/C$8</f>
        <v>7721.5431088876467</v>
      </c>
      <c r="F137" s="39">
        <f>ROUND(2*E137,0)/2</f>
        <v>7721.5</v>
      </c>
      <c r="G137" s="28">
        <f>+C137-(C$7+F137*C$8)</f>
        <v>1.5783500144607387E-2</v>
      </c>
      <c r="L137" s="28">
        <f>+G137</f>
        <v>1.5783500144607387E-2</v>
      </c>
      <c r="O137" s="28">
        <f ca="1">+C$11+C$12*$F137</f>
        <v>2.2879058567575491E-2</v>
      </c>
      <c r="Q137" s="52">
        <f>+C137-15018.5</f>
        <v>40779.153700000141</v>
      </c>
    </row>
    <row r="138" spans="1:17" s="28" customFormat="1" ht="12.95" customHeight="1" x14ac:dyDescent="0.2">
      <c r="A138" s="80" t="s">
        <v>216</v>
      </c>
      <c r="B138" s="81" t="s">
        <v>33</v>
      </c>
      <c r="C138" s="76">
        <v>55798.56939999992</v>
      </c>
      <c r="D138" s="76">
        <v>1.1000000000000001E-3</v>
      </c>
      <c r="E138" s="51">
        <f>+(C138-C$7)/C$8</f>
        <v>7724.0441262824579</v>
      </c>
      <c r="F138" s="39">
        <f>ROUND(2*E138,0)/2</f>
        <v>7724</v>
      </c>
      <c r="G138" s="28">
        <f>+C138-(C$7+F138*C$8)</f>
        <v>1.615599992510397E-2</v>
      </c>
      <c r="L138" s="28">
        <f>+G138</f>
        <v>1.615599992510397E-2</v>
      </c>
      <c r="O138" s="28">
        <f ca="1">+C$11+C$12*$F138</f>
        <v>2.2894297531550024E-2</v>
      </c>
      <c r="Q138" s="52">
        <f>+C138-15018.5</f>
        <v>40780.06939999992</v>
      </c>
    </row>
    <row r="139" spans="1:17" s="28" customFormat="1" ht="12.95" customHeight="1" x14ac:dyDescent="0.2">
      <c r="A139" s="80" t="s">
        <v>216</v>
      </c>
      <c r="B139" s="81" t="s">
        <v>47</v>
      </c>
      <c r="C139" s="76">
        <v>55800.584600000177</v>
      </c>
      <c r="D139" s="76">
        <v>1.8E-3</v>
      </c>
      <c r="E139" s="51">
        <f>+(C139-C$7)/C$8</f>
        <v>7729.54816718655</v>
      </c>
      <c r="F139" s="39">
        <f>ROUND(2*E139,0)/2</f>
        <v>7729.5</v>
      </c>
      <c r="G139" s="28">
        <f>+C139-(C$7+F139*C$8)</f>
        <v>1.7635500182223041E-2</v>
      </c>
      <c r="L139" s="28">
        <f>+G139</f>
        <v>1.7635500182223041E-2</v>
      </c>
      <c r="O139" s="28">
        <f ca="1">+C$11+C$12*$F139</f>
        <v>2.2927823252294009E-2</v>
      </c>
      <c r="Q139" s="52">
        <f>+C139-15018.5</f>
        <v>40782.084600000177</v>
      </c>
    </row>
    <row r="140" spans="1:17" s="28" customFormat="1" ht="12.95" customHeight="1" x14ac:dyDescent="0.2">
      <c r="A140" s="80" t="s">
        <v>216</v>
      </c>
      <c r="B140" s="81" t="s">
        <v>47</v>
      </c>
      <c r="C140" s="76">
        <v>55801.686699999962</v>
      </c>
      <c r="D140" s="76">
        <v>2E-3</v>
      </c>
      <c r="E140" s="51">
        <f>+(C140-C$7)/C$8</f>
        <v>7732.5582919773642</v>
      </c>
      <c r="F140" s="39">
        <f>ROUND(2*E140,0)/2</f>
        <v>7732.5</v>
      </c>
      <c r="G140" s="28">
        <f>+C140-(C$7+F140*C$8)</f>
        <v>2.134249996743165E-2</v>
      </c>
      <c r="L140" s="28">
        <f>+G140</f>
        <v>2.134249996743165E-2</v>
      </c>
      <c r="O140" s="28">
        <f ca="1">+C$11+C$12*$F140</f>
        <v>2.2946110009063454E-2</v>
      </c>
      <c r="Q140" s="52">
        <f>+C140-15018.5</f>
        <v>40783.186699999962</v>
      </c>
    </row>
    <row r="141" spans="1:17" s="28" customFormat="1" ht="12.95" customHeight="1" x14ac:dyDescent="0.2">
      <c r="A141" s="80" t="s">
        <v>216</v>
      </c>
      <c r="B141" s="81" t="s">
        <v>33</v>
      </c>
      <c r="C141" s="76">
        <v>55802.594800000079</v>
      </c>
      <c r="D141" s="76">
        <v>1.1999999999999999E-3</v>
      </c>
      <c r="E141" s="51">
        <f>+(C141-C$7)/C$8</f>
        <v>7735.0385517754057</v>
      </c>
      <c r="F141" s="39">
        <f>ROUND(2*E141,0)/2</f>
        <v>7735</v>
      </c>
      <c r="G141" s="28">
        <f>+C141-(C$7+F141*C$8)</f>
        <v>1.4115000078163575E-2</v>
      </c>
      <c r="L141" s="28">
        <f>+G141</f>
        <v>1.4115000078163575E-2</v>
      </c>
      <c r="O141" s="28">
        <f ca="1">+C$11+C$12*$F141</f>
        <v>2.2961348973037993E-2</v>
      </c>
      <c r="Q141" s="52">
        <f>+C141-15018.5</f>
        <v>40784.094800000079</v>
      </c>
    </row>
    <row r="142" spans="1:17" s="28" customFormat="1" ht="12.95" customHeight="1" x14ac:dyDescent="0.2">
      <c r="A142" s="80" t="s">
        <v>216</v>
      </c>
      <c r="B142" s="81" t="s">
        <v>33</v>
      </c>
      <c r="C142" s="76">
        <v>55803.694500000216</v>
      </c>
      <c r="D142" s="76">
        <v>6.9999999999999999E-4</v>
      </c>
      <c r="E142" s="51">
        <f>+(C142-C$7)/C$8</f>
        <v>7738.0421215363303</v>
      </c>
      <c r="F142" s="39">
        <f>ROUND(2*E142,0)/2</f>
        <v>7738</v>
      </c>
      <c r="G142" s="28">
        <f>+C142-(C$7+F142*C$8)</f>
        <v>1.5422000215039589E-2</v>
      </c>
      <c r="L142" s="28">
        <f>+G142</f>
        <v>1.5422000215039589E-2</v>
      </c>
      <c r="O142" s="28">
        <f ca="1">+C$11+C$12*$F142</f>
        <v>2.2979635729807438E-2</v>
      </c>
      <c r="Q142" s="52">
        <f>+C142-15018.5</f>
        <v>40785.194500000216</v>
      </c>
    </row>
    <row r="143" spans="1:17" s="28" customFormat="1" ht="12.95" customHeight="1" x14ac:dyDescent="0.2">
      <c r="A143" s="80" t="s">
        <v>216</v>
      </c>
      <c r="B143" s="81" t="s">
        <v>47</v>
      </c>
      <c r="C143" s="76">
        <v>55804.612399999984</v>
      </c>
      <c r="D143" s="76">
        <v>2.3999999999999998E-3</v>
      </c>
      <c r="E143" s="51">
        <f>+(C143-C$7)/C$8</f>
        <v>7740.5491477093874</v>
      </c>
      <c r="F143" s="39">
        <f>ROUND(2*E143,0)/2</f>
        <v>7740.5</v>
      </c>
      <c r="G143" s="28">
        <f>+C143-(C$7+F143*C$8)</f>
        <v>1.7994499983615242E-2</v>
      </c>
      <c r="L143" s="28">
        <f>+G143</f>
        <v>1.7994499983615242E-2</v>
      </c>
      <c r="O143" s="28">
        <f ca="1">+C$11+C$12*$F143</f>
        <v>2.2994874693781978E-2</v>
      </c>
      <c r="Q143" s="52">
        <f>+C143-15018.5</f>
        <v>40786.112399999984</v>
      </c>
    </row>
    <row r="144" spans="1:17" s="28" customFormat="1" ht="12.95" customHeight="1" x14ac:dyDescent="0.2">
      <c r="A144" s="80" t="s">
        <v>216</v>
      </c>
      <c r="B144" s="81" t="s">
        <v>33</v>
      </c>
      <c r="C144" s="76">
        <v>55805.525100000203</v>
      </c>
      <c r="D144" s="76">
        <v>5.9999999999999995E-4</v>
      </c>
      <c r="E144" s="51">
        <f>+(C144-C$7)/C$8</f>
        <v>7743.0419713168376</v>
      </c>
      <c r="F144" s="39">
        <f>ROUND(2*E144,0)/2</f>
        <v>7743</v>
      </c>
      <c r="G144" s="28">
        <f>+C144-(C$7+F144*C$8)</f>
        <v>1.536700020369608E-2</v>
      </c>
      <c r="L144" s="28">
        <f>+G144</f>
        <v>1.536700020369608E-2</v>
      </c>
      <c r="O144" s="28">
        <f ca="1">+C$11+C$12*$F144</f>
        <v>2.3010113657756511E-2</v>
      </c>
      <c r="Q144" s="52">
        <f>+C144-15018.5</f>
        <v>40787.025100000203</v>
      </c>
    </row>
    <row r="145" spans="1:17" s="28" customFormat="1" ht="12.95" customHeight="1" x14ac:dyDescent="0.2">
      <c r="A145" s="80" t="s">
        <v>216</v>
      </c>
      <c r="B145" s="81" t="s">
        <v>33</v>
      </c>
      <c r="C145" s="76">
        <v>55806.62099999981</v>
      </c>
      <c r="D145" s="76">
        <v>1.5E-3</v>
      </c>
      <c r="E145" s="51">
        <f>+(C145-C$7)/C$8</f>
        <v>7746.0351622774697</v>
      </c>
      <c r="F145" s="39">
        <f>ROUND(2*E145,0)/2</f>
        <v>7746</v>
      </c>
      <c r="G145" s="28">
        <f>+C145-(C$7+F145*C$8)</f>
        <v>1.2873999810835812E-2</v>
      </c>
      <c r="L145" s="28">
        <f>+G145</f>
        <v>1.2873999810835812E-2</v>
      </c>
      <c r="O145" s="28">
        <f ca="1">+C$11+C$12*$F145</f>
        <v>2.3028400414525956E-2</v>
      </c>
      <c r="Q145" s="52">
        <f>+C145-15018.5</f>
        <v>40788.12099999981</v>
      </c>
    </row>
    <row r="146" spans="1:17" s="28" customFormat="1" ht="12.95" customHeight="1" x14ac:dyDescent="0.2">
      <c r="A146" s="80" t="s">
        <v>216</v>
      </c>
      <c r="B146" s="81" t="s">
        <v>47</v>
      </c>
      <c r="C146" s="76">
        <v>55807.543399999849</v>
      </c>
      <c r="D146" s="76">
        <v>8.9999999999999998E-4</v>
      </c>
      <c r="E146" s="51">
        <f>+(C146-C$7)/C$8</f>
        <v>7748.5544791341126</v>
      </c>
      <c r="F146" s="39">
        <f>ROUND(2*E146,0)/2</f>
        <v>7748.5</v>
      </c>
      <c r="G146" s="28">
        <f>+C146-(C$7+F146*C$8)</f>
        <v>1.9946499851357657E-2</v>
      </c>
      <c r="L146" s="28">
        <f>+G146</f>
        <v>1.9946499851357657E-2</v>
      </c>
      <c r="O146" s="28">
        <f ca="1">+C$11+C$12*$F146</f>
        <v>2.3043639378500496E-2</v>
      </c>
      <c r="Q146" s="52">
        <f>+C146-15018.5</f>
        <v>40789.043399999849</v>
      </c>
    </row>
    <row r="147" spans="1:17" s="28" customFormat="1" ht="12.95" customHeight="1" x14ac:dyDescent="0.2">
      <c r="A147" s="80" t="s">
        <v>216</v>
      </c>
      <c r="B147" s="81" t="s">
        <v>33</v>
      </c>
      <c r="C147" s="76">
        <v>55807.718400000129</v>
      </c>
      <c r="D147" s="76">
        <v>1.1999999999999999E-3</v>
      </c>
      <c r="E147" s="51">
        <f>+(C147-C$7)/C$8</f>
        <v>7749.0324501343266</v>
      </c>
      <c r="F147" s="39">
        <f>ROUND(2*E147,0)/2</f>
        <v>7749</v>
      </c>
      <c r="G147" s="28">
        <f>+C147-(C$7+F147*C$8)</f>
        <v>1.1881000129505992E-2</v>
      </c>
      <c r="L147" s="28">
        <f>+G147</f>
        <v>1.1881000129505992E-2</v>
      </c>
      <c r="O147" s="28">
        <f ca="1">+C$11+C$12*$F147</f>
        <v>2.3046687171295408E-2</v>
      </c>
      <c r="Q147" s="52">
        <f>+C147-15018.5</f>
        <v>40789.218400000129</v>
      </c>
    </row>
    <row r="148" spans="1:17" s="28" customFormat="1" ht="12.95" customHeight="1" x14ac:dyDescent="0.2">
      <c r="A148" s="80" t="s">
        <v>216</v>
      </c>
      <c r="B148" s="81" t="s">
        <v>47</v>
      </c>
      <c r="C148" s="76">
        <v>55808.649499999825</v>
      </c>
      <c r="D148" s="76">
        <v>1.17E-2</v>
      </c>
      <c r="E148" s="51">
        <f>+(C148-C$7)/C$8</f>
        <v>7751.5755289768613</v>
      </c>
      <c r="F148" s="39">
        <f>ROUND(2*E148,0)/2</f>
        <v>7751.5</v>
      </c>
      <c r="G148" s="28">
        <f>+C148-(C$7+F148*C$8)</f>
        <v>2.7653499826556072E-2</v>
      </c>
      <c r="L148" s="28">
        <f>+G148</f>
        <v>2.7653499826556072E-2</v>
      </c>
      <c r="O148" s="28">
        <f ca="1">+C$11+C$12*$F148</f>
        <v>2.3061926135269941E-2</v>
      </c>
      <c r="Q148" s="52">
        <f>+C148-15018.5</f>
        <v>40790.149499999825</v>
      </c>
    </row>
    <row r="149" spans="1:17" s="28" customFormat="1" ht="12.95" customHeight="1" x14ac:dyDescent="0.2">
      <c r="A149" s="80" t="s">
        <v>216</v>
      </c>
      <c r="B149" s="81" t="s">
        <v>33</v>
      </c>
      <c r="C149" s="76">
        <v>55809.55290000001</v>
      </c>
      <c r="D149" s="76">
        <v>5.9999999999999995E-4</v>
      </c>
      <c r="E149" s="51">
        <f>+(C149-C$7)/C$8</f>
        <v>7754.042951839675</v>
      </c>
      <c r="F149" s="39">
        <f>ROUND(2*E149,0)/2</f>
        <v>7754</v>
      </c>
      <c r="G149" s="28">
        <f>+C149-(C$7+F149*C$8)</f>
        <v>1.5726000012364239E-2</v>
      </c>
      <c r="L149" s="28">
        <f>+G149</f>
        <v>1.5726000012364239E-2</v>
      </c>
      <c r="O149" s="28">
        <f ca="1">+C$11+C$12*$F149</f>
        <v>2.3077165099244481E-2</v>
      </c>
      <c r="Q149" s="52">
        <f>+C149-15018.5</f>
        <v>40791.05290000001</v>
      </c>
    </row>
    <row r="150" spans="1:17" s="28" customFormat="1" ht="12.95" customHeight="1" x14ac:dyDescent="0.2">
      <c r="A150" s="80" t="s">
        <v>216</v>
      </c>
      <c r="B150" s="81" t="s">
        <v>47</v>
      </c>
      <c r="C150" s="76">
        <v>55809.737100000028</v>
      </c>
      <c r="D150" s="76">
        <v>1.5E-3</v>
      </c>
      <c r="E150" s="51">
        <f>+(C150-C$7)/C$8</f>
        <v>7754.5460504574312</v>
      </c>
      <c r="F150" s="39">
        <f>ROUND(2*E150,0)/2</f>
        <v>7754.5</v>
      </c>
      <c r="G150" s="28">
        <f>+C150-(C$7+F150*C$8)</f>
        <v>1.6860500028997194E-2</v>
      </c>
      <c r="L150" s="28">
        <f>+G150</f>
        <v>1.6860500028997194E-2</v>
      </c>
      <c r="O150" s="28">
        <f ca="1">+C$11+C$12*$F150</f>
        <v>2.3080212892039386E-2</v>
      </c>
      <c r="Q150" s="52">
        <f>+C150-15018.5</f>
        <v>40791.237100000028</v>
      </c>
    </row>
    <row r="151" spans="1:17" s="28" customFormat="1" ht="12.95" customHeight="1" x14ac:dyDescent="0.2">
      <c r="A151" s="80" t="s">
        <v>216</v>
      </c>
      <c r="B151" s="81" t="s">
        <v>33</v>
      </c>
      <c r="C151" s="76">
        <v>55810.651500000153</v>
      </c>
      <c r="D151" s="76">
        <v>8.0000000000000004E-4</v>
      </c>
      <c r="E151" s="51">
        <f>+(C151-C$7)/C$8</f>
        <v>7757.0435172114758</v>
      </c>
      <c r="F151" s="39">
        <f>ROUND(2*E151,0)/2</f>
        <v>7757</v>
      </c>
      <c r="G151" s="28">
        <f>+C151-(C$7+F151*C$8)</f>
        <v>1.5933000155200716E-2</v>
      </c>
      <c r="L151" s="28">
        <f>+G151</f>
        <v>1.5933000155200716E-2</v>
      </c>
      <c r="O151" s="28">
        <f ca="1">+C$11+C$12*$F151</f>
        <v>2.3095451856013926E-2</v>
      </c>
      <c r="Q151" s="52">
        <f>+C151-15018.5</f>
        <v>40792.151500000153</v>
      </c>
    </row>
    <row r="152" spans="1:17" s="28" customFormat="1" ht="12.95" customHeight="1" x14ac:dyDescent="0.2">
      <c r="A152" s="80" t="s">
        <v>216</v>
      </c>
      <c r="B152" s="81" t="s">
        <v>47</v>
      </c>
      <c r="C152" s="76">
        <v>55811.569199999794</v>
      </c>
      <c r="D152" s="76">
        <v>1.4E-3</v>
      </c>
      <c r="E152" s="51">
        <f>+(C152-C$7)/C$8</f>
        <v>7759.5499971316185</v>
      </c>
      <c r="F152" s="39">
        <f>ROUND(2*E152,0)/2</f>
        <v>7759.5</v>
      </c>
      <c r="G152" s="28">
        <f>+C152-(C$7+F152*C$8)</f>
        <v>1.8305499797861557E-2</v>
      </c>
      <c r="L152" s="28">
        <f>+G152</f>
        <v>1.8305499797861557E-2</v>
      </c>
      <c r="O152" s="28">
        <f ca="1">+C$11+C$12*$F152</f>
        <v>2.3110690819988466E-2</v>
      </c>
      <c r="Q152" s="52">
        <f>+C152-15018.5</f>
        <v>40793.069199999794</v>
      </c>
    </row>
    <row r="153" spans="1:17" s="28" customFormat="1" ht="12.95" customHeight="1" x14ac:dyDescent="0.2">
      <c r="A153" s="80" t="s">
        <v>216</v>
      </c>
      <c r="B153" s="81" t="s">
        <v>47</v>
      </c>
      <c r="C153" s="76">
        <v>55812.668200000189</v>
      </c>
      <c r="D153" s="76">
        <v>1.1999999999999999E-3</v>
      </c>
      <c r="E153" s="51">
        <f>+(C153-C$7)/C$8</f>
        <v>7762.5516550092498</v>
      </c>
      <c r="F153" s="39">
        <f>ROUND(2*E153,0)/2</f>
        <v>7762.5</v>
      </c>
      <c r="G153" s="28">
        <f>+C153-(C$7+F153*C$8)</f>
        <v>1.8912500192527659E-2</v>
      </c>
      <c r="L153" s="28">
        <f>+G153</f>
        <v>1.8912500192527659E-2</v>
      </c>
      <c r="O153" s="28">
        <f ca="1">+C$11+C$12*$F153</f>
        <v>2.3128977576757911E-2</v>
      </c>
      <c r="Q153" s="52">
        <f>+C153-15018.5</f>
        <v>40794.168200000189</v>
      </c>
    </row>
    <row r="154" spans="1:17" s="28" customFormat="1" ht="12.95" customHeight="1" x14ac:dyDescent="0.2">
      <c r="A154" s="80" t="s">
        <v>216</v>
      </c>
      <c r="B154" s="81" t="s">
        <v>33</v>
      </c>
      <c r="C154" s="76">
        <v>55814.681100000162</v>
      </c>
      <c r="D154" s="76">
        <v>1.4E-3</v>
      </c>
      <c r="E154" s="51">
        <f>+(C154-C$7)/C$8</f>
        <v>7768.0494140080027</v>
      </c>
      <c r="F154" s="39">
        <f>ROUND(2*E154,0)/2</f>
        <v>7768</v>
      </c>
      <c r="G154" s="28">
        <f>+C154-(C$7+F154*C$8)</f>
        <v>1.8092000165779609E-2</v>
      </c>
      <c r="L154" s="28">
        <f>+G154</f>
        <v>1.8092000165779609E-2</v>
      </c>
      <c r="O154" s="28">
        <f ca="1">+C$11+C$12*$F154</f>
        <v>2.3162503297501896E-2</v>
      </c>
      <c r="Q154" s="52">
        <f>+C154-15018.5</f>
        <v>40796.181100000162</v>
      </c>
    </row>
    <row r="155" spans="1:17" s="28" customFormat="1" ht="12.95" customHeight="1" x14ac:dyDescent="0.2">
      <c r="A155" s="80" t="s">
        <v>216</v>
      </c>
      <c r="B155" s="81" t="s">
        <v>47</v>
      </c>
      <c r="C155" s="76">
        <v>55815.592300000135</v>
      </c>
      <c r="D155" s="76">
        <v>2.7000000000000001E-3</v>
      </c>
      <c r="E155" s="51">
        <f>+(C155-C$7)/C$8</f>
        <v>7770.5381407204995</v>
      </c>
      <c r="F155" s="39">
        <f>ROUND(2*E155,0)/2</f>
        <v>7770.5</v>
      </c>
      <c r="G155" s="28">
        <f>+C155-(C$7+F155*C$8)</f>
        <v>1.3964500139991287E-2</v>
      </c>
      <c r="L155" s="28">
        <f>+G155</f>
        <v>1.3964500139991287E-2</v>
      </c>
      <c r="O155" s="28">
        <f ca="1">+C$11+C$12*$F155</f>
        <v>2.3177742261476428E-2</v>
      </c>
      <c r="Q155" s="52">
        <f>+C155-15018.5</f>
        <v>40797.092300000135</v>
      </c>
    </row>
    <row r="156" spans="1:17" s="28" customFormat="1" ht="12.95" customHeight="1" x14ac:dyDescent="0.2">
      <c r="A156" s="80" t="s">
        <v>216</v>
      </c>
      <c r="B156" s="81" t="s">
        <v>33</v>
      </c>
      <c r="C156" s="76">
        <v>55816.509000000078</v>
      </c>
      <c r="D156" s="76">
        <v>1.5E-3</v>
      </c>
      <c r="E156" s="51">
        <f>+(C156-C$7)/C$8</f>
        <v>7773.0418893786118</v>
      </c>
      <c r="F156" s="39">
        <f>ROUND(2*E156,0)/2</f>
        <v>7773</v>
      </c>
      <c r="G156" s="28">
        <f>+C156-(C$7+F156*C$8)</f>
        <v>1.5337000077124685E-2</v>
      </c>
      <c r="L156" s="28">
        <f>+G156</f>
        <v>1.5337000077124685E-2</v>
      </c>
      <c r="O156" s="28">
        <f ca="1">+C$11+C$12*$F156</f>
        <v>2.3192981225450968E-2</v>
      </c>
      <c r="Q156" s="52">
        <f>+C156-15018.5</f>
        <v>40798.009000000078</v>
      </c>
    </row>
    <row r="157" spans="1:17" s="28" customFormat="1" ht="12.95" customHeight="1" x14ac:dyDescent="0.2">
      <c r="A157" s="80" t="s">
        <v>216</v>
      </c>
      <c r="B157" s="81" t="s">
        <v>47</v>
      </c>
      <c r="C157" s="76">
        <v>55816.696700000204</v>
      </c>
      <c r="D157" s="76">
        <v>4.4000000000000003E-3</v>
      </c>
      <c r="E157" s="51">
        <f>+(C157-C$7)/C$8</f>
        <v>7773.5545474166529</v>
      </c>
      <c r="F157" s="39">
        <f>ROUND(2*E157,0)/2</f>
        <v>7773.5</v>
      </c>
      <c r="G157" s="28">
        <f>+C157-(C$7+F157*C$8)</f>
        <v>1.9971500209067017E-2</v>
      </c>
      <c r="L157" s="28">
        <f>+G157</f>
        <v>1.9971500209067017E-2</v>
      </c>
      <c r="O157" s="28">
        <f ca="1">+C$11+C$12*$F157</f>
        <v>2.3196029018245874E-2</v>
      </c>
      <c r="Q157" s="52">
        <f>+C157-15018.5</f>
        <v>40798.196700000204</v>
      </c>
    </row>
    <row r="158" spans="1:17" s="28" customFormat="1" ht="12.95" customHeight="1" x14ac:dyDescent="0.2">
      <c r="A158" s="80" t="s">
        <v>216</v>
      </c>
      <c r="B158" s="81" t="s">
        <v>47</v>
      </c>
      <c r="C158" s="76">
        <v>55822.56650000019</v>
      </c>
      <c r="D158" s="76">
        <v>9.9000000000000008E-3</v>
      </c>
      <c r="E158" s="51">
        <f>+(C158-C$7)/C$8</f>
        <v>7789.586514117057</v>
      </c>
      <c r="F158" s="39">
        <f>ROUND(2*E158,0)/2</f>
        <v>7789.5</v>
      </c>
      <c r="G158" s="28">
        <f>+C158-(C$7+F158*C$8)</f>
        <v>3.1675500191340689E-2</v>
      </c>
      <c r="L158" s="28">
        <f>+G158</f>
        <v>3.1675500191340689E-2</v>
      </c>
      <c r="O158" s="28">
        <f ca="1">+C$11+C$12*$F158</f>
        <v>2.3293558387682916E-2</v>
      </c>
      <c r="Q158" s="52">
        <f>+C158-15018.5</f>
        <v>40804.06650000019</v>
      </c>
    </row>
    <row r="159" spans="1:17" s="28" customFormat="1" ht="12.95" customHeight="1" x14ac:dyDescent="0.2">
      <c r="A159" s="80" t="s">
        <v>216</v>
      </c>
      <c r="B159" s="81" t="s">
        <v>33</v>
      </c>
      <c r="C159" s="76">
        <v>55822.732199999969</v>
      </c>
      <c r="D159" s="76">
        <v>2E-3</v>
      </c>
      <c r="E159" s="51">
        <f>+(C159-C$7)/C$8</f>
        <v>7790.039084371364</v>
      </c>
      <c r="F159" s="39">
        <f>ROUND(2*E159,0)/2</f>
        <v>7790</v>
      </c>
      <c r="G159" s="28">
        <f>+C159-(C$7+F159*C$8)</f>
        <v>1.4309999969555065E-2</v>
      </c>
      <c r="L159" s="28">
        <f>+G159</f>
        <v>1.4309999969555065E-2</v>
      </c>
      <c r="O159" s="28">
        <f ca="1">+C$11+C$12*$F159</f>
        <v>2.3296606180477828E-2</v>
      </c>
      <c r="Q159" s="52">
        <f>+C159-15018.5</f>
        <v>40804.232199999969</v>
      </c>
    </row>
    <row r="160" spans="1:17" s="28" customFormat="1" ht="12.95" customHeight="1" x14ac:dyDescent="0.2">
      <c r="A160" s="80" t="s">
        <v>216</v>
      </c>
      <c r="B160" s="81" t="s">
        <v>47</v>
      </c>
      <c r="C160" s="76">
        <v>55823.656299999915</v>
      </c>
      <c r="D160" s="76">
        <v>2.2000000000000001E-3</v>
      </c>
      <c r="E160" s="51">
        <f>+(C160-C$7)/C$8</f>
        <v>7792.5630443746013</v>
      </c>
      <c r="F160" s="39">
        <f>ROUND(2*E160,0)/2</f>
        <v>7792.5</v>
      </c>
      <c r="G160" s="28">
        <f>+C160-(C$7+F160*C$8)</f>
        <v>2.3082499916199595E-2</v>
      </c>
      <c r="L160" s="28">
        <f>+G160</f>
        <v>2.3082499916199595E-2</v>
      </c>
      <c r="O160" s="28">
        <f ca="1">+C$11+C$12*$F160</f>
        <v>2.3311845144452361E-2</v>
      </c>
      <c r="Q160" s="52">
        <f>+C160-15018.5</f>
        <v>40805.156299999915</v>
      </c>
    </row>
    <row r="161" spans="1:17" s="28" customFormat="1" ht="12.95" customHeight="1" x14ac:dyDescent="0.2">
      <c r="A161" s="80" t="s">
        <v>216</v>
      </c>
      <c r="B161" s="81" t="s">
        <v>33</v>
      </c>
      <c r="C161" s="76">
        <v>55824.564199999906</v>
      </c>
      <c r="D161" s="76">
        <v>1.1000000000000001E-3</v>
      </c>
      <c r="E161" s="51">
        <f>+(C161-C$7)/C$8</f>
        <v>7795.0427579197294</v>
      </c>
      <c r="F161" s="39">
        <f>ROUND(2*E161,0)/2</f>
        <v>7795</v>
      </c>
      <c r="G161" s="28">
        <f>+C161-(C$7+F161*C$8)</f>
        <v>1.5654999908292666E-2</v>
      </c>
      <c r="L161" s="28">
        <f>+G161</f>
        <v>1.5654999908292666E-2</v>
      </c>
      <c r="O161" s="28">
        <f ca="1">+C$11+C$12*$F161</f>
        <v>2.3327084108426901E-2</v>
      </c>
      <c r="Q161" s="52">
        <f>+C161-15018.5</f>
        <v>40806.064199999906</v>
      </c>
    </row>
    <row r="162" spans="1:17" s="28" customFormat="1" ht="12.95" customHeight="1" x14ac:dyDescent="0.2">
      <c r="A162" s="80" t="s">
        <v>216</v>
      </c>
      <c r="B162" s="81" t="s">
        <v>47</v>
      </c>
      <c r="C162" s="76">
        <v>55825.488799999934</v>
      </c>
      <c r="D162" s="76">
        <v>8.6999999999999994E-3</v>
      </c>
      <c r="E162" s="51">
        <f>+(C162-C$7)/C$8</f>
        <v>7797.5680835546182</v>
      </c>
      <c r="F162" s="39">
        <f>ROUND(2*E162,0)/2</f>
        <v>7797.5</v>
      </c>
      <c r="G162" s="28">
        <f>+C162-(C$7+F162*C$8)</f>
        <v>2.4927499936893582E-2</v>
      </c>
      <c r="L162" s="28">
        <f>+G162</f>
        <v>2.4927499936893582E-2</v>
      </c>
      <c r="O162" s="28">
        <f ca="1">+C$11+C$12*$F162</f>
        <v>2.3342323072401441E-2</v>
      </c>
      <c r="Q162" s="52">
        <f>+C162-15018.5</f>
        <v>40806.988799999934</v>
      </c>
    </row>
    <row r="163" spans="1:17" s="28" customFormat="1" ht="12.95" customHeight="1" x14ac:dyDescent="0.2">
      <c r="A163" s="80" t="s">
        <v>216</v>
      </c>
      <c r="B163" s="81" t="s">
        <v>33</v>
      </c>
      <c r="C163" s="76">
        <v>55825.663100000005</v>
      </c>
      <c r="D163" s="76">
        <v>8.0000000000000004E-4</v>
      </c>
      <c r="E163" s="51">
        <f>+(C163-C$7)/C$8</f>
        <v>7798.0441426702664</v>
      </c>
      <c r="F163" s="39">
        <f>ROUND(2*E163,0)/2</f>
        <v>7798</v>
      </c>
      <c r="G163" s="28">
        <f>+C163-(C$7+F163*C$8)</f>
        <v>1.6162000007170718E-2</v>
      </c>
      <c r="L163" s="28">
        <f>+G163</f>
        <v>1.6162000007170718E-2</v>
      </c>
      <c r="O163" s="28">
        <f ca="1">+C$11+C$12*$F163</f>
        <v>2.3345370865196346E-2</v>
      </c>
      <c r="Q163" s="52">
        <f>+C163-15018.5</f>
        <v>40807.163100000005</v>
      </c>
    </row>
    <row r="164" spans="1:17" s="28" customFormat="1" ht="12.95" customHeight="1" x14ac:dyDescent="0.2">
      <c r="A164" s="80" t="s">
        <v>216</v>
      </c>
      <c r="B164" s="81" t="s">
        <v>33</v>
      </c>
      <c r="C164" s="76">
        <v>55828.591099999845</v>
      </c>
      <c r="D164" s="76">
        <v>1E-3</v>
      </c>
      <c r="E164" s="51">
        <f>+(C164-C$7)/C$8</f>
        <v>7806.0412803063582</v>
      </c>
      <c r="F164" s="39">
        <f>ROUND(2*E164,0)/2</f>
        <v>7806</v>
      </c>
      <c r="G164" s="28">
        <f>+C164-(C$7+F164*C$8)</f>
        <v>1.5113999848836102E-2</v>
      </c>
      <c r="L164" s="28">
        <f>+G164</f>
        <v>1.5113999848836102E-2</v>
      </c>
      <c r="O164" s="28">
        <f ca="1">+C$11+C$12*$F164</f>
        <v>2.3394135549914871E-2</v>
      </c>
      <c r="Q164" s="52">
        <f>+C164-15018.5</f>
        <v>40810.091099999845</v>
      </c>
    </row>
    <row r="165" spans="1:17" s="28" customFormat="1" ht="12.95" customHeight="1" x14ac:dyDescent="0.2">
      <c r="A165" s="80" t="s">
        <v>216</v>
      </c>
      <c r="B165" s="81" t="s">
        <v>47</v>
      </c>
      <c r="C165" s="76">
        <v>55829.50400000019</v>
      </c>
      <c r="D165" s="76">
        <v>2.8999999999999998E-3</v>
      </c>
      <c r="E165" s="51">
        <f>+(C165-C$7)/C$8</f>
        <v>7808.5346501667227</v>
      </c>
      <c r="F165" s="39">
        <f>ROUND(2*E165,0)/2</f>
        <v>7808.5</v>
      </c>
      <c r="G165" s="28">
        <f>+C165-(C$7+F165*C$8)</f>
        <v>1.2686500194831751E-2</v>
      </c>
      <c r="L165" s="28">
        <f>+G165</f>
        <v>1.2686500194831751E-2</v>
      </c>
      <c r="O165" s="28">
        <f ca="1">+C$11+C$12*$F165</f>
        <v>2.3409374513889403E-2</v>
      </c>
      <c r="Q165" s="52">
        <f>+C165-15018.5</f>
        <v>40811.00400000019</v>
      </c>
    </row>
    <row r="166" spans="1:17" s="28" customFormat="1" ht="12.95" customHeight="1" x14ac:dyDescent="0.2">
      <c r="A166" s="80" t="s">
        <v>216</v>
      </c>
      <c r="B166" s="81" t="s">
        <v>33</v>
      </c>
      <c r="C166" s="76">
        <v>55829.691199999768</v>
      </c>
      <c r="D166" s="76">
        <v>5.9999999999999995E-4</v>
      </c>
      <c r="E166" s="51">
        <f>+(C166-C$7)/C$8</f>
        <v>7809.0459425718409</v>
      </c>
      <c r="F166" s="39">
        <f>ROUND(2*E166,0)/2</f>
        <v>7809</v>
      </c>
      <c r="G166" s="28">
        <f>+C166-(C$7+F166*C$8)</f>
        <v>1.6820999771880452E-2</v>
      </c>
      <c r="L166" s="28">
        <f>+G166</f>
        <v>1.6820999771880452E-2</v>
      </c>
      <c r="O166" s="28">
        <f ca="1">+C$11+C$12*$F166</f>
        <v>2.3412422306684316E-2</v>
      </c>
      <c r="Q166" s="52">
        <f>+C166-15018.5</f>
        <v>40811.191199999768</v>
      </c>
    </row>
    <row r="167" spans="1:17" s="28" customFormat="1" ht="12.95" customHeight="1" x14ac:dyDescent="0.2">
      <c r="A167" s="80" t="s">
        <v>216</v>
      </c>
      <c r="B167" s="81" t="s">
        <v>47</v>
      </c>
      <c r="C167" s="76">
        <v>55830.594899999909</v>
      </c>
      <c r="D167" s="76">
        <v>2.3400000000000001E-2</v>
      </c>
      <c r="E167" s="51">
        <f>+(C167-C$7)/C$8</f>
        <v>7811.5141848133899</v>
      </c>
      <c r="F167" s="39">
        <f>ROUND(2*E167,0)/2</f>
        <v>7811.5</v>
      </c>
      <c r="G167" s="28">
        <f>+C167-(C$7+F167*C$8)</f>
        <v>5.1934999137301929E-3</v>
      </c>
      <c r="L167" s="28">
        <f>+G167</f>
        <v>5.1934999137301929E-3</v>
      </c>
      <c r="O167" s="28">
        <f ca="1">+C$11+C$12*$F167</f>
        <v>2.3427661270658848E-2</v>
      </c>
      <c r="Q167" s="52">
        <f>+C167-15018.5</f>
        <v>40812.094899999909</v>
      </c>
    </row>
    <row r="168" spans="1:17" s="28" customFormat="1" ht="12.95" customHeight="1" x14ac:dyDescent="0.2">
      <c r="A168" s="80" t="s">
        <v>216</v>
      </c>
      <c r="B168" s="81" t="s">
        <v>33</v>
      </c>
      <c r="C168" s="76">
        <v>55831.521300000139</v>
      </c>
      <c r="D168" s="76">
        <v>1.1000000000000001E-3</v>
      </c>
      <c r="E168" s="51">
        <f>+(C168-C$7)/C$8</f>
        <v>7814.0444267219682</v>
      </c>
      <c r="F168" s="39">
        <f>ROUND(2*E168,0)/2</f>
        <v>7814</v>
      </c>
      <c r="G168" s="28">
        <f>+C168-(C$7+F168*C$8)</f>
        <v>1.6266000144241843E-2</v>
      </c>
      <c r="L168" s="28">
        <f>+G168</f>
        <v>1.6266000144241843E-2</v>
      </c>
      <c r="O168" s="28">
        <f ca="1">+C$11+C$12*$F168</f>
        <v>2.3442900234633388E-2</v>
      </c>
      <c r="Q168" s="52">
        <f>+C168-15018.5</f>
        <v>40813.021300000139</v>
      </c>
    </row>
    <row r="169" spans="1:17" s="28" customFormat="1" ht="12.95" customHeight="1" x14ac:dyDescent="0.2">
      <c r="A169" s="80" t="s">
        <v>216</v>
      </c>
      <c r="B169" s="81" t="s">
        <v>47</v>
      </c>
      <c r="C169" s="76">
        <v>55831.720699999947</v>
      </c>
      <c r="D169" s="76">
        <v>1.8800000000000001E-2</v>
      </c>
      <c r="E169" s="51">
        <f>+(C169-C$7)/C$8</f>
        <v>7814.5890405345335</v>
      </c>
      <c r="F169" s="39">
        <f>ROUND(2*E169,0)/2</f>
        <v>7814.5</v>
      </c>
      <c r="G169" s="28">
        <f>+C169-(C$7+F169*C$8)</f>
        <v>3.2600499951513484E-2</v>
      </c>
      <c r="L169" s="28">
        <f>+G169</f>
        <v>3.2600499951513484E-2</v>
      </c>
      <c r="O169" s="28">
        <f ca="1">+C$11+C$12*$F169</f>
        <v>2.3445948027428293E-2</v>
      </c>
      <c r="Q169" s="52">
        <f>+C169-15018.5</f>
        <v>40813.220699999947</v>
      </c>
    </row>
    <row r="170" spans="1:17" s="28" customFormat="1" ht="12.95" customHeight="1" x14ac:dyDescent="0.2">
      <c r="A170" s="80" t="s">
        <v>216</v>
      </c>
      <c r="B170" s="81" t="s">
        <v>33</v>
      </c>
      <c r="C170" s="76">
        <v>55832.621199999936</v>
      </c>
      <c r="D170" s="76">
        <v>5.0000000000000001E-4</v>
      </c>
      <c r="E170" s="51">
        <f>+(C170-C$7)/C$8</f>
        <v>7817.0485427345357</v>
      </c>
      <c r="F170" s="39">
        <f>ROUND(2*E170,0)/2</f>
        <v>7817</v>
      </c>
      <c r="G170" s="28">
        <f>+C170-(C$7+F170*C$8)</f>
        <v>1.7772999941371381E-2</v>
      </c>
      <c r="L170" s="28">
        <f>+G170</f>
        <v>1.7772999941371381E-2</v>
      </c>
      <c r="O170" s="28">
        <f ca="1">+C$11+C$12*$F170</f>
        <v>2.3461186991402833E-2</v>
      </c>
      <c r="Q170" s="52">
        <f>+C170-15018.5</f>
        <v>40814.121199999936</v>
      </c>
    </row>
    <row r="171" spans="1:17" s="28" customFormat="1" ht="12.95" customHeight="1" x14ac:dyDescent="0.2">
      <c r="A171" s="80" t="s">
        <v>216</v>
      </c>
      <c r="B171" s="81" t="s">
        <v>47</v>
      </c>
      <c r="C171" s="76">
        <v>55833.536499999929</v>
      </c>
      <c r="D171" s="76">
        <v>1.4E-3</v>
      </c>
      <c r="E171" s="51">
        <f>+(C171-C$7)/C$8</f>
        <v>7819.5484676247888</v>
      </c>
      <c r="F171" s="39">
        <f>ROUND(2*E171,0)/2</f>
        <v>7819.5</v>
      </c>
      <c r="G171" s="28">
        <f>+C171-(C$7+F171*C$8)</f>
        <v>1.7745499928423669E-2</v>
      </c>
      <c r="L171" s="28">
        <f>+G171</f>
        <v>1.7745499928423669E-2</v>
      </c>
      <c r="O171" s="28">
        <f ca="1">+C$11+C$12*$F171</f>
        <v>2.3476425955377373E-2</v>
      </c>
      <c r="Q171" s="52">
        <f>+C171-15018.5</f>
        <v>40815.036499999929</v>
      </c>
    </row>
    <row r="172" spans="1:17" s="28" customFormat="1" ht="12.95" customHeight="1" x14ac:dyDescent="0.2">
      <c r="A172" s="80" t="s">
        <v>216</v>
      </c>
      <c r="B172" s="81" t="s">
        <v>47</v>
      </c>
      <c r="C172" s="76">
        <v>55841.595199999865</v>
      </c>
      <c r="D172" s="76">
        <v>3.2000000000000002E-3</v>
      </c>
      <c r="E172" s="51">
        <f>+(C172-C$7)/C$8</f>
        <v>7841.5588955861904</v>
      </c>
      <c r="F172" s="39">
        <f>ROUND(2*E172,0)/2</f>
        <v>7841.5</v>
      </c>
      <c r="G172" s="28">
        <f>+C172-(C$7+F172*C$8)</f>
        <v>2.1563499867625069E-2</v>
      </c>
      <c r="L172" s="28">
        <f>+G172</f>
        <v>2.1563499867625069E-2</v>
      </c>
      <c r="O172" s="28">
        <f ca="1">+C$11+C$12*$F172</f>
        <v>2.3610528838353306E-2</v>
      </c>
      <c r="Q172" s="52">
        <f>+C172-15018.5</f>
        <v>40823.095199999865</v>
      </c>
    </row>
    <row r="173" spans="1:17" s="28" customFormat="1" ht="12.95" customHeight="1" x14ac:dyDescent="0.2">
      <c r="A173" s="80" t="s">
        <v>216</v>
      </c>
      <c r="B173" s="81" t="s">
        <v>33</v>
      </c>
      <c r="C173" s="76">
        <v>55842.505900000222</v>
      </c>
      <c r="D173" s="76">
        <v>8.9999999999999998E-4</v>
      </c>
      <c r="E173" s="51">
        <f>+(C173-C$7)/C$8</f>
        <v>7844.0462566683082</v>
      </c>
      <c r="F173" s="39">
        <f>ROUND(2*E173,0)/2</f>
        <v>7844</v>
      </c>
      <c r="G173" s="28">
        <f>+C173-(C$7+F173*C$8)</f>
        <v>1.6936000225541648E-2</v>
      </c>
      <c r="L173" s="28">
        <f>+G173</f>
        <v>1.6936000225541648E-2</v>
      </c>
      <c r="O173" s="28">
        <f ca="1">+C$11+C$12*$F173</f>
        <v>2.3625767802327845E-2</v>
      </c>
      <c r="Q173" s="52">
        <f>+C173-15018.5</f>
        <v>40824.005900000222</v>
      </c>
    </row>
    <row r="174" spans="1:17" s="28" customFormat="1" ht="12.95" customHeight="1" x14ac:dyDescent="0.2">
      <c r="A174" s="80" t="s">
        <v>216</v>
      </c>
      <c r="B174" s="81" t="s">
        <v>47</v>
      </c>
      <c r="C174" s="76">
        <v>55843.412099999841</v>
      </c>
      <c r="D174" s="76">
        <v>2.8299999999999999E-2</v>
      </c>
      <c r="E174" s="51">
        <f>+(C174-C$7)/C$8</f>
        <v>7846.5213270655686</v>
      </c>
      <c r="F174" s="39">
        <f>ROUND(2*E174,0)/2</f>
        <v>7846.5</v>
      </c>
      <c r="G174" s="28">
        <f>+C174-(C$7+F174*C$8)</f>
        <v>7.8084998458507471E-3</v>
      </c>
      <c r="L174" s="28">
        <f>+G174</f>
        <v>7.8084998458507471E-3</v>
      </c>
      <c r="O174" s="28">
        <f ca="1">+C$11+C$12*$F174</f>
        <v>2.3641006766302378E-2</v>
      </c>
      <c r="Q174" s="52">
        <f>+C174-15018.5</f>
        <v>40824.912099999841</v>
      </c>
    </row>
    <row r="175" spans="1:17" s="28" customFormat="1" ht="12.95" customHeight="1" x14ac:dyDescent="0.2">
      <c r="A175" s="80" t="s">
        <v>216</v>
      </c>
      <c r="B175" s="81" t="s">
        <v>33</v>
      </c>
      <c r="C175" s="76">
        <v>55843.604799999855</v>
      </c>
      <c r="D175" s="76">
        <v>8.9999999999999998E-4</v>
      </c>
      <c r="E175" s="51">
        <f>+(C175-C$7)/C$8</f>
        <v>7847.0476414175737</v>
      </c>
      <c r="F175" s="39">
        <f>ROUND(2*E175,0)/2</f>
        <v>7847</v>
      </c>
      <c r="G175" s="28">
        <f>+C175-(C$7+F175*C$8)</f>
        <v>1.7442999858758412E-2</v>
      </c>
      <c r="L175" s="28">
        <f>+G175</f>
        <v>1.7442999858758412E-2</v>
      </c>
      <c r="O175" s="28">
        <f ca="1">+C$11+C$12*$F175</f>
        <v>2.364405455909729E-2</v>
      </c>
      <c r="Q175" s="52">
        <f>+C175-15018.5</f>
        <v>40825.104799999855</v>
      </c>
    </row>
    <row r="176" spans="1:17" s="28" customFormat="1" ht="12.95" customHeight="1" x14ac:dyDescent="0.2">
      <c r="A176" s="80" t="s">
        <v>216</v>
      </c>
      <c r="B176" s="81" t="s">
        <v>47</v>
      </c>
      <c r="C176" s="76">
        <v>55844.518900000025</v>
      </c>
      <c r="D176" s="76">
        <v>4.1000000000000003E-3</v>
      </c>
      <c r="E176" s="51">
        <f>+(C176-C$7)/C$8</f>
        <v>7849.5442887928821</v>
      </c>
      <c r="F176" s="39">
        <f>ROUND(2*E176,0)/2</f>
        <v>7849.5</v>
      </c>
      <c r="G176" s="28">
        <f>+C176-(C$7+F176*C$8)</f>
        <v>1.621550002892036E-2</v>
      </c>
      <c r="L176" s="28">
        <f>+G176</f>
        <v>1.621550002892036E-2</v>
      </c>
      <c r="O176" s="28">
        <f ca="1">+C$11+C$12*$F176</f>
        <v>2.3659293523071823E-2</v>
      </c>
      <c r="Q176" s="52">
        <f>+C176-15018.5</f>
        <v>40826.018900000025</v>
      </c>
    </row>
    <row r="177" spans="1:17" s="28" customFormat="1" ht="12.95" customHeight="1" x14ac:dyDescent="0.2">
      <c r="A177" s="80" t="s">
        <v>216</v>
      </c>
      <c r="B177" s="81" t="s">
        <v>47</v>
      </c>
      <c r="C177" s="76">
        <v>55849.642800000031</v>
      </c>
      <c r="D177" s="76">
        <v>6.4999999999999997E-3</v>
      </c>
      <c r="E177" s="51">
        <f>+(C177-C$7)/C$8</f>
        <v>7863.5390065305392</v>
      </c>
      <c r="F177" s="39">
        <f>ROUND(2*E177,0)/2</f>
        <v>7863.5</v>
      </c>
      <c r="G177" s="28">
        <f>+C177-(C$7+F177*C$8)</f>
        <v>1.4281500029028393E-2</v>
      </c>
      <c r="L177" s="28">
        <f>+G177</f>
        <v>1.4281500029028393E-2</v>
      </c>
      <c r="O177" s="28">
        <f ca="1">+C$11+C$12*$F177</f>
        <v>2.3744631721329238E-2</v>
      </c>
      <c r="Q177" s="52">
        <f>+C177-15018.5</f>
        <v>40831.142800000031</v>
      </c>
    </row>
    <row r="178" spans="1:17" s="28" customFormat="1" ht="12.95" customHeight="1" x14ac:dyDescent="0.2">
      <c r="A178" s="58" t="s">
        <v>183</v>
      </c>
      <c r="B178" s="58" t="s">
        <v>47</v>
      </c>
      <c r="C178" s="59">
        <v>55857.337</v>
      </c>
      <c r="D178" s="59" t="s">
        <v>63</v>
      </c>
      <c r="E178" s="51">
        <f>+(C178-C$7)/C$8</f>
        <v>7884.5538891817459</v>
      </c>
      <c r="F178" s="28">
        <f>ROUND(2*E178,0)/2</f>
        <v>7884.5</v>
      </c>
      <c r="G178" s="28">
        <f>+C178-(C$7+F178*C$8)</f>
        <v>1.973050000378862E-2</v>
      </c>
      <c r="I178" s="28">
        <f>+G178</f>
        <v>1.973050000378862E-2</v>
      </c>
      <c r="O178" s="28">
        <f ca="1">+C$11+C$12*$F178</f>
        <v>2.3872639018715353E-2</v>
      </c>
      <c r="Q178" s="52">
        <f>+C178-15018.5</f>
        <v>40838.837</v>
      </c>
    </row>
    <row r="179" spans="1:17" s="28" customFormat="1" ht="12.95" customHeight="1" x14ac:dyDescent="0.2">
      <c r="A179" s="58" t="s">
        <v>183</v>
      </c>
      <c r="B179" s="58" t="s">
        <v>33</v>
      </c>
      <c r="C179" s="59">
        <v>55857.518400000001</v>
      </c>
      <c r="D179" s="59" t="s">
        <v>63</v>
      </c>
      <c r="E179" s="51">
        <f>+(C179-C$7)/C$8</f>
        <v>7885.0493402634656</v>
      </c>
      <c r="F179" s="28">
        <f>ROUND(2*E179,0)/2</f>
        <v>7885</v>
      </c>
      <c r="G179" s="28">
        <f>+C179-(C$7+F179*C$8)</f>
        <v>1.8065000003844034E-2</v>
      </c>
      <c r="K179" s="28">
        <f>+G179</f>
        <v>1.8065000003844034E-2</v>
      </c>
      <c r="O179" s="28">
        <f ca="1">+C$11+C$12*$F179</f>
        <v>2.3875686811510265E-2</v>
      </c>
      <c r="Q179" s="52">
        <f>+C179-15018.5</f>
        <v>40839.018400000001</v>
      </c>
    </row>
    <row r="180" spans="1:17" s="28" customFormat="1" ht="12.95" customHeight="1" x14ac:dyDescent="0.2">
      <c r="A180" s="80" t="s">
        <v>216</v>
      </c>
      <c r="B180" s="81" t="s">
        <v>47</v>
      </c>
      <c r="C180" s="76">
        <v>55858.43479999993</v>
      </c>
      <c r="D180" s="76">
        <v>1E-3</v>
      </c>
      <c r="E180" s="51">
        <f>+(C180-C$7)/C$8</f>
        <v>7887.5522695426835</v>
      </c>
      <c r="F180" s="39">
        <f>ROUND(2*E180,0)/2</f>
        <v>7887.5</v>
      </c>
      <c r="G180" s="28">
        <f>+C180-(C$7+F180*C$8)</f>
        <v>1.9137499934004154E-2</v>
      </c>
      <c r="L180" s="28">
        <f>+G180</f>
        <v>1.9137499934004154E-2</v>
      </c>
      <c r="O180" s="28">
        <f ca="1">+C$11+C$12*$F180</f>
        <v>2.3890925775484798E-2</v>
      </c>
      <c r="Q180" s="52">
        <f>+C180-15018.5</f>
        <v>40839.93479999993</v>
      </c>
    </row>
    <row r="181" spans="1:17" s="28" customFormat="1" ht="12.95" customHeight="1" x14ac:dyDescent="0.2">
      <c r="A181" s="80" t="s">
        <v>216</v>
      </c>
      <c r="B181" s="81" t="s">
        <v>47</v>
      </c>
      <c r="C181" s="76">
        <v>55859.533199999947</v>
      </c>
      <c r="D181" s="76">
        <v>1.5E-3</v>
      </c>
      <c r="E181" s="51">
        <f>+(C181-C$7)/C$8</f>
        <v>7890.5522886615699</v>
      </c>
      <c r="F181" s="39">
        <f>ROUND(2*E181,0)/2</f>
        <v>7890.5</v>
      </c>
      <c r="G181" s="28">
        <f>+C181-(C$7+F181*C$8)</f>
        <v>1.914449995092582E-2</v>
      </c>
      <c r="L181" s="28">
        <f>+G181</f>
        <v>1.914449995092582E-2</v>
      </c>
      <c r="O181" s="28">
        <f ca="1">+C$11+C$12*$F181</f>
        <v>2.3909212532254243E-2</v>
      </c>
      <c r="Q181" s="52">
        <f>+C181-15018.5</f>
        <v>40841.033199999947</v>
      </c>
    </row>
    <row r="182" spans="1:17" s="28" customFormat="1" ht="12.95" customHeight="1" x14ac:dyDescent="0.2">
      <c r="A182" s="80" t="s">
        <v>216</v>
      </c>
      <c r="B182" s="81" t="s">
        <v>33</v>
      </c>
      <c r="C182" s="76">
        <v>55860.442799999844</v>
      </c>
      <c r="D182" s="76">
        <v>1.2999999999999999E-3</v>
      </c>
      <c r="E182" s="51">
        <f>+(C182-C$7)/C$8</f>
        <v>7893.0366453532934</v>
      </c>
      <c r="F182" s="39">
        <f>ROUND(2*E182,0)/2</f>
        <v>7893</v>
      </c>
      <c r="G182" s="28">
        <f>+C182-(C$7+F182*C$8)</f>
        <v>1.3416999849141575E-2</v>
      </c>
      <c r="L182" s="28">
        <f>+G182</f>
        <v>1.3416999849141575E-2</v>
      </c>
      <c r="O182" s="28">
        <f ca="1">+C$11+C$12*$F182</f>
        <v>2.3924451496228783E-2</v>
      </c>
      <c r="Q182" s="52">
        <f>+C182-15018.5</f>
        <v>40841.942799999844</v>
      </c>
    </row>
    <row r="183" spans="1:17" s="28" customFormat="1" ht="12.95" customHeight="1" x14ac:dyDescent="0.2">
      <c r="A183" s="80" t="s">
        <v>216</v>
      </c>
      <c r="B183" s="81" t="s">
        <v>33</v>
      </c>
      <c r="C183" s="76">
        <v>55861.545200000051</v>
      </c>
      <c r="D183" s="76">
        <v>5.0000000000000001E-4</v>
      </c>
      <c r="E183" s="51">
        <f>+(C183-C$7)/C$8</f>
        <v>7896.0475895241152</v>
      </c>
      <c r="F183" s="39">
        <f>ROUND(2*E183,0)/2</f>
        <v>7896</v>
      </c>
      <c r="G183" s="28">
        <f>+C183-(C$7+F183*C$8)</f>
        <v>1.7424000056053046E-2</v>
      </c>
      <c r="L183" s="28">
        <f>+G183</f>
        <v>1.7424000056053046E-2</v>
      </c>
      <c r="O183" s="28">
        <f ca="1">+C$11+C$12*$F183</f>
        <v>2.3942738252998228E-2</v>
      </c>
      <c r="Q183" s="52">
        <f>+C183-15018.5</f>
        <v>40843.045200000051</v>
      </c>
    </row>
    <row r="184" spans="1:17" s="28" customFormat="1" ht="12.95" customHeight="1" x14ac:dyDescent="0.2">
      <c r="A184" s="80" t="s">
        <v>216</v>
      </c>
      <c r="B184" s="81" t="s">
        <v>33</v>
      </c>
      <c r="C184" s="76">
        <v>55863.374499999918</v>
      </c>
      <c r="D184" s="76">
        <v>1.5E-3</v>
      </c>
      <c r="E184" s="51">
        <f>+(C184-C$7)/C$8</f>
        <v>7901.0438886625834</v>
      </c>
      <c r="F184" s="39">
        <f>ROUND(2*E184,0)/2</f>
        <v>7901</v>
      </c>
      <c r="G184" s="28">
        <f>+C184-(C$7+F184*C$8)</f>
        <v>1.6068999917479232E-2</v>
      </c>
      <c r="L184" s="28">
        <f>+G184</f>
        <v>1.6068999917479232E-2</v>
      </c>
      <c r="O184" s="28">
        <f ca="1">+C$11+C$12*$F184</f>
        <v>2.3973216180947308E-2</v>
      </c>
      <c r="Q184" s="52">
        <f>+C184-15018.5</f>
        <v>40844.874499999918</v>
      </c>
    </row>
    <row r="185" spans="1:17" s="28" customFormat="1" ht="12.95" customHeight="1" x14ac:dyDescent="0.2">
      <c r="A185" s="80" t="s">
        <v>216</v>
      </c>
      <c r="B185" s="81" t="s">
        <v>47</v>
      </c>
      <c r="C185" s="76">
        <v>55863.559599999804</v>
      </c>
      <c r="D185" s="76">
        <v>1.1999999999999999E-3</v>
      </c>
      <c r="E185" s="51">
        <f>+(C185-C$7)/C$8</f>
        <v>7901.5494454165482</v>
      </c>
      <c r="F185" s="39">
        <f>ROUND(2*E185,0)/2</f>
        <v>7901.5</v>
      </c>
      <c r="G185" s="28">
        <f>+C185-(C$7+F185*C$8)</f>
        <v>1.8103499809512869E-2</v>
      </c>
      <c r="L185" s="28">
        <f>+G185</f>
        <v>1.8103499809512869E-2</v>
      </c>
      <c r="O185" s="28">
        <f ca="1">+C$11+C$12*$F185</f>
        <v>2.3976263973742213E-2</v>
      </c>
      <c r="Q185" s="52">
        <f>+C185-15018.5</f>
        <v>40845.059599999804</v>
      </c>
    </row>
    <row r="186" spans="1:17" s="28" customFormat="1" ht="12.95" customHeight="1" x14ac:dyDescent="0.2">
      <c r="A186" s="80" t="s">
        <v>216</v>
      </c>
      <c r="B186" s="81" t="s">
        <v>33</v>
      </c>
      <c r="C186" s="76">
        <v>55864.472099999897</v>
      </c>
      <c r="D186" s="76">
        <v>8.3000000000000001E-3</v>
      </c>
      <c r="E186" s="51">
        <f>+(C186-C$7)/C$8</f>
        <v>7904.0417227710832</v>
      </c>
      <c r="F186" s="39">
        <f>ROUND(2*E186,0)/2</f>
        <v>7904</v>
      </c>
      <c r="G186" s="28">
        <f>+C186-(C$7+F186*C$8)</f>
        <v>1.5275999896402936E-2</v>
      </c>
      <c r="L186" s="28">
        <f>+G186</f>
        <v>1.5275999896402936E-2</v>
      </c>
      <c r="O186" s="28">
        <f ca="1">+C$11+C$12*$F186</f>
        <v>2.3991502937716753E-2</v>
      </c>
      <c r="Q186" s="52">
        <f>+C186-15018.5</f>
        <v>40845.972099999897</v>
      </c>
    </row>
    <row r="187" spans="1:17" s="28" customFormat="1" ht="12.95" customHeight="1" x14ac:dyDescent="0.2">
      <c r="A187" s="58" t="s">
        <v>53</v>
      </c>
      <c r="B187" s="60" t="s">
        <v>33</v>
      </c>
      <c r="C187" s="59">
        <v>55866.3053</v>
      </c>
      <c r="D187" s="59">
        <v>2.0000000000000001E-4</v>
      </c>
      <c r="E187" s="51">
        <f>+(C187-C$7)/C$8</f>
        <v>7909.0486738353275</v>
      </c>
      <c r="F187" s="28">
        <f>ROUND(2*E187,0)/2</f>
        <v>7909</v>
      </c>
      <c r="G187" s="28">
        <f>+C187-(C$7+F187*C$8)</f>
        <v>1.7821000001276843E-2</v>
      </c>
      <c r="J187" s="28">
        <f>+G187</f>
        <v>1.7821000001276843E-2</v>
      </c>
      <c r="O187" s="28">
        <f ca="1">+C$11+C$12*$F187</f>
        <v>2.4021980865665826E-2</v>
      </c>
      <c r="Q187" s="52">
        <f>+C187-15018.5</f>
        <v>40847.8053</v>
      </c>
    </row>
    <row r="188" spans="1:17" s="28" customFormat="1" ht="12.95" customHeight="1" x14ac:dyDescent="0.2">
      <c r="A188" s="80" t="s">
        <v>216</v>
      </c>
      <c r="B188" s="81" t="s">
        <v>33</v>
      </c>
      <c r="C188" s="76">
        <v>55867.403500000015</v>
      </c>
      <c r="D188" s="76">
        <v>1E-3</v>
      </c>
      <c r="E188" s="51">
        <f>+(C188-C$7)/C$8</f>
        <v>7912.0481467016371</v>
      </c>
      <c r="F188" s="39">
        <f>ROUND(2*E188,0)/2</f>
        <v>7912</v>
      </c>
      <c r="G188" s="28">
        <f>+C188-(C$7+F188*C$8)</f>
        <v>1.7628000015974976E-2</v>
      </c>
      <c r="L188" s="28">
        <f>+G188</f>
        <v>1.7628000015974976E-2</v>
      </c>
      <c r="O188" s="28">
        <f ca="1">+C$11+C$12*$F188</f>
        <v>2.4040267622435271E-2</v>
      </c>
      <c r="Q188" s="52">
        <f>+C188-15018.5</f>
        <v>40848.903500000015</v>
      </c>
    </row>
    <row r="189" spans="1:17" s="28" customFormat="1" ht="12.95" customHeight="1" x14ac:dyDescent="0.2">
      <c r="A189" s="80" t="s">
        <v>216</v>
      </c>
      <c r="B189" s="81" t="s">
        <v>47</v>
      </c>
      <c r="C189" s="76">
        <v>55867.587499999907</v>
      </c>
      <c r="D189" s="76">
        <v>2.0999999999999999E-3</v>
      </c>
      <c r="E189" s="51">
        <f>+(C189-C$7)/C$8</f>
        <v>7912.550699066479</v>
      </c>
      <c r="F189" s="39">
        <f>ROUND(2*E189,0)/2</f>
        <v>7912.5</v>
      </c>
      <c r="G189" s="28">
        <f>+C189-(C$7+F189*C$8)</f>
        <v>1.856249990669312E-2</v>
      </c>
      <c r="L189" s="28">
        <f>+G189</f>
        <v>1.856249990669312E-2</v>
      </c>
      <c r="O189" s="28">
        <f ca="1">+C$11+C$12*$F189</f>
        <v>2.4043315415230183E-2</v>
      </c>
      <c r="Q189" s="52">
        <f>+C189-15018.5</f>
        <v>40849.087499999907</v>
      </c>
    </row>
    <row r="190" spans="1:17" s="28" customFormat="1" ht="12.95" customHeight="1" x14ac:dyDescent="0.2">
      <c r="A190" s="80" t="s">
        <v>216</v>
      </c>
      <c r="B190" s="81" t="s">
        <v>47</v>
      </c>
      <c r="C190" s="76">
        <v>55870.518499999773</v>
      </c>
      <c r="D190" s="76">
        <v>4.5999999999999999E-3</v>
      </c>
      <c r="E190" s="51">
        <f>+(C190-C$7)/C$8</f>
        <v>7920.5560304912042</v>
      </c>
      <c r="F190" s="39">
        <f>ROUND(2*E190,0)/2</f>
        <v>7920.5</v>
      </c>
      <c r="G190" s="28">
        <f>+C190-(C$7+F190*C$8)</f>
        <v>2.0514499774435535E-2</v>
      </c>
      <c r="L190" s="28">
        <f>+G190</f>
        <v>2.0514499774435535E-2</v>
      </c>
      <c r="O190" s="28">
        <f ca="1">+C$11+C$12*$F190</f>
        <v>2.40920800999487E-2</v>
      </c>
      <c r="Q190" s="52">
        <f>+C190-15018.5</f>
        <v>40852.018499999773</v>
      </c>
    </row>
    <row r="191" spans="1:17" s="28" customFormat="1" ht="12.95" customHeight="1" x14ac:dyDescent="0.2">
      <c r="A191" s="80" t="s">
        <v>216</v>
      </c>
      <c r="B191" s="81" t="s">
        <v>33</v>
      </c>
      <c r="C191" s="76">
        <v>55871.43209999986</v>
      </c>
      <c r="D191" s="76">
        <v>6.9999999999999999E-4</v>
      </c>
      <c r="E191" s="51">
        <f>+(C191-C$7)/C$8</f>
        <v>7923.0513122348621</v>
      </c>
      <c r="F191" s="39">
        <f>ROUND(2*E191,0)/2</f>
        <v>7923</v>
      </c>
      <c r="G191" s="28">
        <f>+C191-(C$7+F191*C$8)</f>
        <v>1.8786999862641096E-2</v>
      </c>
      <c r="L191" s="28">
        <f>+G191</f>
        <v>1.8786999862641096E-2</v>
      </c>
      <c r="O191" s="28">
        <f ca="1">+C$11+C$12*$F191</f>
        <v>2.410731906392324E-2</v>
      </c>
      <c r="Q191" s="52">
        <f>+C191-15018.5</f>
        <v>40852.93209999986</v>
      </c>
    </row>
    <row r="192" spans="1:17" s="28" customFormat="1" ht="12.95" customHeight="1" x14ac:dyDescent="0.2">
      <c r="A192" s="80" t="s">
        <v>216</v>
      </c>
      <c r="B192" s="81" t="s">
        <v>47</v>
      </c>
      <c r="C192" s="76">
        <v>55880.400700000115</v>
      </c>
      <c r="D192" s="76">
        <v>1.8E-3</v>
      </c>
      <c r="E192" s="51">
        <f>+(C192-C$7)/C$8</f>
        <v>7947.5469162679947</v>
      </c>
      <c r="F192" s="39">
        <f>ROUND(2*E192,0)/2</f>
        <v>7947.5</v>
      </c>
      <c r="G192" s="28">
        <f>+C192-(C$7+F192*C$8)</f>
        <v>1.7177500114485156E-2</v>
      </c>
      <c r="L192" s="28">
        <f>+G192</f>
        <v>1.7177500114485156E-2</v>
      </c>
      <c r="O192" s="28">
        <f ca="1">+C$11+C$12*$F192</f>
        <v>2.4256660910873713E-2</v>
      </c>
      <c r="Q192" s="52">
        <f>+C192-15018.5</f>
        <v>40861.900700000115</v>
      </c>
    </row>
    <row r="193" spans="1:17" s="28" customFormat="1" ht="12.95" customHeight="1" x14ac:dyDescent="0.2">
      <c r="A193" s="80" t="s">
        <v>216</v>
      </c>
      <c r="B193" s="81" t="s">
        <v>33</v>
      </c>
      <c r="C193" s="76">
        <v>55881.318200000096</v>
      </c>
      <c r="D193" s="76">
        <v>5.0000000000000001E-4</v>
      </c>
      <c r="E193" s="51">
        <f>+(C193-C$7)/C$8</f>
        <v>7950.0528499364937</v>
      </c>
      <c r="F193" s="39">
        <f>ROUND(2*E193,0)/2</f>
        <v>7950</v>
      </c>
      <c r="G193" s="28">
        <f>+C193-(C$7+F193*C$8)</f>
        <v>1.9350000096892472E-2</v>
      </c>
      <c r="L193" s="28">
        <f>+G193</f>
        <v>1.9350000096892472E-2</v>
      </c>
      <c r="O193" s="28">
        <f ca="1">+C$11+C$12*$F193</f>
        <v>2.4271899874848245E-2</v>
      </c>
      <c r="Q193" s="52">
        <f>+C193-15018.5</f>
        <v>40862.818200000096</v>
      </c>
    </row>
    <row r="194" spans="1:17" s="28" customFormat="1" ht="12.95" customHeight="1" x14ac:dyDescent="0.2">
      <c r="A194" s="80" t="s">
        <v>216</v>
      </c>
      <c r="B194" s="81" t="s">
        <v>33</v>
      </c>
      <c r="C194" s="76">
        <v>55882.419699999969</v>
      </c>
      <c r="D194" s="76">
        <v>6.9999999999999999E-4</v>
      </c>
      <c r="E194" s="51">
        <f>+(C194-C$7)/C$8</f>
        <v>7953.0613359698355</v>
      </c>
      <c r="F194" s="39">
        <f>ROUND(2*E194,0)/2</f>
        <v>7953</v>
      </c>
      <c r="G194" s="28">
        <f>+C194-(C$7+F194*C$8)</f>
        <v>2.2456999970017932E-2</v>
      </c>
      <c r="L194" s="28">
        <f>+G194</f>
        <v>2.2456999970017932E-2</v>
      </c>
      <c r="O194" s="28">
        <f ca="1">+C$11+C$12*$F194</f>
        <v>2.4290186631617691E-2</v>
      </c>
      <c r="Q194" s="52">
        <f>+C194-15018.5</f>
        <v>40863.919699999969</v>
      </c>
    </row>
    <row r="195" spans="1:17" s="28" customFormat="1" ht="12.95" customHeight="1" x14ac:dyDescent="0.2">
      <c r="A195" s="80" t="s">
        <v>216</v>
      </c>
      <c r="B195" s="81" t="s">
        <v>47</v>
      </c>
      <c r="C195" s="76">
        <v>55883.335500000045</v>
      </c>
      <c r="D195" s="76">
        <v>4.1999999999999997E-3</v>
      </c>
      <c r="E195" s="51">
        <f>+(C195-C$7)/C$8</f>
        <v>7955.5626264917391</v>
      </c>
      <c r="F195" s="39">
        <f>ROUND(2*E195,0)/2</f>
        <v>7955.5</v>
      </c>
      <c r="G195" s="28">
        <f>+C195-(C$7+F195*C$8)</f>
        <v>2.2929500046302564E-2</v>
      </c>
      <c r="L195" s="28">
        <f>+G195</f>
        <v>2.2929500046302564E-2</v>
      </c>
      <c r="O195" s="28">
        <f ca="1">+C$11+C$12*$F195</f>
        <v>2.430542559559223E-2</v>
      </c>
      <c r="Q195" s="52">
        <f>+C195-15018.5</f>
        <v>40864.835500000045</v>
      </c>
    </row>
    <row r="196" spans="1:17" s="28" customFormat="1" ht="12.95" customHeight="1" x14ac:dyDescent="0.2">
      <c r="A196" s="80" t="s">
        <v>216</v>
      </c>
      <c r="B196" s="81" t="s">
        <v>33</v>
      </c>
      <c r="C196" s="76">
        <v>55883.513199999928</v>
      </c>
      <c r="D196" s="76">
        <v>1.1999999999999999E-3</v>
      </c>
      <c r="E196" s="51">
        <f>+(C196-C$7)/C$8</f>
        <v>7956.0479719005789</v>
      </c>
      <c r="F196" s="39">
        <f>ROUND(2*E196,0)/2</f>
        <v>7956</v>
      </c>
      <c r="G196" s="28">
        <f>+C196-(C$7+F196*C$8)</f>
        <v>1.7563999928825069E-2</v>
      </c>
      <c r="L196" s="28">
        <f>+G196</f>
        <v>1.7563999928825069E-2</v>
      </c>
      <c r="O196" s="28">
        <f ca="1">+C$11+C$12*$F196</f>
        <v>2.4308473388387136E-2</v>
      </c>
      <c r="Q196" s="52">
        <f>+C196-15018.5</f>
        <v>40865.013199999928</v>
      </c>
    </row>
    <row r="197" spans="1:17" s="28" customFormat="1" ht="12.95" customHeight="1" x14ac:dyDescent="0.2">
      <c r="A197" s="80" t="s">
        <v>216</v>
      </c>
      <c r="B197" s="81" t="s">
        <v>47</v>
      </c>
      <c r="C197" s="76">
        <v>55884.42780000018</v>
      </c>
      <c r="D197" s="76">
        <v>1E-3</v>
      </c>
      <c r="E197" s="51">
        <f>+(C197-C$7)/C$8</f>
        <v>7958.5459849075378</v>
      </c>
      <c r="F197" s="39">
        <f>ROUND(2*E197,0)/2</f>
        <v>7958.5</v>
      </c>
      <c r="G197" s="28">
        <f>+C197-(C$7+F197*C$8)</f>
        <v>1.6836500180943403E-2</v>
      </c>
      <c r="L197" s="28">
        <f>+G197</f>
        <v>1.6836500180943403E-2</v>
      </c>
      <c r="O197" s="28">
        <f ca="1">+C$11+C$12*$F197</f>
        <v>2.4323712352361675E-2</v>
      </c>
      <c r="Q197" s="52">
        <f>+C197-15018.5</f>
        <v>40865.92780000018</v>
      </c>
    </row>
    <row r="198" spans="1:17" s="28" customFormat="1" ht="12.95" customHeight="1" x14ac:dyDescent="0.2">
      <c r="A198" s="80" t="s">
        <v>216</v>
      </c>
      <c r="B198" s="81" t="s">
        <v>33</v>
      </c>
      <c r="C198" s="76">
        <v>55886.440899999812</v>
      </c>
      <c r="D198" s="76">
        <v>6.9999999999999999E-4</v>
      </c>
      <c r="E198" s="51">
        <f>+(C198-C$7)/C$8</f>
        <v>7964.0442901579336</v>
      </c>
      <c r="F198" s="39">
        <f>ROUND(2*E198,0)/2</f>
        <v>7964</v>
      </c>
      <c r="G198" s="28">
        <f>+C198-(C$7+F198*C$8)</f>
        <v>1.6215999814448878E-2</v>
      </c>
      <c r="L198" s="28">
        <f>+G198</f>
        <v>1.6215999814448878E-2</v>
      </c>
      <c r="O198" s="28">
        <f ca="1">+C$11+C$12*$F198</f>
        <v>2.435723807310566E-2</v>
      </c>
      <c r="Q198" s="52">
        <f>+C198-15018.5</f>
        <v>40867.940899999812</v>
      </c>
    </row>
    <row r="199" spans="1:17" s="28" customFormat="1" ht="12.95" customHeight="1" x14ac:dyDescent="0.2">
      <c r="A199" s="80" t="s">
        <v>216</v>
      </c>
      <c r="B199" s="81" t="s">
        <v>47</v>
      </c>
      <c r="C199" s="76">
        <v>55888.461399999913</v>
      </c>
      <c r="D199" s="76">
        <v>2.8E-3</v>
      </c>
      <c r="E199" s="51">
        <f>+(C199-C$7)/C$8</f>
        <v>7969.5628067547277</v>
      </c>
      <c r="F199" s="39">
        <f>ROUND(2*E199,0)/2</f>
        <v>7969.5</v>
      </c>
      <c r="G199" s="28">
        <f>+C199-(C$7+F199*C$8)</f>
        <v>2.2995499915850814E-2</v>
      </c>
      <c r="L199" s="28">
        <f>+G199</f>
        <v>2.2995499915850814E-2</v>
      </c>
      <c r="O199" s="28">
        <f ca="1">+C$11+C$12*$F199</f>
        <v>2.4390763793849645E-2</v>
      </c>
      <c r="Q199" s="52">
        <f>+C199-15018.5</f>
        <v>40869.961399999913</v>
      </c>
    </row>
    <row r="200" spans="1:17" s="28" customFormat="1" ht="12.95" customHeight="1" x14ac:dyDescent="0.2">
      <c r="A200" s="80" t="s">
        <v>216</v>
      </c>
      <c r="B200" s="81" t="s">
        <v>47</v>
      </c>
      <c r="C200" s="76">
        <v>56226.402300000191</v>
      </c>
      <c r="D200" s="76">
        <v>1.2999999999999999E-3</v>
      </c>
      <c r="E200" s="51">
        <f>+(C200-C$7)/C$8</f>
        <v>8892.5682337747767</v>
      </c>
      <c r="F200" s="39">
        <f>ROUND(2*E200,0)/2</f>
        <v>8892.5</v>
      </c>
      <c r="G200" s="28">
        <f>+C200-(C$7+F200*C$8)</f>
        <v>2.498250019561965E-2</v>
      </c>
      <c r="L200" s="28">
        <f>+G200</f>
        <v>2.498250019561965E-2</v>
      </c>
      <c r="O200" s="28">
        <f ca="1">+C$11+C$12*$F200</f>
        <v>3.0016989293249013E-2</v>
      </c>
      <c r="Q200" s="52">
        <f>+C200-15018.5</f>
        <v>41207.902300000191</v>
      </c>
    </row>
    <row r="201" spans="1:17" s="28" customFormat="1" ht="12.95" customHeight="1" x14ac:dyDescent="0.2">
      <c r="A201" s="80" t="s">
        <v>216</v>
      </c>
      <c r="B201" s="81" t="s">
        <v>33</v>
      </c>
      <c r="C201" s="76">
        <v>56243.429099999834</v>
      </c>
      <c r="D201" s="76">
        <v>4.0000000000000002E-4</v>
      </c>
      <c r="E201" s="51">
        <f>+(C201-C$7)/C$8</f>
        <v>8939.0729001363889</v>
      </c>
      <c r="F201" s="39">
        <f>ROUND(2*E201,0)/2</f>
        <v>8939</v>
      </c>
      <c r="G201" s="28">
        <f>+C201-(C$7+F201*C$8)</f>
        <v>2.6690999839047436E-2</v>
      </c>
      <c r="L201" s="28">
        <f>+G201</f>
        <v>2.6690999839047436E-2</v>
      </c>
      <c r="O201" s="28">
        <f ca="1">+C$11+C$12*$F201</f>
        <v>3.0300434023175418E-2</v>
      </c>
      <c r="Q201" s="52">
        <f>+C201-15018.5</f>
        <v>41224.929099999834</v>
      </c>
    </row>
    <row r="202" spans="1:17" s="28" customFormat="1" ht="12.95" customHeight="1" x14ac:dyDescent="0.2">
      <c r="A202" s="80" t="s">
        <v>216</v>
      </c>
      <c r="B202" s="81" t="s">
        <v>47</v>
      </c>
      <c r="C202" s="76">
        <v>56244.341000000015</v>
      </c>
      <c r="D202" s="76">
        <v>8.9999999999999998E-4</v>
      </c>
      <c r="E202" s="51">
        <f>+(C202-C$7)/C$8</f>
        <v>8941.5635387334514</v>
      </c>
      <c r="F202" s="39">
        <f>ROUND(2*E202,0)/2</f>
        <v>8941.5</v>
      </c>
      <c r="G202" s="28">
        <f>+C202-(C$7+F202*C$8)</f>
        <v>2.3263500013854355E-2</v>
      </c>
      <c r="L202" s="28">
        <f>+G202</f>
        <v>2.3263500013854355E-2</v>
      </c>
      <c r="O202" s="28">
        <f ca="1">+C$11+C$12*$F202</f>
        <v>3.031567298714995E-2</v>
      </c>
      <c r="Q202" s="52">
        <f>+C202-15018.5</f>
        <v>41225.841000000015</v>
      </c>
    </row>
    <row r="203" spans="1:17" s="28" customFormat="1" ht="12.95" customHeight="1" x14ac:dyDescent="0.2">
      <c r="A203" s="80" t="s">
        <v>216</v>
      </c>
      <c r="B203" s="81" t="s">
        <v>33</v>
      </c>
      <c r="C203" s="76">
        <v>56244.526300000027</v>
      </c>
      <c r="D203" s="76">
        <v>8.0000000000000004E-4</v>
      </c>
      <c r="E203" s="51">
        <f>+(C203-C$7)/C$8</f>
        <v>8942.0696417403306</v>
      </c>
      <c r="F203" s="39">
        <f>ROUND(2*E203,0)/2</f>
        <v>8942</v>
      </c>
      <c r="G203" s="28">
        <f>+C203-(C$7+F203*C$8)</f>
        <v>2.5498000031802803E-2</v>
      </c>
      <c r="L203" s="28">
        <f>+G203</f>
        <v>2.5498000031802803E-2</v>
      </c>
      <c r="O203" s="28">
        <f ca="1">+C$11+C$12*$F203</f>
        <v>3.0318720779944863E-2</v>
      </c>
      <c r="Q203" s="52">
        <f>+C203-15018.5</f>
        <v>41226.026300000027</v>
      </c>
    </row>
    <row r="204" spans="1:17" s="28" customFormat="1" ht="12.95" customHeight="1" x14ac:dyDescent="0.2">
      <c r="A204" s="80" t="s">
        <v>216</v>
      </c>
      <c r="B204" s="81" t="s">
        <v>33</v>
      </c>
      <c r="C204" s="76">
        <v>56247.455500000156</v>
      </c>
      <c r="D204" s="76">
        <v>1.1000000000000001E-3</v>
      </c>
      <c r="E204" s="51">
        <f>+(C204-C$7)/C$8</f>
        <v>8950.0700568926386</v>
      </c>
      <c r="F204" s="39">
        <f>ROUND(2*E204,0)/2</f>
        <v>8950</v>
      </c>
      <c r="G204" s="28">
        <f>+C204-(C$7+F204*C$8)</f>
        <v>2.5650000156019814E-2</v>
      </c>
      <c r="L204" s="28">
        <f>+G204</f>
        <v>2.5650000156019814E-2</v>
      </c>
      <c r="O204" s="28">
        <f ca="1">+C$11+C$12*$F204</f>
        <v>3.036748546466338E-2</v>
      </c>
      <c r="Q204" s="52">
        <f>+C204-15018.5</f>
        <v>41228.955500000156</v>
      </c>
    </row>
    <row r="205" spans="1:17" s="28" customFormat="1" ht="12.95" customHeight="1" x14ac:dyDescent="0.2">
      <c r="A205" s="80" t="s">
        <v>216</v>
      </c>
      <c r="B205" s="81" t="s">
        <v>33</v>
      </c>
      <c r="C205" s="76">
        <v>56250.384200000204</v>
      </c>
      <c r="D205" s="76">
        <v>5.0000000000000001E-4</v>
      </c>
      <c r="E205" s="51">
        <f>+(C205-C$7)/C$8</f>
        <v>8958.0691064132952</v>
      </c>
      <c r="F205" s="39">
        <f>ROUND(2*E205,0)/2</f>
        <v>8958</v>
      </c>
      <c r="G205" s="28">
        <f>+C205-(C$7+F205*C$8)</f>
        <v>2.5302000205556396E-2</v>
      </c>
      <c r="L205" s="28">
        <f>+G205</f>
        <v>2.5302000205556396E-2</v>
      </c>
      <c r="O205" s="28">
        <f ca="1">+C$11+C$12*$F205</f>
        <v>3.0416250149381905E-2</v>
      </c>
      <c r="Q205" s="52">
        <f>+C205-15018.5</f>
        <v>41231.884200000204</v>
      </c>
    </row>
    <row r="206" spans="1:17" s="28" customFormat="1" ht="12.95" customHeight="1" x14ac:dyDescent="0.2">
      <c r="A206" s="80" t="s">
        <v>216</v>
      </c>
      <c r="B206" s="81" t="s">
        <v>33</v>
      </c>
      <c r="C206" s="76">
        <v>56251.482199999969</v>
      </c>
      <c r="D206" s="76">
        <v>6.9999999999999999E-4</v>
      </c>
      <c r="E206" s="51">
        <f>+(C206-C$7)/C$8</f>
        <v>8961.0680330263531</v>
      </c>
      <c r="F206" s="39">
        <f>ROUND(2*E206,0)/2</f>
        <v>8961</v>
      </c>
      <c r="G206" s="28">
        <f>+C206-(C$7+F206*C$8)</f>
        <v>2.4908999970648438E-2</v>
      </c>
      <c r="L206" s="28">
        <f>+G206</f>
        <v>2.4908999970648438E-2</v>
      </c>
      <c r="O206" s="28">
        <f ca="1">+C$11+C$12*$F206</f>
        <v>3.043453690615135E-2</v>
      </c>
      <c r="Q206" s="52">
        <f>+C206-15018.5</f>
        <v>41232.982199999969</v>
      </c>
    </row>
    <row r="207" spans="1:17" s="28" customFormat="1" ht="12.95" customHeight="1" x14ac:dyDescent="0.2">
      <c r="A207" s="80" t="s">
        <v>216</v>
      </c>
      <c r="B207" s="81" t="s">
        <v>47</v>
      </c>
      <c r="C207" s="76">
        <v>56252.401099999901</v>
      </c>
      <c r="D207" s="76">
        <v>2.0999999999999999E-3</v>
      </c>
      <c r="E207" s="51">
        <f>+(C207-C$7)/C$8</f>
        <v>8963.5777904627121</v>
      </c>
      <c r="F207" s="39">
        <f>ROUND(2*E207,0)/2</f>
        <v>8963.5</v>
      </c>
      <c r="G207" s="28">
        <f>+C207-(C$7+F207*C$8)</f>
        <v>2.8481499903136864E-2</v>
      </c>
      <c r="L207" s="28">
        <f>+G207</f>
        <v>2.8481499903136864E-2</v>
      </c>
      <c r="O207" s="28">
        <f ca="1">+C$11+C$12*$F207</f>
        <v>3.044977587012589E-2</v>
      </c>
      <c r="Q207" s="52">
        <f>+C207-15018.5</f>
        <v>41233.901099999901</v>
      </c>
    </row>
    <row r="208" spans="1:17" s="28" customFormat="1" ht="12.95" customHeight="1" x14ac:dyDescent="0.2">
      <c r="A208" s="80" t="s">
        <v>216</v>
      </c>
      <c r="B208" s="81" t="s">
        <v>47</v>
      </c>
      <c r="C208" s="76">
        <v>56266.317600000184</v>
      </c>
      <c r="D208" s="76">
        <v>5.0000000000000001E-4</v>
      </c>
      <c r="E208" s="51">
        <f>+(C208-C$7)/C$8</f>
        <v>9001.5874099712564</v>
      </c>
      <c r="F208" s="39">
        <f>ROUND(2*E208,0)/2</f>
        <v>9001.5</v>
      </c>
      <c r="G208" s="28">
        <f>+C208-(C$7+F208*C$8)</f>
        <v>3.2003500185965095E-2</v>
      </c>
      <c r="L208" s="28">
        <f>+G208</f>
        <v>3.2003500185965095E-2</v>
      </c>
      <c r="O208" s="28">
        <f ca="1">+C$11+C$12*$F208</f>
        <v>3.0681408122538865E-2</v>
      </c>
      <c r="Q208" s="52">
        <f>+C208-15018.5</f>
        <v>41247.817600000184</v>
      </c>
    </row>
    <row r="209" spans="1:17" s="28" customFormat="1" ht="12.95" customHeight="1" x14ac:dyDescent="0.2">
      <c r="A209" s="80" t="s">
        <v>216</v>
      </c>
      <c r="B209" s="81" t="s">
        <v>33</v>
      </c>
      <c r="C209" s="76">
        <v>56266.49189999979</v>
      </c>
      <c r="D209" s="76">
        <v>1.6999999999999999E-3</v>
      </c>
      <c r="E209" s="51">
        <f>+(C209-C$7)/C$8</f>
        <v>9002.0634690856332</v>
      </c>
      <c r="F209" s="39">
        <f>ROUND(2*E209,0)/2</f>
        <v>9002</v>
      </c>
      <c r="G209" s="28">
        <f>+C209-(C$7+F209*C$8)</f>
        <v>2.3237999790580943E-2</v>
      </c>
      <c r="L209" s="28">
        <f>+G209</f>
        <v>2.3237999790580943E-2</v>
      </c>
      <c r="O209" s="28">
        <f ca="1">+C$11+C$12*$F209</f>
        <v>3.068445591533377E-2</v>
      </c>
      <c r="Q209" s="52">
        <f>+C209-15018.5</f>
        <v>41247.99189999979</v>
      </c>
    </row>
    <row r="210" spans="1:17" s="28" customFormat="1" ht="12.95" customHeight="1" x14ac:dyDescent="0.2">
      <c r="A210" s="80" t="s">
        <v>216</v>
      </c>
      <c r="B210" s="81" t="s">
        <v>47</v>
      </c>
      <c r="C210" s="76">
        <v>56267.416000000201</v>
      </c>
      <c r="D210" s="76">
        <v>5.1000000000000004E-3</v>
      </c>
      <c r="E210" s="51">
        <f>+(C210-C$7)/C$8</f>
        <v>9004.5874290901429</v>
      </c>
      <c r="F210" s="39">
        <f>ROUND(2*E210,0)/2</f>
        <v>9004.5</v>
      </c>
      <c r="G210" s="28">
        <f>+C210-(C$7+F210*C$8)</f>
        <v>3.201050020288676E-2</v>
      </c>
      <c r="L210" s="28">
        <f>+G210</f>
        <v>3.201050020288676E-2</v>
      </c>
      <c r="O210" s="28">
        <f ca="1">+C$11+C$12*$F210</f>
        <v>3.069969487930831E-2</v>
      </c>
      <c r="Q210" s="52">
        <f>+C210-15018.5</f>
        <v>41248.916000000201</v>
      </c>
    </row>
    <row r="211" spans="1:17" s="28" customFormat="1" ht="12.95" customHeight="1" x14ac:dyDescent="0.2">
      <c r="A211" s="80" t="s">
        <v>216</v>
      </c>
      <c r="B211" s="81" t="s">
        <v>33</v>
      </c>
      <c r="C211" s="76">
        <v>56276.380200000014</v>
      </c>
      <c r="D211" s="76">
        <v>6.9999999999999999E-4</v>
      </c>
      <c r="E211" s="51">
        <f>+(C211-C$7)/C$8</f>
        <v>9029.0710155655124</v>
      </c>
      <c r="F211" s="39">
        <f>ROUND(2*E211,0)/2</f>
        <v>9029</v>
      </c>
      <c r="G211" s="28">
        <f>+C211-(C$7+F211*C$8)</f>
        <v>2.6001000020187348E-2</v>
      </c>
      <c r="L211" s="28">
        <f>+G211</f>
        <v>2.6001000020187348E-2</v>
      </c>
      <c r="O211" s="28">
        <f ca="1">+C$11+C$12*$F211</f>
        <v>3.0849036726258775E-2</v>
      </c>
      <c r="Q211" s="52">
        <f>+C211-15018.5</f>
        <v>41257.880200000014</v>
      </c>
    </row>
    <row r="212" spans="1:17" s="28" customFormat="1" ht="12.95" customHeight="1" x14ac:dyDescent="0.2">
      <c r="A212" s="80" t="s">
        <v>216</v>
      </c>
      <c r="B212" s="81" t="s">
        <v>47</v>
      </c>
      <c r="C212" s="76">
        <v>56278.392099999823</v>
      </c>
      <c r="D212" s="76">
        <v>4.0000000000000001E-3</v>
      </c>
      <c r="E212" s="51">
        <f>+(C212-C$7)/C$8</f>
        <v>9034.5660433009634</v>
      </c>
      <c r="F212" s="39">
        <f>ROUND(2*E212,0)/2</f>
        <v>9034.5</v>
      </c>
      <c r="G212" s="28">
        <f>+C212-(C$7+F212*C$8)</f>
        <v>2.4180499822250567E-2</v>
      </c>
      <c r="L212" s="28">
        <f>+G212</f>
        <v>2.4180499822250567E-2</v>
      </c>
      <c r="O212" s="28">
        <f ca="1">+C$11+C$12*$F212</f>
        <v>3.088256244700276E-2</v>
      </c>
      <c r="Q212" s="52">
        <f>+C212-15018.5</f>
        <v>41259.892099999823</v>
      </c>
    </row>
    <row r="213" spans="1:17" s="28" customFormat="1" ht="12.95" customHeight="1" x14ac:dyDescent="0.2">
      <c r="A213" s="80" t="s">
        <v>216</v>
      </c>
      <c r="B213" s="81" t="s">
        <v>33</v>
      </c>
      <c r="C213" s="76">
        <v>56279.313599999994</v>
      </c>
      <c r="D213" s="76">
        <v>5.0000000000000001E-4</v>
      </c>
      <c r="E213" s="51">
        <f>+(C213-C$7)/C$8</f>
        <v>9037.0829020213969</v>
      </c>
      <c r="F213" s="39">
        <f>ROUND(2*E213,0)/2</f>
        <v>9037</v>
      </c>
      <c r="G213" s="28">
        <f>+C213-(C$7+F213*C$8)</f>
        <v>3.0352999994647689E-2</v>
      </c>
      <c r="L213" s="28">
        <f>+G213</f>
        <v>3.0352999994647689E-2</v>
      </c>
      <c r="O213" s="28">
        <f ca="1">+C$11+C$12*$F213</f>
        <v>3.08978014109773E-2</v>
      </c>
      <c r="Q213" s="52">
        <f>+C213-15018.5</f>
        <v>41260.813599999994</v>
      </c>
    </row>
    <row r="214" spans="1:17" s="28" customFormat="1" ht="12.95" customHeight="1" x14ac:dyDescent="0.2">
      <c r="A214" s="80" t="s">
        <v>216</v>
      </c>
      <c r="B214" s="81" t="s">
        <v>33</v>
      </c>
      <c r="C214" s="76">
        <v>56287.364800000098</v>
      </c>
      <c r="D214" s="76">
        <v>8.0000000000000004E-4</v>
      </c>
      <c r="E214" s="51">
        <f>+(C214-C$7)/C$8</f>
        <v>9059.0728455118515</v>
      </c>
      <c r="F214" s="39">
        <f>ROUND(2*E214,0)/2</f>
        <v>9059</v>
      </c>
      <c r="G214" s="28">
        <f>+C214-(C$7+F214*C$8)</f>
        <v>2.6671000101487152E-2</v>
      </c>
      <c r="L214" s="28">
        <f>+G214</f>
        <v>2.6671000101487152E-2</v>
      </c>
      <c r="O214" s="28">
        <f ca="1">+C$11+C$12*$F214</f>
        <v>3.1031904293953232E-2</v>
      </c>
      <c r="Q214" s="52">
        <f>+C214-15018.5</f>
        <v>41268.864800000098</v>
      </c>
    </row>
    <row r="215" spans="1:17" s="28" customFormat="1" ht="12.95" customHeight="1" x14ac:dyDescent="0.2">
      <c r="A215" s="80" t="s">
        <v>216</v>
      </c>
      <c r="B215" s="81" t="s">
        <v>33</v>
      </c>
      <c r="C215" s="76">
        <v>56502.653700000141</v>
      </c>
      <c r="D215" s="76">
        <v>1.1000000000000001E-3</v>
      </c>
      <c r="E215" s="51">
        <f>+(C215-C$7)/C$8</f>
        <v>9647.0834209617406</v>
      </c>
      <c r="F215" s="39">
        <f>ROUND(2*E215,0)/2</f>
        <v>9647</v>
      </c>
      <c r="G215" s="28">
        <f>+C215-(C$7+F215*C$8)</f>
        <v>3.0543000146280974E-2</v>
      </c>
      <c r="L215" s="28">
        <f>+G215</f>
        <v>3.0543000146280974E-2</v>
      </c>
      <c r="O215" s="28">
        <f ca="1">+C$11+C$12*$F215</f>
        <v>3.461610862076453E-2</v>
      </c>
      <c r="Q215" s="52">
        <f>+C215-15018.5</f>
        <v>41484.153700000141</v>
      </c>
    </row>
    <row r="216" spans="1:17" s="28" customFormat="1" ht="12.95" customHeight="1" x14ac:dyDescent="0.2">
      <c r="A216" s="80" t="s">
        <v>216</v>
      </c>
      <c r="B216" s="81" t="s">
        <v>47</v>
      </c>
      <c r="C216" s="76">
        <v>56504.665800000075</v>
      </c>
      <c r="D216" s="76">
        <v>6.4000000000000003E-3</v>
      </c>
      <c r="E216" s="51">
        <f>+(C216-C$7)/C$8</f>
        <v>9652.5789949501068</v>
      </c>
      <c r="F216" s="39">
        <f>ROUND(2*E216,0)/2</f>
        <v>9652.5</v>
      </c>
      <c r="G216" s="28">
        <f>+C216-(C$7+F216*C$8)</f>
        <v>2.8922500074259005E-2</v>
      </c>
      <c r="L216" s="28">
        <f>+G216</f>
        <v>2.8922500074259005E-2</v>
      </c>
      <c r="O216" s="28">
        <f ca="1">+C$11+C$12*$F216</f>
        <v>3.4649634341508515E-2</v>
      </c>
      <c r="Q216" s="52">
        <f>+C216-15018.5</f>
        <v>41486.165800000075</v>
      </c>
    </row>
    <row r="217" spans="1:17" s="28" customFormat="1" ht="12.95" customHeight="1" x14ac:dyDescent="0.2">
      <c r="A217" s="80" t="s">
        <v>216</v>
      </c>
      <c r="B217" s="81" t="s">
        <v>33</v>
      </c>
      <c r="C217" s="76">
        <v>56505.581999999937</v>
      </c>
      <c r="D217" s="76">
        <v>1.1999999999999999E-3</v>
      </c>
      <c r="E217" s="51">
        <f>+(C217-C$7)/C$8</f>
        <v>9655.0813779765685</v>
      </c>
      <c r="F217" s="39">
        <f>ROUND(2*E217,0)/2</f>
        <v>9655</v>
      </c>
      <c r="G217" s="28">
        <f>+C217-(C$7+F217*C$8)</f>
        <v>2.9794999936711974E-2</v>
      </c>
      <c r="L217" s="28">
        <f>+G217</f>
        <v>2.9794999936711974E-2</v>
      </c>
      <c r="O217" s="28">
        <f ca="1">+C$11+C$12*$F217</f>
        <v>3.4664873305483054E-2</v>
      </c>
      <c r="Q217" s="52">
        <f>+C217-15018.5</f>
        <v>41487.081999999937</v>
      </c>
    </row>
    <row r="218" spans="1:17" s="28" customFormat="1" ht="12.95" customHeight="1" x14ac:dyDescent="0.2">
      <c r="A218" s="80" t="s">
        <v>216</v>
      </c>
      <c r="B218" s="81" t="s">
        <v>33</v>
      </c>
      <c r="C218" s="76">
        <v>56506.681799999904</v>
      </c>
      <c r="D218" s="76">
        <v>1.2999999999999999E-3</v>
      </c>
      <c r="E218" s="51">
        <f>+(C218-C$7)/C$8</f>
        <v>9658.085220863315</v>
      </c>
      <c r="F218" s="39">
        <f>ROUND(2*E218,0)/2</f>
        <v>9658</v>
      </c>
      <c r="G218" s="28">
        <f>+C218-(C$7+F218*C$8)</f>
        <v>3.120199990371475E-2</v>
      </c>
      <c r="L218" s="28">
        <f>+G218</f>
        <v>3.120199990371475E-2</v>
      </c>
      <c r="O218" s="28">
        <f ca="1">+C$11+C$12*$F218</f>
        <v>3.4683160062252499E-2</v>
      </c>
      <c r="Q218" s="52">
        <f>+C218-15018.5</f>
        <v>41488.181799999904</v>
      </c>
    </row>
    <row r="219" spans="1:17" s="28" customFormat="1" ht="12.95" customHeight="1" x14ac:dyDescent="0.2">
      <c r="A219" s="80" t="s">
        <v>216</v>
      </c>
      <c r="B219" s="81" t="s">
        <v>47</v>
      </c>
      <c r="C219" s="76">
        <v>56507.600899999961</v>
      </c>
      <c r="D219" s="76">
        <v>2.5999999999999999E-3</v>
      </c>
      <c r="E219" s="51">
        <f>+(C219-C$7)/C$8</f>
        <v>9660.5955245525874</v>
      </c>
      <c r="F219" s="39">
        <f>ROUND(2*E219,0)/2</f>
        <v>9660.5</v>
      </c>
      <c r="G219" s="28">
        <f>+C219-(C$7+F219*C$8)</f>
        <v>3.4974499962117989E-2</v>
      </c>
      <c r="L219" s="28">
        <f>+G219</f>
        <v>3.4974499962117989E-2</v>
      </c>
      <c r="O219" s="28">
        <f ca="1">+C$11+C$12*$F219</f>
        <v>3.4698399026227039E-2</v>
      </c>
      <c r="Q219" s="52">
        <f>+C219-15018.5</f>
        <v>41489.100899999961</v>
      </c>
    </row>
    <row r="220" spans="1:17" s="28" customFormat="1" ht="12.95" customHeight="1" x14ac:dyDescent="0.2">
      <c r="A220" s="80" t="s">
        <v>216</v>
      </c>
      <c r="B220" s="81" t="s">
        <v>47</v>
      </c>
      <c r="C220" s="76">
        <v>56508.70110000018</v>
      </c>
      <c r="D220" s="76">
        <v>3.5000000000000001E-3</v>
      </c>
      <c r="E220" s="51">
        <f>+(C220-C$7)/C$8</f>
        <v>9663.6004599451626</v>
      </c>
      <c r="F220" s="39">
        <f>ROUND(2*E220,0)/2</f>
        <v>9663.5</v>
      </c>
      <c r="G220" s="28">
        <f>+C220-(C$7+F220*C$8)</f>
        <v>3.6781500180950388E-2</v>
      </c>
      <c r="L220" s="28">
        <f>+G220</f>
        <v>3.6781500180950388E-2</v>
      </c>
      <c r="O220" s="28">
        <f ca="1">+C$11+C$12*$F220</f>
        <v>3.4716685782996484E-2</v>
      </c>
      <c r="Q220" s="52">
        <f>+C220-15018.5</f>
        <v>41490.20110000018</v>
      </c>
    </row>
    <row r="221" spans="1:17" s="28" customFormat="1" ht="12.95" customHeight="1" x14ac:dyDescent="0.2">
      <c r="A221" s="80" t="s">
        <v>216</v>
      </c>
      <c r="B221" s="81" t="s">
        <v>33</v>
      </c>
      <c r="C221" s="76">
        <v>56509.61269999994</v>
      </c>
      <c r="D221" s="76">
        <v>8.0000000000000004E-4</v>
      </c>
      <c r="E221" s="51">
        <f>+(C221-C$7)/C$8</f>
        <v>9666.0902791622175</v>
      </c>
      <c r="F221" s="39">
        <f>ROUND(2*E221,0)/2</f>
        <v>9666</v>
      </c>
      <c r="G221" s="28">
        <f>+C221-(C$7+F221*C$8)</f>
        <v>3.3053999941330403E-2</v>
      </c>
      <c r="L221" s="28">
        <f>+G221</f>
        <v>3.3053999941330403E-2</v>
      </c>
      <c r="O221" s="28">
        <f ca="1">+C$11+C$12*$F221</f>
        <v>3.4731924746971024E-2</v>
      </c>
      <c r="Q221" s="52">
        <f>+C221-15018.5</f>
        <v>41491.11269999994</v>
      </c>
    </row>
    <row r="222" spans="1:17" s="28" customFormat="1" ht="12.95" customHeight="1" x14ac:dyDescent="0.2">
      <c r="A222" s="80" t="s">
        <v>216</v>
      </c>
      <c r="B222" s="81" t="s">
        <v>33</v>
      </c>
      <c r="C222" s="76">
        <v>56510.709999999963</v>
      </c>
      <c r="D222" s="76">
        <v>6.9999999999999999E-4</v>
      </c>
      <c r="E222" s="51">
        <f>+(C222-C$7)/C$8</f>
        <v>9669.087293891982</v>
      </c>
      <c r="F222" s="39">
        <f>ROUND(2*E222,0)/2</f>
        <v>9669</v>
      </c>
      <c r="G222" s="28">
        <f>+C222-(C$7+F222*C$8)</f>
        <v>3.1960999964212533E-2</v>
      </c>
      <c r="L222" s="28">
        <f>+G222</f>
        <v>3.1960999964212533E-2</v>
      </c>
      <c r="O222" s="28">
        <f ca="1">+C$11+C$12*$F222</f>
        <v>3.4750211503740469E-2</v>
      </c>
      <c r="Q222" s="52">
        <f>+C222-15018.5</f>
        <v>41492.209999999963</v>
      </c>
    </row>
    <row r="223" spans="1:17" s="28" customFormat="1" ht="12.95" customHeight="1" x14ac:dyDescent="0.2">
      <c r="A223" s="80" t="s">
        <v>216</v>
      </c>
      <c r="B223" s="81" t="s">
        <v>47</v>
      </c>
      <c r="C223" s="76">
        <v>56511.634300000034</v>
      </c>
      <c r="D223" s="76">
        <v>7.4999999999999997E-3</v>
      </c>
      <c r="E223" s="51">
        <f>+(C223-C$7)/C$8</f>
        <v>9671.6118001481336</v>
      </c>
      <c r="F223" s="39">
        <f>ROUND(2*E223,0)/2</f>
        <v>9671.5</v>
      </c>
      <c r="G223" s="28">
        <f>+C223-(C$7+F223*C$8)</f>
        <v>4.0933500036771875E-2</v>
      </c>
      <c r="L223" s="28">
        <f>+G223</f>
        <v>4.0933500036771875E-2</v>
      </c>
      <c r="O223" s="28">
        <f ca="1">+C$11+C$12*$F223</f>
        <v>3.4765450467715009E-2</v>
      </c>
      <c r="Q223" s="52">
        <f>+C223-15018.5</f>
        <v>41493.134300000034</v>
      </c>
    </row>
    <row r="224" spans="1:17" s="28" customFormat="1" ht="12.95" customHeight="1" x14ac:dyDescent="0.2">
      <c r="A224" s="80" t="s">
        <v>216</v>
      </c>
      <c r="B224" s="81" t="s">
        <v>33</v>
      </c>
      <c r="C224" s="76">
        <v>56513.63860000018</v>
      </c>
      <c r="D224" s="76">
        <v>1.1000000000000001E-3</v>
      </c>
      <c r="E224" s="51">
        <f>+(C224-C$7)/C$8</f>
        <v>9677.0860702868176</v>
      </c>
      <c r="F224" s="39">
        <f>ROUND(2*E224,0)/2</f>
        <v>9677</v>
      </c>
      <c r="G224" s="28">
        <f>+C224-(C$7+F224*C$8)</f>
        <v>3.1513000183622353E-2</v>
      </c>
      <c r="L224" s="28">
        <f>+G224</f>
        <v>3.1513000183622353E-2</v>
      </c>
      <c r="O224" s="28">
        <f ca="1">+C$11+C$12*$F224</f>
        <v>3.479897618845898E-2</v>
      </c>
      <c r="Q224" s="52">
        <f>+C224-15018.5</f>
        <v>41495.13860000018</v>
      </c>
    </row>
    <row r="225" spans="1:17" s="28" customFormat="1" ht="12.95" customHeight="1" x14ac:dyDescent="0.2">
      <c r="A225" s="80" t="s">
        <v>216</v>
      </c>
      <c r="B225" s="81" t="s">
        <v>47</v>
      </c>
      <c r="C225" s="76">
        <v>56514.562299999874</v>
      </c>
      <c r="D225" s="76">
        <v>3.0999999999999999E-3</v>
      </c>
      <c r="E225" s="51">
        <f>+(C225-C$7)/C$8</f>
        <v>9679.6089377842254</v>
      </c>
      <c r="F225" s="39">
        <f>ROUND(2*E225,0)/2</f>
        <v>9679.5</v>
      </c>
      <c r="G225" s="28">
        <f>+C225-(C$7+F225*C$8)</f>
        <v>3.9885499878437258E-2</v>
      </c>
      <c r="L225" s="28">
        <f>+G225</f>
        <v>3.9885499878437258E-2</v>
      </c>
      <c r="O225" s="28">
        <f ca="1">+C$11+C$12*$F225</f>
        <v>3.481421515243352E-2</v>
      </c>
      <c r="Q225" s="52">
        <f>+C225-15018.5</f>
        <v>41496.062299999874</v>
      </c>
    </row>
    <row r="226" spans="1:17" s="28" customFormat="1" ht="12.95" customHeight="1" x14ac:dyDescent="0.2">
      <c r="A226" s="80" t="s">
        <v>216</v>
      </c>
      <c r="B226" s="81" t="s">
        <v>47</v>
      </c>
      <c r="C226" s="76">
        <v>56515.654699999839</v>
      </c>
      <c r="D226" s="76">
        <v>1.6999999999999999E-3</v>
      </c>
      <c r="E226" s="51">
        <f>+(C226-C$7)/C$8</f>
        <v>9682.5925693258469</v>
      </c>
      <c r="F226" s="39">
        <f>ROUND(2*E226,0)/2</f>
        <v>9682.5</v>
      </c>
      <c r="G226" s="28">
        <f>+C226-(C$7+F226*C$8)</f>
        <v>3.389249984320486E-2</v>
      </c>
      <c r="L226" s="28">
        <f>+G226</f>
        <v>3.389249984320486E-2</v>
      </c>
      <c r="O226" s="28">
        <f ca="1">+C$11+C$12*$F226</f>
        <v>3.4832501909202965E-2</v>
      </c>
      <c r="Q226" s="52">
        <f>+C226-15018.5</f>
        <v>41497.154699999839</v>
      </c>
    </row>
    <row r="227" spans="1:17" s="28" customFormat="1" ht="12.95" customHeight="1" x14ac:dyDescent="0.2">
      <c r="A227" s="80" t="s">
        <v>216</v>
      </c>
      <c r="B227" s="81" t="s">
        <v>33</v>
      </c>
      <c r="C227" s="76">
        <v>56516.56930000009</v>
      </c>
      <c r="D227" s="76">
        <v>8.9999999999999998E-4</v>
      </c>
      <c r="E227" s="51">
        <f>+(C227-C$7)/C$8</f>
        <v>9685.0905823328048</v>
      </c>
      <c r="F227" s="39">
        <f>ROUND(2*E227,0)/2</f>
        <v>9685</v>
      </c>
      <c r="G227" s="28">
        <f>+C227-(C$7+F227*C$8)</f>
        <v>3.3165000095323194E-2</v>
      </c>
      <c r="L227" s="28">
        <f>+G227</f>
        <v>3.3165000095323194E-2</v>
      </c>
      <c r="O227" s="28">
        <f ca="1">+C$11+C$12*$F227</f>
        <v>3.4847740873177505E-2</v>
      </c>
      <c r="Q227" s="52">
        <f>+C227-15018.5</f>
        <v>41498.06930000009</v>
      </c>
    </row>
    <row r="228" spans="1:17" s="28" customFormat="1" ht="12.95" customHeight="1" x14ac:dyDescent="0.2">
      <c r="A228" s="80" t="s">
        <v>216</v>
      </c>
      <c r="B228" s="81" t="s">
        <v>33</v>
      </c>
      <c r="C228" s="76">
        <v>56520.596899999771</v>
      </c>
      <c r="D228" s="76">
        <v>5.9999999999999995E-4</v>
      </c>
      <c r="E228" s="51">
        <f>+(C228-C$7)/C$8</f>
        <v>9696.0910166027279</v>
      </c>
      <c r="F228" s="39">
        <f>ROUND(2*E228,0)/2</f>
        <v>9696</v>
      </c>
      <c r="G228" s="28">
        <f>+C228-(C$7+F228*C$8)</f>
        <v>3.3323999770800583E-2</v>
      </c>
      <c r="L228" s="28">
        <f>+G228</f>
        <v>3.3323999770800583E-2</v>
      </c>
      <c r="O228" s="28">
        <f ca="1">+C$11+C$12*$F228</f>
        <v>3.4914792314665474E-2</v>
      </c>
      <c r="Q228" s="52">
        <f>+C228-15018.5</f>
        <v>41502.096899999771</v>
      </c>
    </row>
    <row r="229" spans="1:17" s="28" customFormat="1" ht="12.95" customHeight="1" x14ac:dyDescent="0.2">
      <c r="A229" s="80" t="s">
        <v>216</v>
      </c>
      <c r="B229" s="81" t="s">
        <v>33</v>
      </c>
      <c r="C229" s="76">
        <v>56521.69430000009</v>
      </c>
      <c r="D229" s="76">
        <v>1E-3</v>
      </c>
      <c r="E229" s="51">
        <f>+(C229-C$7)/C$8</f>
        <v>9699.0883044595848</v>
      </c>
      <c r="F229" s="39">
        <f>ROUND(2*E229,0)/2</f>
        <v>9699</v>
      </c>
      <c r="G229" s="28">
        <f>+C229-(C$7+F229*C$8)</f>
        <v>3.2331000089470763E-2</v>
      </c>
      <c r="L229" s="28">
        <f>+G229</f>
        <v>3.2331000089470763E-2</v>
      </c>
      <c r="O229" s="28">
        <f ca="1">+C$11+C$12*$F229</f>
        <v>3.4933079071434919E-2</v>
      </c>
      <c r="Q229" s="52">
        <f>+C229-15018.5</f>
        <v>41503.19430000009</v>
      </c>
    </row>
    <row r="230" spans="1:17" s="28" customFormat="1" ht="12.95" customHeight="1" x14ac:dyDescent="0.2">
      <c r="A230" s="80" t="s">
        <v>216</v>
      </c>
      <c r="B230" s="81" t="s">
        <v>33</v>
      </c>
      <c r="C230" s="76">
        <v>56549.520500000101</v>
      </c>
      <c r="D230" s="76">
        <v>1.1000000000000001E-3</v>
      </c>
      <c r="E230" s="51">
        <f>+(C230-C$7)/C$8</f>
        <v>9775.0889708877494</v>
      </c>
      <c r="F230" s="39">
        <f>ROUND(2*E230,0)/2</f>
        <v>9775</v>
      </c>
      <c r="G230" s="28">
        <f>+C230-(C$7+F230*C$8)</f>
        <v>3.2575000106589869E-2</v>
      </c>
      <c r="L230" s="28">
        <f>+G230</f>
        <v>3.2575000106589869E-2</v>
      </c>
      <c r="O230" s="28">
        <f ca="1">+C$11+C$12*$F230</f>
        <v>3.5396343576260869E-2</v>
      </c>
      <c r="Q230" s="52">
        <f>+C230-15018.5</f>
        <v>41531.020500000101</v>
      </c>
    </row>
    <row r="231" spans="1:17" s="28" customFormat="1" ht="12.95" customHeight="1" x14ac:dyDescent="0.2">
      <c r="A231" s="80" t="s">
        <v>216</v>
      </c>
      <c r="B231" s="81" t="s">
        <v>47</v>
      </c>
      <c r="C231" s="76">
        <v>56549.704200000037</v>
      </c>
      <c r="D231" s="76">
        <v>1.1000000000000001E-3</v>
      </c>
      <c r="E231" s="51">
        <f>+(C231-C$7)/C$8</f>
        <v>9775.5907038738569</v>
      </c>
      <c r="F231" s="39">
        <f>ROUND(2*E231,0)/2</f>
        <v>9775.5</v>
      </c>
      <c r="G231" s="28">
        <f>+C231-(C$7+F231*C$8)</f>
        <v>3.3209500041266438E-2</v>
      </c>
      <c r="L231" s="28">
        <f>+G231</f>
        <v>3.3209500041266438E-2</v>
      </c>
      <c r="O231" s="28">
        <f ca="1">+C$11+C$12*$F231</f>
        <v>3.5399391369055774E-2</v>
      </c>
      <c r="Q231" s="52">
        <f>+C231-15018.5</f>
        <v>41531.204200000037</v>
      </c>
    </row>
    <row r="232" spans="1:17" s="28" customFormat="1" ht="12.95" customHeight="1" x14ac:dyDescent="0.2">
      <c r="A232" s="80" t="s">
        <v>216</v>
      </c>
      <c r="B232" s="81" t="s">
        <v>33</v>
      </c>
      <c r="C232" s="76">
        <v>56551.724899999797</v>
      </c>
      <c r="D232" s="76">
        <v>8.9999999999999993E-3</v>
      </c>
      <c r="E232" s="51">
        <f>+(C232-C$7)/C$8</f>
        <v>9781.109766722293</v>
      </c>
      <c r="F232" s="39">
        <f>ROUND(2*E232,0)/2</f>
        <v>9781</v>
      </c>
      <c r="G232" s="28">
        <f>+C232-(C$7+F232*C$8)</f>
        <v>4.0188999802921899E-2</v>
      </c>
      <c r="L232" s="28">
        <f>+G232</f>
        <v>4.0188999802921899E-2</v>
      </c>
      <c r="O232" s="28">
        <f ca="1">+C$11+C$12*$F232</f>
        <v>3.5432917089799759E-2</v>
      </c>
      <c r="Q232" s="52">
        <f>+C232-15018.5</f>
        <v>41533.224899999797</v>
      </c>
    </row>
    <row r="233" spans="1:17" s="28" customFormat="1" ht="12.95" customHeight="1" x14ac:dyDescent="0.2">
      <c r="A233" s="80" t="s">
        <v>216</v>
      </c>
      <c r="B233" s="81" t="s">
        <v>33</v>
      </c>
      <c r="C233" s="76">
        <v>56553.549300000072</v>
      </c>
      <c r="D233" s="76">
        <v>8.0000000000000004E-4</v>
      </c>
      <c r="E233" s="51">
        <f>+(C233-C$7)/C$8</f>
        <v>9786.0926826738887</v>
      </c>
      <c r="F233" s="39">
        <f>ROUND(2*E233,0)/2</f>
        <v>9786</v>
      </c>
      <c r="G233" s="28">
        <f>+C233-(C$7+F233*C$8)</f>
        <v>3.3934000071894843E-2</v>
      </c>
      <c r="L233" s="28">
        <f>+G233</f>
        <v>3.3934000071894843E-2</v>
      </c>
      <c r="O233" s="28">
        <f ca="1">+C$11+C$12*$F233</f>
        <v>3.5463395017748839E-2</v>
      </c>
      <c r="Q233" s="52">
        <f>+C233-15018.5</f>
        <v>41535.049300000072</v>
      </c>
    </row>
    <row r="234" spans="1:17" s="28" customFormat="1" ht="12.95" customHeight="1" x14ac:dyDescent="0.2">
      <c r="A234" s="80" t="s">
        <v>216</v>
      </c>
      <c r="B234" s="81" t="s">
        <v>47</v>
      </c>
      <c r="C234" s="76">
        <v>56559.591500000097</v>
      </c>
      <c r="D234" s="76">
        <v>1.1999999999999999E-3</v>
      </c>
      <c r="E234" s="51">
        <f>+(C234-C$7)/C$8</f>
        <v>9802.5955190904333</v>
      </c>
      <c r="F234" s="39">
        <f>ROUND(2*E234,0)/2</f>
        <v>9802.5</v>
      </c>
      <c r="G234" s="28">
        <f>+C234-(C$7+F234*C$8)</f>
        <v>3.4972500099684112E-2</v>
      </c>
      <c r="L234" s="28">
        <f>+G234</f>
        <v>3.4972500099684112E-2</v>
      </c>
      <c r="O234" s="28">
        <f ca="1">+C$11+C$12*$F234</f>
        <v>3.556397217998078E-2</v>
      </c>
      <c r="Q234" s="52">
        <f>+C234-15018.5</f>
        <v>41541.091500000097</v>
      </c>
    </row>
    <row r="235" spans="1:17" s="28" customFormat="1" ht="12.95" customHeight="1" x14ac:dyDescent="0.2">
      <c r="A235" s="80" t="s">
        <v>216</v>
      </c>
      <c r="B235" s="81" t="s">
        <v>33</v>
      </c>
      <c r="C235" s="76">
        <v>56563.434400000144</v>
      </c>
      <c r="D235" s="76">
        <v>1.1000000000000001E-3</v>
      </c>
      <c r="E235" s="51">
        <f>+(C235-C$7)/C$8</f>
        <v>9813.0914891122193</v>
      </c>
      <c r="F235" s="39">
        <f>ROUND(2*E235,0)/2</f>
        <v>9813</v>
      </c>
      <c r="G235" s="28">
        <f>+C235-(C$7+F235*C$8)</f>
        <v>3.3497000142233446E-2</v>
      </c>
      <c r="L235" s="28">
        <f>+G235</f>
        <v>3.3497000142233446E-2</v>
      </c>
      <c r="O235" s="28">
        <f ca="1">+C$11+C$12*$F235</f>
        <v>3.5627975828673844E-2</v>
      </c>
      <c r="Q235" s="52">
        <f>+C235-15018.5</f>
        <v>41544.934400000144</v>
      </c>
    </row>
    <row r="236" spans="1:17" s="28" customFormat="1" ht="12.95" customHeight="1" x14ac:dyDescent="0.2">
      <c r="A236" s="80" t="s">
        <v>216</v>
      </c>
      <c r="B236" s="81" t="s">
        <v>33</v>
      </c>
      <c r="C236" s="76">
        <v>56564.534200000111</v>
      </c>
      <c r="D236" s="76">
        <v>1.2999999999999999E-3</v>
      </c>
      <c r="E236" s="51">
        <f>+(C236-C$7)/C$8</f>
        <v>9816.0953319989658</v>
      </c>
      <c r="F236" s="39">
        <f>ROUND(2*E236,0)/2</f>
        <v>9816</v>
      </c>
      <c r="G236" s="28">
        <f>+C236-(C$7+F236*C$8)</f>
        <v>3.4904000116512179E-2</v>
      </c>
      <c r="L236" s="28">
        <f>+G236</f>
        <v>3.4904000116512179E-2</v>
      </c>
      <c r="O236" s="28">
        <f ca="1">+C$11+C$12*$F236</f>
        <v>3.5646262585443289E-2</v>
      </c>
      <c r="Q236" s="52">
        <f>+C236-15018.5</f>
        <v>41546.034200000111</v>
      </c>
    </row>
    <row r="237" spans="1:17" s="28" customFormat="1" ht="12.95" customHeight="1" x14ac:dyDescent="0.2">
      <c r="A237" s="80" t="s">
        <v>216</v>
      </c>
      <c r="B237" s="81" t="s">
        <v>47</v>
      </c>
      <c r="C237" s="76">
        <v>56564.710899999831</v>
      </c>
      <c r="D237" s="76">
        <v>1.2200000000000001E-2</v>
      </c>
      <c r="E237" s="51">
        <f>+(C237-C$7)/C$8</f>
        <v>9816.5779461445036</v>
      </c>
      <c r="F237" s="39">
        <f>ROUND(2*E237,0)/2</f>
        <v>9816.5</v>
      </c>
      <c r="G237" s="28">
        <f>+C237-(C$7+F237*C$8)</f>
        <v>2.8538499835121911E-2</v>
      </c>
      <c r="L237" s="28">
        <f>+G237</f>
        <v>2.8538499835121911E-2</v>
      </c>
      <c r="O237" s="28">
        <f ca="1">+C$11+C$12*$F237</f>
        <v>3.5649310378238194E-2</v>
      </c>
      <c r="Q237" s="52">
        <f>+C237-15018.5</f>
        <v>41546.210899999831</v>
      </c>
    </row>
    <row r="238" spans="1:17" s="28" customFormat="1" ht="12.95" customHeight="1" x14ac:dyDescent="0.2">
      <c r="A238" s="80" t="s">
        <v>216</v>
      </c>
      <c r="B238" s="81" t="s">
        <v>47</v>
      </c>
      <c r="C238" s="76">
        <v>56565.446099999826</v>
      </c>
      <c r="D238" s="76">
        <v>1.8E-3</v>
      </c>
      <c r="E238" s="51">
        <f>+(C238-C$7)/C$8</f>
        <v>9818.5859705947569</v>
      </c>
      <c r="F238" s="39">
        <f>ROUND(2*E238,0)/2</f>
        <v>9818.5</v>
      </c>
      <c r="G238" s="28">
        <f>+C238-(C$7+F238*C$8)</f>
        <v>3.1476499825657811E-2</v>
      </c>
      <c r="L238" s="28">
        <f>+G238</f>
        <v>3.1476499825657811E-2</v>
      </c>
      <c r="O238" s="28">
        <f ca="1">+C$11+C$12*$F238</f>
        <v>3.5661501549417829E-2</v>
      </c>
      <c r="Q238" s="52">
        <f>+C238-15018.5</f>
        <v>41546.946099999826</v>
      </c>
    </row>
    <row r="239" spans="1:17" s="28" customFormat="1" ht="12.95" customHeight="1" x14ac:dyDescent="0.2">
      <c r="A239" s="80" t="s">
        <v>216</v>
      </c>
      <c r="B239" s="81" t="s">
        <v>33</v>
      </c>
      <c r="C239" s="76">
        <v>56565.634099999908</v>
      </c>
      <c r="D239" s="76">
        <v>8.0000000000000004E-4</v>
      </c>
      <c r="E239" s="51">
        <f>+(C239-C$7)/C$8</f>
        <v>9819.0994480115332</v>
      </c>
      <c r="F239" s="39">
        <f>ROUND(2*E239,0)/2</f>
        <v>9819</v>
      </c>
      <c r="G239" s="28">
        <f>+C239-(C$7+F239*C$8)</f>
        <v>3.6410999913641717E-2</v>
      </c>
      <c r="L239" s="28">
        <f>+G239</f>
        <v>3.6410999913641717E-2</v>
      </c>
      <c r="O239" s="28">
        <f ca="1">+C$11+C$12*$F239</f>
        <v>3.5664549342212734E-2</v>
      </c>
      <c r="Q239" s="52">
        <f>+C239-15018.5</f>
        <v>41547.134099999908</v>
      </c>
    </row>
    <row r="240" spans="1:17" s="28" customFormat="1" ht="12.95" customHeight="1" x14ac:dyDescent="0.2">
      <c r="A240" s="80" t="s">
        <v>216</v>
      </c>
      <c r="B240" s="81" t="s">
        <v>33</v>
      </c>
      <c r="C240" s="76">
        <v>56569.658499999903</v>
      </c>
      <c r="D240" s="76">
        <v>8.0000000000000004E-4</v>
      </c>
      <c r="E240" s="51">
        <f>+(C240-C$7)/C$8</f>
        <v>9830.0911422411791</v>
      </c>
      <c r="F240" s="39">
        <f>ROUND(2*E240,0)/2</f>
        <v>9830</v>
      </c>
      <c r="G240" s="28">
        <f>+C240-(C$7+F240*C$8)</f>
        <v>3.336999990278855E-2</v>
      </c>
      <c r="L240" s="28">
        <f>+G240</f>
        <v>3.336999990278855E-2</v>
      </c>
      <c r="O240" s="28">
        <f ca="1">+C$11+C$12*$F240</f>
        <v>3.5731600783700704E-2</v>
      </c>
      <c r="Q240" s="52">
        <f>+C240-15018.5</f>
        <v>41551.158499999903</v>
      </c>
    </row>
    <row r="241" spans="1:17" s="28" customFormat="1" ht="12.95" customHeight="1" x14ac:dyDescent="0.2">
      <c r="A241" s="80" t="s">
        <v>216</v>
      </c>
      <c r="B241" s="81" t="s">
        <v>47</v>
      </c>
      <c r="C241" s="76">
        <v>56570.574299999978</v>
      </c>
      <c r="D241" s="76">
        <v>1.1000000000000001E-3</v>
      </c>
      <c r="E241" s="51">
        <f>+(C241-C$7)/C$8</f>
        <v>9832.5924327630837</v>
      </c>
      <c r="F241" s="39">
        <f>ROUND(2*E241,0)/2</f>
        <v>9832.5</v>
      </c>
      <c r="G241" s="28">
        <f>+C241-(C$7+F241*C$8)</f>
        <v>3.3842499979073182E-2</v>
      </c>
      <c r="L241" s="28">
        <f>+G241</f>
        <v>3.3842499979073182E-2</v>
      </c>
      <c r="O241" s="28">
        <f ca="1">+C$11+C$12*$F241</f>
        <v>3.5746839747675244E-2</v>
      </c>
      <c r="Q241" s="52">
        <f>+C241-15018.5</f>
        <v>41552.074299999978</v>
      </c>
    </row>
    <row r="242" spans="1:17" s="28" customFormat="1" ht="12.95" customHeight="1" x14ac:dyDescent="0.2">
      <c r="A242" s="80" t="s">
        <v>216</v>
      </c>
      <c r="B242" s="81" t="s">
        <v>33</v>
      </c>
      <c r="C242" s="76">
        <v>56571.488700000104</v>
      </c>
      <c r="D242" s="76">
        <v>8.0000000000000004E-4</v>
      </c>
      <c r="E242" s="51">
        <f>+(C242-C$7)/C$8</f>
        <v>9835.0898995171283</v>
      </c>
      <c r="F242" s="39">
        <f>ROUND(2*E242,0)/2</f>
        <v>9835</v>
      </c>
      <c r="G242" s="28">
        <f>+C242-(C$7+F242*C$8)</f>
        <v>3.2915000105276704E-2</v>
      </c>
      <c r="L242" s="28">
        <f>+G242</f>
        <v>3.2915000105276704E-2</v>
      </c>
      <c r="O242" s="28">
        <f ca="1">+C$11+C$12*$F242</f>
        <v>3.5762078711649783E-2</v>
      </c>
      <c r="Q242" s="52">
        <f>+C242-15018.5</f>
        <v>41552.988700000104</v>
      </c>
    </row>
    <row r="243" spans="1:17" s="28" customFormat="1" ht="12.95" customHeight="1" x14ac:dyDescent="0.2">
      <c r="A243" s="80" t="s">
        <v>216</v>
      </c>
      <c r="B243" s="81" t="s">
        <v>47</v>
      </c>
      <c r="C243" s="76">
        <v>56571.672400000039</v>
      </c>
      <c r="D243" s="76">
        <v>1.1999999999999999E-3</v>
      </c>
      <c r="E243" s="51">
        <f>+(C243-C$7)/C$8</f>
        <v>9835.591632503234</v>
      </c>
      <c r="F243" s="39">
        <f>ROUND(2*E243,0)/2</f>
        <v>9835.5</v>
      </c>
      <c r="G243" s="28">
        <f>+C243-(C$7+F243*C$8)</f>
        <v>3.3549500039953273E-2</v>
      </c>
      <c r="L243" s="28">
        <f>+G243</f>
        <v>3.3549500039953273E-2</v>
      </c>
      <c r="O243" s="28">
        <f ca="1">+C$11+C$12*$F243</f>
        <v>3.5765126504444689E-2</v>
      </c>
      <c r="Q243" s="52">
        <f>+C243-15018.5</f>
        <v>41553.172400000039</v>
      </c>
    </row>
    <row r="244" spans="1:17" s="28" customFormat="1" ht="12.95" customHeight="1" x14ac:dyDescent="0.2">
      <c r="A244" s="80" t="s">
        <v>216</v>
      </c>
      <c r="B244" s="81" t="s">
        <v>33</v>
      </c>
      <c r="C244" s="76">
        <v>56572.587700000033</v>
      </c>
      <c r="D244" s="76">
        <v>8.9999999999999998E-4</v>
      </c>
      <c r="E244" s="51">
        <f>+(C244-C$7)/C$8</f>
        <v>9838.0915573934872</v>
      </c>
      <c r="F244" s="39">
        <f>ROUND(2*E244,0)/2</f>
        <v>9838</v>
      </c>
      <c r="G244" s="28">
        <f>+C244-(C$7+F244*C$8)</f>
        <v>3.3522000034281518E-2</v>
      </c>
      <c r="L244" s="28">
        <f>+G244</f>
        <v>3.3522000034281518E-2</v>
      </c>
      <c r="O244" s="28">
        <f ca="1">+C$11+C$12*$F244</f>
        <v>3.5780365468419228E-2</v>
      </c>
      <c r="Q244" s="52">
        <f>+C244-15018.5</f>
        <v>41554.087700000033</v>
      </c>
    </row>
    <row r="245" spans="1:17" s="28" customFormat="1" ht="12.95" customHeight="1" x14ac:dyDescent="0.2">
      <c r="A245" s="80" t="s">
        <v>216</v>
      </c>
      <c r="B245" s="81" t="s">
        <v>47</v>
      </c>
      <c r="C245" s="76">
        <v>56573.499499999918</v>
      </c>
      <c r="D245" s="76">
        <v>1.3899999999999999E-2</v>
      </c>
      <c r="E245" s="51">
        <f>+(C245-C$7)/C$8</f>
        <v>9840.5819228634573</v>
      </c>
      <c r="F245" s="39">
        <f>ROUND(2*E245,0)/2</f>
        <v>9840.5</v>
      </c>
      <c r="G245" s="28">
        <f>+C245-(C$7+F245*C$8)</f>
        <v>2.9994499920576345E-2</v>
      </c>
      <c r="L245" s="28">
        <f>+G245</f>
        <v>2.9994499920576345E-2</v>
      </c>
      <c r="O245" s="28">
        <f ca="1">+C$11+C$12*$F245</f>
        <v>3.5795604432393754E-2</v>
      </c>
      <c r="Q245" s="52">
        <f>+C245-15018.5</f>
        <v>41554.999499999918</v>
      </c>
    </row>
    <row r="246" spans="1:17" s="28" customFormat="1" ht="12.95" customHeight="1" x14ac:dyDescent="0.2">
      <c r="A246" s="80" t="s">
        <v>216</v>
      </c>
      <c r="B246" s="81" t="s">
        <v>33</v>
      </c>
      <c r="C246" s="76">
        <v>56573.685800000094</v>
      </c>
      <c r="D246" s="76">
        <v>8.0000000000000004E-4</v>
      </c>
      <c r="E246" s="51">
        <f>+(C246-C$7)/C$8</f>
        <v>9841.0907571336393</v>
      </c>
      <c r="F246" s="39">
        <f>ROUND(2*E246,0)/2</f>
        <v>9841</v>
      </c>
      <c r="G246" s="28">
        <f>+C246-(C$7+F246*C$8)</f>
        <v>3.3229000095161609E-2</v>
      </c>
      <c r="L246" s="28">
        <f>+G246</f>
        <v>3.3229000095161609E-2</v>
      </c>
      <c r="O246" s="28">
        <f ca="1">+C$11+C$12*$F246</f>
        <v>3.5798652225188674E-2</v>
      </c>
      <c r="Q246" s="52">
        <f>+C246-15018.5</f>
        <v>41555.185800000094</v>
      </c>
    </row>
    <row r="247" spans="1:17" s="28" customFormat="1" ht="12.95" customHeight="1" x14ac:dyDescent="0.2">
      <c r="A247" s="80" t="s">
        <v>216</v>
      </c>
      <c r="B247" s="81" t="s">
        <v>33</v>
      </c>
      <c r="C247" s="76">
        <v>56574.418399999849</v>
      </c>
      <c r="D247" s="76">
        <v>5.9999999999999995E-4</v>
      </c>
      <c r="E247" s="51">
        <f>+(C247-C$7)/C$8</f>
        <v>9843.0916802998163</v>
      </c>
      <c r="F247" s="39">
        <f>ROUND(2*E247,0)/2</f>
        <v>9843</v>
      </c>
      <c r="G247" s="28">
        <f>+C247-(C$7+F247*C$8)</f>
        <v>3.3566999853064772E-2</v>
      </c>
      <c r="L247" s="28">
        <f>+G247</f>
        <v>3.3566999853064772E-2</v>
      </c>
      <c r="O247" s="28">
        <f ca="1">+C$11+C$12*$F247</f>
        <v>3.5810843396368294E-2</v>
      </c>
      <c r="Q247" s="52">
        <f>+C247-15018.5</f>
        <v>41555.918399999849</v>
      </c>
    </row>
    <row r="248" spans="1:17" s="28" customFormat="1" ht="12.95" customHeight="1" x14ac:dyDescent="0.2">
      <c r="A248" s="80" t="s">
        <v>216</v>
      </c>
      <c r="B248" s="81" t="s">
        <v>47</v>
      </c>
      <c r="C248" s="76">
        <v>56574.604900000151</v>
      </c>
      <c r="D248" s="76">
        <v>1.5E-3</v>
      </c>
      <c r="E248" s="51">
        <f>+(C248-C$7)/C$8</f>
        <v>9843.6010608229117</v>
      </c>
      <c r="F248" s="39">
        <f>ROUND(2*E248,0)/2</f>
        <v>9843.5</v>
      </c>
      <c r="G248" s="28">
        <f>+C248-(C$7+F248*C$8)</f>
        <v>3.7001500153564848E-2</v>
      </c>
      <c r="L248" s="28">
        <f>+G248</f>
        <v>3.7001500153564848E-2</v>
      </c>
      <c r="O248" s="28">
        <f ca="1">+C$11+C$12*$F248</f>
        <v>3.5813891189163199E-2</v>
      </c>
      <c r="Q248" s="52">
        <f>+C248-15018.5</f>
        <v>41556.104900000151</v>
      </c>
    </row>
    <row r="249" spans="1:17" s="28" customFormat="1" ht="12.95" customHeight="1" x14ac:dyDescent="0.2">
      <c r="A249" s="80" t="s">
        <v>216</v>
      </c>
      <c r="B249" s="81" t="s">
        <v>33</v>
      </c>
      <c r="C249" s="76">
        <v>56575.517099999823</v>
      </c>
      <c r="D249" s="76">
        <v>5.0000000000000001E-4</v>
      </c>
      <c r="E249" s="51">
        <f>+(C249-C$7)/C$8</f>
        <v>9846.092518797439</v>
      </c>
      <c r="F249" s="39">
        <f>ROUND(2*E249,0)/2</f>
        <v>9846</v>
      </c>
      <c r="G249" s="28">
        <f>+C249-(C$7+F249*C$8)</f>
        <v>3.3873999826028012E-2</v>
      </c>
      <c r="L249" s="28">
        <f>+G249</f>
        <v>3.3873999826028012E-2</v>
      </c>
      <c r="O249" s="28">
        <f ca="1">+C$11+C$12*$F249</f>
        <v>3.5829130153137739E-2</v>
      </c>
      <c r="Q249" s="52">
        <f>+C249-15018.5</f>
        <v>41557.017099999823</v>
      </c>
    </row>
    <row r="250" spans="1:17" s="28" customFormat="1" ht="12.95" customHeight="1" x14ac:dyDescent="0.2">
      <c r="A250" s="80" t="s">
        <v>216</v>
      </c>
      <c r="B250" s="81" t="s">
        <v>47</v>
      </c>
      <c r="C250" s="76">
        <v>56575.701499999966</v>
      </c>
      <c r="D250" s="76">
        <v>2.8E-3</v>
      </c>
      <c r="E250" s="51">
        <f>+(C250-C$7)/C$8</f>
        <v>9846.5961636681095</v>
      </c>
      <c r="F250" s="39">
        <f>ROUND(2*E250,0)/2</f>
        <v>9846.5</v>
      </c>
      <c r="G250" s="28">
        <f>+C250-(C$7+F250*C$8)</f>
        <v>3.5208499968575779E-2</v>
      </c>
      <c r="L250" s="28">
        <f>+G250</f>
        <v>3.5208499968575779E-2</v>
      </c>
      <c r="O250" s="28">
        <f ca="1">+C$11+C$12*$F250</f>
        <v>3.5832177945932644E-2</v>
      </c>
      <c r="Q250" s="52">
        <f>+C250-15018.5</f>
        <v>41557.201499999966</v>
      </c>
    </row>
    <row r="251" spans="1:17" s="28" customFormat="1" ht="12.95" customHeight="1" x14ac:dyDescent="0.2">
      <c r="A251" s="80" t="s">
        <v>216</v>
      </c>
      <c r="B251" s="81" t="s">
        <v>47</v>
      </c>
      <c r="C251" s="76">
        <v>56576.43619999988</v>
      </c>
      <c r="D251" s="76">
        <v>1.6000000000000001E-3</v>
      </c>
      <c r="E251" s="51">
        <f>+(C251-C$7)/C$8</f>
        <v>9848.6028224867114</v>
      </c>
      <c r="F251" s="39">
        <f>ROUND(2*E251,0)/2</f>
        <v>9848.5</v>
      </c>
      <c r="G251" s="28">
        <f>+C251-(C$7+F251*C$8)</f>
        <v>3.764649988443125E-2</v>
      </c>
      <c r="L251" s="28">
        <f>+G251</f>
        <v>3.764649988443125E-2</v>
      </c>
      <c r="O251" s="28">
        <f ca="1">+C$11+C$12*$F251</f>
        <v>3.5844369117112279E-2</v>
      </c>
      <c r="Q251" s="52">
        <f>+C251-15018.5</f>
        <v>41557.93619999988</v>
      </c>
    </row>
    <row r="252" spans="1:17" s="28" customFormat="1" ht="12.95" customHeight="1" x14ac:dyDescent="0.2">
      <c r="A252" s="80" t="s">
        <v>216</v>
      </c>
      <c r="B252" s="81" t="s">
        <v>33</v>
      </c>
      <c r="C252" s="76">
        <v>56576.615100000054</v>
      </c>
      <c r="D252" s="76">
        <v>1.1999999999999999E-3</v>
      </c>
      <c r="E252" s="51">
        <f>+(C252-C$7)/C$8</f>
        <v>9849.0914454117683</v>
      </c>
      <c r="F252" s="39">
        <f>ROUND(2*E252,0)/2</f>
        <v>9849</v>
      </c>
      <c r="G252" s="28">
        <f>+C252-(C$7+F252*C$8)</f>
        <v>3.348100005678134E-2</v>
      </c>
      <c r="L252" s="28">
        <f>+G252</f>
        <v>3.348100005678134E-2</v>
      </c>
      <c r="O252" s="28">
        <f ca="1">+C$11+C$12*$F252</f>
        <v>3.5847416909907184E-2</v>
      </c>
      <c r="Q252" s="52">
        <f>+C252-15018.5</f>
        <v>41558.115100000054</v>
      </c>
    </row>
    <row r="253" spans="1:17" s="28" customFormat="1" ht="12.95" customHeight="1" x14ac:dyDescent="0.2">
      <c r="A253" s="80" t="s">
        <v>216</v>
      </c>
      <c r="B253" s="81" t="s">
        <v>47</v>
      </c>
      <c r="C253" s="76">
        <v>56577.539400000125</v>
      </c>
      <c r="D253" s="76">
        <v>2.5000000000000001E-3</v>
      </c>
      <c r="E253" s="51">
        <f>+(C253-C$7)/C$8</f>
        <v>9851.6159516679199</v>
      </c>
      <c r="F253" s="39">
        <f>ROUND(2*E253,0)/2</f>
        <v>9851.5</v>
      </c>
      <c r="G253" s="28">
        <f>+C253-(C$7+F253*C$8)</f>
        <v>4.2453500129340682E-2</v>
      </c>
      <c r="L253" s="28">
        <f>+G253</f>
        <v>4.2453500129340682E-2</v>
      </c>
      <c r="O253" s="28">
        <f ca="1">+C$11+C$12*$F253</f>
        <v>3.5862655873881724E-2</v>
      </c>
      <c r="Q253" s="52">
        <f>+C253-15018.5</f>
        <v>41559.039400000125</v>
      </c>
    </row>
    <row r="254" spans="1:17" s="28" customFormat="1" ht="12.95" customHeight="1" x14ac:dyDescent="0.2">
      <c r="A254" s="80" t="s">
        <v>216</v>
      </c>
      <c r="B254" s="81" t="s">
        <v>33</v>
      </c>
      <c r="C254" s="76">
        <v>56578.444900000002</v>
      </c>
      <c r="D254" s="76">
        <v>1E-3</v>
      </c>
      <c r="E254" s="51">
        <f>+(C254-C$7)/C$8</f>
        <v>9854.089110181887</v>
      </c>
      <c r="F254" s="39">
        <f>ROUND(2*E254,0)/2</f>
        <v>9854</v>
      </c>
      <c r="G254" s="28">
        <f>+C254-(C$7+F254*C$8)</f>
        <v>3.262600000743987E-2</v>
      </c>
      <c r="L254" s="28">
        <f>+G254</f>
        <v>3.262600000743987E-2</v>
      </c>
      <c r="O254" s="28">
        <f ca="1">+C$11+C$12*$F254</f>
        <v>3.5877894837856264E-2</v>
      </c>
      <c r="Q254" s="52">
        <f>+C254-15018.5</f>
        <v>41559.944900000002</v>
      </c>
    </row>
    <row r="255" spans="1:17" s="28" customFormat="1" ht="12.95" customHeight="1" x14ac:dyDescent="0.2">
      <c r="A255" s="80" t="s">
        <v>216</v>
      </c>
      <c r="B255" s="81" t="s">
        <v>47</v>
      </c>
      <c r="C255" s="76">
        <v>56578.63320000004</v>
      </c>
      <c r="D255" s="76">
        <v>1.1000000000000001E-3</v>
      </c>
      <c r="E255" s="51">
        <f>+(C255-C$7)/C$8</f>
        <v>9854.6034069773996</v>
      </c>
      <c r="F255" s="39">
        <f>ROUND(2*E255,0)/2</f>
        <v>9854.5</v>
      </c>
      <c r="G255" s="28">
        <f>+C255-(C$7+F255*C$8)</f>
        <v>3.7860500044189394E-2</v>
      </c>
      <c r="L255" s="28">
        <f>+G255</f>
        <v>3.7860500044189394E-2</v>
      </c>
      <c r="O255" s="28">
        <f ca="1">+C$11+C$12*$F255</f>
        <v>3.5880942630651169E-2</v>
      </c>
      <c r="Q255" s="52">
        <f>+C255-15018.5</f>
        <v>41560.13320000004</v>
      </c>
    </row>
    <row r="256" spans="1:17" s="28" customFormat="1" ht="12.95" customHeight="1" x14ac:dyDescent="0.2">
      <c r="A256" s="80" t="s">
        <v>216</v>
      </c>
      <c r="B256" s="81" t="s">
        <v>33</v>
      </c>
      <c r="C256" s="76">
        <v>56579.541499999817</v>
      </c>
      <c r="D256" s="76">
        <v>1.6000000000000001E-3</v>
      </c>
      <c r="E256" s="51">
        <f>+(C256-C$7)/C$8</f>
        <v>9857.0842130270848</v>
      </c>
      <c r="F256" s="39">
        <f>ROUND(2*E256,0)/2</f>
        <v>9857</v>
      </c>
      <c r="G256" s="28">
        <f>+C256-(C$7+F256*C$8)</f>
        <v>3.0832999822450802E-2</v>
      </c>
      <c r="L256" s="28">
        <f>+G256</f>
        <v>3.0832999822450802E-2</v>
      </c>
      <c r="O256" s="28">
        <f ca="1">+C$11+C$12*$F256</f>
        <v>3.5896181594625709E-2</v>
      </c>
      <c r="Q256" s="52">
        <f>+C256-15018.5</f>
        <v>41561.041499999817</v>
      </c>
    </row>
    <row r="257" spans="1:17" s="28" customFormat="1" ht="12.95" customHeight="1" x14ac:dyDescent="0.2">
      <c r="A257" s="80" t="s">
        <v>216</v>
      </c>
      <c r="B257" s="81" t="s">
        <v>47</v>
      </c>
      <c r="C257" s="76">
        <v>56580.460200000089</v>
      </c>
      <c r="D257" s="76">
        <v>2.7000000000000001E-3</v>
      </c>
      <c r="E257" s="51">
        <f>+(C257-C$7)/C$8</f>
        <v>9859.5934242118019</v>
      </c>
      <c r="F257" s="39">
        <f>ROUND(2*E257,0)/2</f>
        <v>9859.5</v>
      </c>
      <c r="G257" s="28">
        <f>+C257-(C$7+F257*C$8)</f>
        <v>3.4205500094685704E-2</v>
      </c>
      <c r="L257" s="28">
        <f>+G257</f>
        <v>3.4205500094685704E-2</v>
      </c>
      <c r="O257" s="28">
        <f ca="1">+C$11+C$12*$F257</f>
        <v>3.5911420558600249E-2</v>
      </c>
      <c r="Q257" s="52">
        <f>+C257-15018.5</f>
        <v>41561.960200000089</v>
      </c>
    </row>
    <row r="258" spans="1:17" s="28" customFormat="1" ht="12.95" customHeight="1" x14ac:dyDescent="0.2">
      <c r="A258" s="80" t="s">
        <v>216</v>
      </c>
      <c r="B258" s="81" t="s">
        <v>33</v>
      </c>
      <c r="C258" s="76">
        <v>56580.639899999835</v>
      </c>
      <c r="D258" s="76">
        <v>1.5E-3</v>
      </c>
      <c r="E258" s="51">
        <f>+(C258-C$7)/C$8</f>
        <v>9860.0842321459713</v>
      </c>
      <c r="F258" s="39">
        <f>ROUND(2*E258,0)/2</f>
        <v>9860</v>
      </c>
      <c r="G258" s="28">
        <f>+C258-(C$7+F258*C$8)</f>
        <v>3.0839999839372467E-2</v>
      </c>
      <c r="L258" s="28">
        <f>+G258</f>
        <v>3.0839999839372467E-2</v>
      </c>
      <c r="O258" s="28">
        <f ca="1">+C$11+C$12*$F258</f>
        <v>3.5914468351395154E-2</v>
      </c>
      <c r="Q258" s="52">
        <f>+C258-15018.5</f>
        <v>41562.139899999835</v>
      </c>
    </row>
    <row r="259" spans="1:17" s="28" customFormat="1" ht="12.95" customHeight="1" x14ac:dyDescent="0.2">
      <c r="A259" s="80" t="s">
        <v>216</v>
      </c>
      <c r="B259" s="81" t="s">
        <v>47</v>
      </c>
      <c r="C259" s="76">
        <v>56581.549600000028</v>
      </c>
      <c r="D259" s="76">
        <v>1.89E-2</v>
      </c>
      <c r="E259" s="51">
        <f>+(C259-C$7)/C$8</f>
        <v>9862.5688619647881</v>
      </c>
      <c r="F259" s="39">
        <f>ROUND(2*E259,0)/2</f>
        <v>9862.5</v>
      </c>
      <c r="G259" s="28">
        <f>+C259-(C$7+F259*C$8)</f>
        <v>2.5212500026100315E-2</v>
      </c>
      <c r="L259" s="28">
        <f>+G259</f>
        <v>2.5212500026100315E-2</v>
      </c>
      <c r="O259" s="28">
        <f ca="1">+C$11+C$12*$F259</f>
        <v>3.5929707315369694E-2</v>
      </c>
      <c r="Q259" s="52">
        <f>+C259-15018.5</f>
        <v>41563.049600000028</v>
      </c>
    </row>
    <row r="260" spans="1:17" s="28" customFormat="1" ht="12.95" customHeight="1" x14ac:dyDescent="0.2">
      <c r="A260" s="80" t="s">
        <v>216</v>
      </c>
      <c r="B260" s="81" t="s">
        <v>33</v>
      </c>
      <c r="C260" s="76">
        <v>56589.432599999942</v>
      </c>
      <c r="D260" s="76">
        <v>5.9999999999999995E-4</v>
      </c>
      <c r="E260" s="51">
        <f>+(C260-C$7)/C$8</f>
        <v>9884.0994070426823</v>
      </c>
      <c r="F260" s="39">
        <f>ROUND(2*E260,0)/2</f>
        <v>9884</v>
      </c>
      <c r="G260" s="28">
        <f>+C260-(C$7+F260*C$8)</f>
        <v>3.6395999944943469E-2</v>
      </c>
      <c r="L260" s="28">
        <f>+G260</f>
        <v>3.6395999944943469E-2</v>
      </c>
      <c r="O260" s="28">
        <f ca="1">+C$11+C$12*$F260</f>
        <v>3.6060762405550714E-2</v>
      </c>
      <c r="Q260" s="52">
        <f>+C260-15018.5</f>
        <v>41570.932599999942</v>
      </c>
    </row>
    <row r="261" spans="1:17" s="28" customFormat="1" ht="12.95" customHeight="1" x14ac:dyDescent="0.2">
      <c r="A261" s="80" t="s">
        <v>216</v>
      </c>
      <c r="B261" s="81" t="s">
        <v>47</v>
      </c>
      <c r="C261" s="76">
        <v>56589.610400000121</v>
      </c>
      <c r="D261" s="76">
        <v>3.5999999999999999E-3</v>
      </c>
      <c r="E261" s="51">
        <f>+(C261-C$7)/C$8</f>
        <v>9884.5850255786154</v>
      </c>
      <c r="F261" s="39">
        <f>ROUND(2*E261,0)/2</f>
        <v>9884.5</v>
      </c>
      <c r="G261" s="28">
        <f>+C261-(C$7+F261*C$8)</f>
        <v>3.1130500123254023E-2</v>
      </c>
      <c r="L261" s="28">
        <f>+G261</f>
        <v>3.1130500123254023E-2</v>
      </c>
      <c r="O261" s="28">
        <f ca="1">+C$11+C$12*$F261</f>
        <v>3.6063810198345619E-2</v>
      </c>
      <c r="Q261" s="52">
        <f>+C261-15018.5</f>
        <v>41571.110400000121</v>
      </c>
    </row>
    <row r="262" spans="1:17" s="28" customFormat="1" ht="12.95" customHeight="1" x14ac:dyDescent="0.2">
      <c r="A262" s="80" t="s">
        <v>216</v>
      </c>
      <c r="B262" s="81" t="s">
        <v>33</v>
      </c>
      <c r="C262" s="76">
        <v>56594.555099999998</v>
      </c>
      <c r="D262" s="76">
        <v>6.9999999999999999E-4</v>
      </c>
      <c r="E262" s="51">
        <f>+(C262-C$7)/C$8</f>
        <v>9898.0903010124784</v>
      </c>
      <c r="F262" s="39">
        <f>ROUND(2*E262,0)/2</f>
        <v>9898</v>
      </c>
      <c r="G262" s="28">
        <f>+C262-(C$7+F262*C$8)</f>
        <v>3.306200000224635E-2</v>
      </c>
      <c r="L262" s="28">
        <f>+G262</f>
        <v>3.306200000224635E-2</v>
      </c>
      <c r="O262" s="28">
        <f ca="1">+C$11+C$12*$F262</f>
        <v>3.6146100603808129E-2</v>
      </c>
      <c r="Q262" s="52">
        <f>+C262-15018.5</f>
        <v>41576.055099999998</v>
      </c>
    </row>
    <row r="263" spans="1:17" s="28" customFormat="1" ht="12.95" customHeight="1" x14ac:dyDescent="0.2">
      <c r="A263" s="80" t="s">
        <v>216</v>
      </c>
      <c r="B263" s="81" t="s">
        <v>47</v>
      </c>
      <c r="C263" s="76">
        <v>56595.475899999961</v>
      </c>
      <c r="D263" s="76">
        <v>4.8999999999999998E-3</v>
      </c>
      <c r="E263" s="51">
        <f>+(C263-C$7)/C$8</f>
        <v>9900.6052478483489</v>
      </c>
      <c r="F263" s="39">
        <f>ROUND(2*E263,0)/2</f>
        <v>9900.5</v>
      </c>
      <c r="G263" s="28">
        <f>+C263-(C$7+F263*C$8)</f>
        <v>3.8534499966772273E-2</v>
      </c>
      <c r="L263" s="28">
        <f>+G263</f>
        <v>3.8534499966772273E-2</v>
      </c>
      <c r="O263" s="28">
        <f ca="1">+C$11+C$12*$F263</f>
        <v>3.6161339567782669E-2</v>
      </c>
      <c r="Q263" s="52">
        <f>+C263-15018.5</f>
        <v>41576.975899999961</v>
      </c>
    </row>
    <row r="264" spans="1:17" s="28" customFormat="1" ht="12.95" customHeight="1" x14ac:dyDescent="0.2">
      <c r="A264" s="80" t="s">
        <v>216</v>
      </c>
      <c r="B264" s="81" t="s">
        <v>47</v>
      </c>
      <c r="C264" s="76">
        <v>56596.5680999998</v>
      </c>
      <c r="D264" s="76">
        <v>4.3E-3</v>
      </c>
      <c r="E264" s="51">
        <f>+(C264-C$7)/C$8</f>
        <v>9903.5883331370533</v>
      </c>
      <c r="F264" s="39">
        <f>ROUND(2*E264,0)/2</f>
        <v>9903.5</v>
      </c>
      <c r="G264" s="28">
        <f>+C264-(C$7+F264*C$8)</f>
        <v>3.2341499805625062E-2</v>
      </c>
      <c r="L264" s="28">
        <f>+G264</f>
        <v>3.2341499805625062E-2</v>
      </c>
      <c r="O264" s="28">
        <f ca="1">+C$11+C$12*$F264</f>
        <v>3.6179626324552114E-2</v>
      </c>
      <c r="Q264" s="52">
        <f>+C264-15018.5</f>
        <v>41578.0680999998</v>
      </c>
    </row>
    <row r="265" spans="1:17" s="28" customFormat="1" ht="12.95" customHeight="1" x14ac:dyDescent="0.2">
      <c r="A265" s="80" t="s">
        <v>216</v>
      </c>
      <c r="B265" s="81" t="s">
        <v>47</v>
      </c>
      <c r="C265" s="76">
        <v>56598.389200000092</v>
      </c>
      <c r="D265" s="76">
        <v>4.0000000000000001E-3</v>
      </c>
      <c r="E265" s="51">
        <f>+(C265-C$7)/C$8</f>
        <v>9908.5622359212812</v>
      </c>
      <c r="F265" s="39">
        <f>ROUND(2*E265,0)/2</f>
        <v>9908.5</v>
      </c>
      <c r="G265" s="28">
        <f>+C265-(C$7+F265*C$8)</f>
        <v>2.27865000924794E-2</v>
      </c>
      <c r="L265" s="28">
        <f>+G265</f>
        <v>2.27865000924794E-2</v>
      </c>
      <c r="O265" s="28">
        <f ca="1">+C$11+C$12*$F265</f>
        <v>3.6210104252501193E-2</v>
      </c>
      <c r="Q265" s="52">
        <f>+C265-15018.5</f>
        <v>41579.889200000092</v>
      </c>
    </row>
    <row r="266" spans="1:17" s="28" customFormat="1" ht="12.95" customHeight="1" x14ac:dyDescent="0.2">
      <c r="A266" s="80" t="s">
        <v>216</v>
      </c>
      <c r="B266" s="81" t="s">
        <v>33</v>
      </c>
      <c r="C266" s="76">
        <v>56598.578199999873</v>
      </c>
      <c r="D266" s="76">
        <v>1.6999999999999999E-3</v>
      </c>
      <c r="E266" s="51">
        <f>+(C266-C$7)/C$8</f>
        <v>9909.0784446000889</v>
      </c>
      <c r="F266" s="39">
        <f>ROUND(2*E266,0)/2</f>
        <v>9909</v>
      </c>
      <c r="G266" s="28">
        <f>+C266-(C$7+F266*C$8)</f>
        <v>2.8720999878714792E-2</v>
      </c>
      <c r="L266" s="28">
        <f>+G266</f>
        <v>2.8720999878714792E-2</v>
      </c>
      <c r="O266" s="28">
        <f ca="1">+C$11+C$12*$F266</f>
        <v>3.6213152045296099E-2</v>
      </c>
      <c r="Q266" s="52">
        <f>+C266-15018.5</f>
        <v>41580.078199999873</v>
      </c>
    </row>
    <row r="267" spans="1:17" s="28" customFormat="1" ht="12.95" customHeight="1" x14ac:dyDescent="0.2">
      <c r="A267" s="80" t="s">
        <v>216</v>
      </c>
      <c r="B267" s="81" t="s">
        <v>47</v>
      </c>
      <c r="C267" s="76">
        <v>56601.328199999873</v>
      </c>
      <c r="D267" s="76">
        <v>1.8E-3</v>
      </c>
      <c r="E267" s="51">
        <f>+(C267-C$7)/C$8</f>
        <v>9916.5894174486039</v>
      </c>
      <c r="F267" s="39">
        <f>ROUND(2*E267,0)/2</f>
        <v>9916.5</v>
      </c>
      <c r="G267" s="28">
        <f>+C267-(C$7+F267*C$8)</f>
        <v>3.2738499874540139E-2</v>
      </c>
      <c r="L267" s="28">
        <f>+G267</f>
        <v>3.2738499874540139E-2</v>
      </c>
      <c r="O267" s="28">
        <f ca="1">+C$11+C$12*$F267</f>
        <v>3.6258868937219704E-2</v>
      </c>
      <c r="Q267" s="52">
        <f>+C267-15018.5</f>
        <v>41582.828199999873</v>
      </c>
    </row>
    <row r="268" spans="1:17" s="28" customFormat="1" ht="12.95" customHeight="1" x14ac:dyDescent="0.2">
      <c r="A268" s="80" t="s">
        <v>216</v>
      </c>
      <c r="B268" s="81" t="s">
        <v>33</v>
      </c>
      <c r="C268" s="76">
        <v>56601.514599999879</v>
      </c>
      <c r="D268" s="76">
        <v>1.6000000000000001E-3</v>
      </c>
      <c r="E268" s="51">
        <f>+(C268-C$7)/C$8</f>
        <v>9917.0985248446068</v>
      </c>
      <c r="F268" s="39">
        <f>ROUND(2*E268,0)/2</f>
        <v>9917</v>
      </c>
      <c r="G268" s="28">
        <f>+C268-(C$7+F268*C$8)</f>
        <v>3.6072999879252166E-2</v>
      </c>
      <c r="L268" s="28">
        <f>+G268</f>
        <v>3.6072999879252166E-2</v>
      </c>
      <c r="O268" s="28">
        <f ca="1">+C$11+C$12*$F268</f>
        <v>3.6261916730014623E-2</v>
      </c>
      <c r="Q268" s="52">
        <f>+C268-15018.5</f>
        <v>41583.014599999879</v>
      </c>
    </row>
    <row r="269" spans="1:17" s="28" customFormat="1" ht="12.95" customHeight="1" x14ac:dyDescent="0.2">
      <c r="A269" s="80" t="s">
        <v>216</v>
      </c>
      <c r="B269" s="81" t="s">
        <v>33</v>
      </c>
      <c r="C269" s="76">
        <v>56603.345999999903</v>
      </c>
      <c r="D269" s="76">
        <v>8.0000000000000004E-4</v>
      </c>
      <c r="E269" s="51">
        <f>+(C269-C$7)/C$8</f>
        <v>9922.1005596355008</v>
      </c>
      <c r="F269" s="39">
        <f>ROUND(2*E269,0)/2</f>
        <v>9922</v>
      </c>
      <c r="G269" s="28">
        <f>+C269-(C$7+F269*C$8)</f>
        <v>3.6817999905906618E-2</v>
      </c>
      <c r="L269" s="28">
        <f>+G269</f>
        <v>3.6817999905906618E-2</v>
      </c>
      <c r="O269" s="28">
        <f ca="1">+C$11+C$12*$F269</f>
        <v>3.6292394657963689E-2</v>
      </c>
      <c r="Q269" s="52">
        <f>+C269-15018.5</f>
        <v>41584.845999999903</v>
      </c>
    </row>
    <row r="270" spans="1:17" s="28" customFormat="1" ht="12.95" customHeight="1" x14ac:dyDescent="0.2">
      <c r="A270" s="80" t="s">
        <v>216</v>
      </c>
      <c r="B270" s="81" t="s">
        <v>47</v>
      </c>
      <c r="C270" s="76">
        <v>56603.521800000221</v>
      </c>
      <c r="D270" s="76">
        <v>5.7999999999999996E-3</v>
      </c>
      <c r="E270" s="51">
        <f>+(C270-C$7)/C$8</f>
        <v>9922.5807156461015</v>
      </c>
      <c r="F270" s="39">
        <f>ROUND(2*E270,0)/2</f>
        <v>9922.5</v>
      </c>
      <c r="G270" s="28">
        <f>+C270-(C$7+F270*C$8)</f>
        <v>2.9552500222052913E-2</v>
      </c>
      <c r="L270" s="28">
        <f>+G270</f>
        <v>2.9552500222052913E-2</v>
      </c>
      <c r="O270" s="28">
        <f ca="1">+C$11+C$12*$F270</f>
        <v>3.6295442450758594E-2</v>
      </c>
      <c r="Q270" s="52">
        <f>+C270-15018.5</f>
        <v>41585.021800000221</v>
      </c>
    </row>
    <row r="271" spans="1:17" s="28" customFormat="1" ht="12.95" customHeight="1" x14ac:dyDescent="0.2">
      <c r="A271" s="80" t="s">
        <v>216</v>
      </c>
      <c r="B271" s="81" t="s">
        <v>47</v>
      </c>
      <c r="C271" s="76">
        <v>56605.356800000183</v>
      </c>
      <c r="D271" s="76">
        <v>1.2999999999999999E-3</v>
      </c>
      <c r="E271" s="51">
        <f>+(C271-C$7)/C$8</f>
        <v>9927.5925829831012</v>
      </c>
      <c r="F271" s="39">
        <f>ROUND(2*E271,0)/2</f>
        <v>9927.5</v>
      </c>
      <c r="G271" s="28">
        <f>+C271-(C$7+F271*C$8)</f>
        <v>3.3897500186867546E-2</v>
      </c>
      <c r="L271" s="28">
        <f>+G271</f>
        <v>3.3897500186867546E-2</v>
      </c>
      <c r="O271" s="28">
        <f ca="1">+C$11+C$12*$F271</f>
        <v>3.6325920378707674E-2</v>
      </c>
      <c r="Q271" s="52">
        <f>+C271-15018.5</f>
        <v>41586.856800000183</v>
      </c>
    </row>
    <row r="272" spans="1:17" s="28" customFormat="1" ht="12.95" customHeight="1" x14ac:dyDescent="0.2">
      <c r="A272" s="80" t="s">
        <v>216</v>
      </c>
      <c r="B272" s="81" t="s">
        <v>33</v>
      </c>
      <c r="C272" s="76">
        <v>56605.542400000151</v>
      </c>
      <c r="D272" s="76">
        <v>8.0000000000000004E-4</v>
      </c>
      <c r="E272" s="51">
        <f>+(C272-C$7)/C$8</f>
        <v>9928.0995053687166</v>
      </c>
      <c r="F272" s="39">
        <f>ROUND(2*E272,0)/2</f>
        <v>9928</v>
      </c>
      <c r="G272" s="28">
        <f>+C272-(C$7+F272*C$8)</f>
        <v>3.6432000153581612E-2</v>
      </c>
      <c r="L272" s="28">
        <f>+G272</f>
        <v>3.6432000153581612E-2</v>
      </c>
      <c r="O272" s="28">
        <f ca="1">+C$11+C$12*$F272</f>
        <v>3.6328968171502579E-2</v>
      </c>
      <c r="Q272" s="52">
        <f>+C272-15018.5</f>
        <v>41587.042400000151</v>
      </c>
    </row>
    <row r="273" spans="1:17" s="28" customFormat="1" ht="12.95" customHeight="1" x14ac:dyDescent="0.2">
      <c r="A273" s="80" t="s">
        <v>216</v>
      </c>
      <c r="B273" s="81" t="s">
        <v>47</v>
      </c>
      <c r="C273" s="76">
        <v>56606.456400000025</v>
      </c>
      <c r="D273" s="76">
        <v>7.0000000000000001E-3</v>
      </c>
      <c r="E273" s="51">
        <f>+(C273-C$7)/C$8</f>
        <v>9930.5958796169325</v>
      </c>
      <c r="F273" s="39">
        <f>ROUND(2*E273,0)/2</f>
        <v>9930.5</v>
      </c>
      <c r="G273" s="28">
        <f>+C273-(C$7+F273*C$8)</f>
        <v>3.510450002795551E-2</v>
      </c>
      <c r="L273" s="28">
        <f>+G273</f>
        <v>3.510450002795551E-2</v>
      </c>
      <c r="O273" s="28">
        <f ca="1">+C$11+C$12*$F273</f>
        <v>3.6344207135477119E-2</v>
      </c>
      <c r="Q273" s="52">
        <f>+C273-15018.5</f>
        <v>41587.956400000025</v>
      </c>
    </row>
    <row r="274" spans="1:17" s="28" customFormat="1" ht="12.95" customHeight="1" x14ac:dyDescent="0.2">
      <c r="A274" s="80" t="s">
        <v>216</v>
      </c>
      <c r="B274" s="81" t="s">
        <v>33</v>
      </c>
      <c r="C274" s="76">
        <v>56607.372400000226</v>
      </c>
      <c r="D274" s="76">
        <v>5.0000000000000001E-4</v>
      </c>
      <c r="E274" s="51">
        <f>+(C274-C$7)/C$8</f>
        <v>9933.0977163917505</v>
      </c>
      <c r="F274" s="39">
        <f>ROUND(2*E274,0)/2</f>
        <v>9933</v>
      </c>
      <c r="G274" s="28">
        <f>+C274-(C$7+F274*C$8)</f>
        <v>3.5777000230154954E-2</v>
      </c>
      <c r="L274" s="28">
        <f>+G274</f>
        <v>3.5777000230154954E-2</v>
      </c>
      <c r="O274" s="28">
        <f ca="1">+C$11+C$12*$F274</f>
        <v>3.6359446099451659E-2</v>
      </c>
      <c r="Q274" s="52">
        <f>+C274-15018.5</f>
        <v>41588.872400000226</v>
      </c>
    </row>
    <row r="275" spans="1:17" s="28" customFormat="1" ht="12.95" customHeight="1" x14ac:dyDescent="0.2">
      <c r="A275" s="80" t="s">
        <v>216</v>
      </c>
      <c r="B275" s="81" t="s">
        <v>47</v>
      </c>
      <c r="C275" s="76">
        <v>56607.541100000031</v>
      </c>
      <c r="D275" s="76">
        <v>1.4800000000000001E-2</v>
      </c>
      <c r="E275" s="51">
        <f>+(C275-C$7)/C$8</f>
        <v>9933.5584804346909</v>
      </c>
      <c r="F275" s="39">
        <f>ROUND(2*E275,0)/2</f>
        <v>9933.5</v>
      </c>
      <c r="G275" s="28">
        <f>+C275-(C$7+F275*C$8)</f>
        <v>2.1411500034446362E-2</v>
      </c>
      <c r="L275" s="28">
        <f>+G275</f>
        <v>2.1411500034446362E-2</v>
      </c>
      <c r="O275" s="28">
        <f ca="1">+C$11+C$12*$F275</f>
        <v>3.6362493892246564E-2</v>
      </c>
      <c r="Q275" s="52">
        <f>+C275-15018.5</f>
        <v>41589.041100000031</v>
      </c>
    </row>
    <row r="276" spans="1:17" s="28" customFormat="1" ht="12.95" customHeight="1" x14ac:dyDescent="0.2">
      <c r="A276" s="80" t="s">
        <v>216</v>
      </c>
      <c r="B276" s="81" t="s">
        <v>33</v>
      </c>
      <c r="C276" s="76">
        <v>56608.466700000223</v>
      </c>
      <c r="D276" s="76">
        <v>2.3E-3</v>
      </c>
      <c r="E276" s="51">
        <f>+(C276-C$7)/C$8</f>
        <v>9936.0865373328816</v>
      </c>
      <c r="F276" s="39">
        <f>ROUND(2*E276,0)/2</f>
        <v>9936</v>
      </c>
      <c r="G276" s="28">
        <f>+C276-(C$7+F276*C$8)</f>
        <v>3.1684000226960052E-2</v>
      </c>
      <c r="L276" s="28">
        <f>+G276</f>
        <v>3.1684000226960052E-2</v>
      </c>
      <c r="O276" s="28">
        <f ca="1">+C$11+C$12*$F276</f>
        <v>3.6377732856221104E-2</v>
      </c>
      <c r="Q276" s="52">
        <f>+C276-15018.5</f>
        <v>41589.966700000223</v>
      </c>
    </row>
    <row r="277" spans="1:17" s="28" customFormat="1" ht="12.95" customHeight="1" x14ac:dyDescent="0.2">
      <c r="A277" s="80" t="s">
        <v>216</v>
      </c>
      <c r="B277" s="81" t="s">
        <v>33</v>
      </c>
      <c r="C277" s="76">
        <v>56615.427000000142</v>
      </c>
      <c r="D277" s="76">
        <v>8.0000000000000004E-4</v>
      </c>
      <c r="E277" s="51">
        <f>+(C277-C$7)/C$8</f>
        <v>9955.0969461753957</v>
      </c>
      <c r="F277" s="39">
        <f>ROUND(2*E277,0)/2</f>
        <v>9955</v>
      </c>
      <c r="G277" s="28">
        <f>+C277-(C$7+F277*C$8)</f>
        <v>3.5495000141963828E-2</v>
      </c>
      <c r="L277" s="28">
        <f>+G277</f>
        <v>3.5495000141963828E-2</v>
      </c>
      <c r="O277" s="28">
        <f ca="1">+C$11+C$12*$F277</f>
        <v>3.6493548982427598E-2</v>
      </c>
      <c r="Q277" s="52">
        <f>+C277-15018.5</f>
        <v>41596.927000000142</v>
      </c>
    </row>
    <row r="278" spans="1:17" s="28" customFormat="1" ht="12.95" customHeight="1" x14ac:dyDescent="0.2">
      <c r="A278" s="80" t="s">
        <v>216</v>
      </c>
      <c r="B278" s="81" t="s">
        <v>47</v>
      </c>
      <c r="C278" s="76">
        <v>56618.534899999853</v>
      </c>
      <c r="D278" s="76">
        <v>6.4000000000000003E-3</v>
      </c>
      <c r="E278" s="51">
        <f>+(C278-C$7)/C$8</f>
        <v>9963.5854379985722</v>
      </c>
      <c r="F278" s="39">
        <f>ROUND(2*E278,0)/2</f>
        <v>9963.5</v>
      </c>
      <c r="G278" s="28">
        <f>+C278-(C$7+F278*C$8)</f>
        <v>3.1281499854230788E-2</v>
      </c>
      <c r="L278" s="28">
        <f>+G278</f>
        <v>3.1281499854230788E-2</v>
      </c>
      <c r="O278" s="28">
        <f ca="1">+C$11+C$12*$F278</f>
        <v>3.6545361459941028E-2</v>
      </c>
      <c r="Q278" s="52">
        <f>+C278-15018.5</f>
        <v>41600.034899999853</v>
      </c>
    </row>
    <row r="279" spans="1:17" s="28" customFormat="1" ht="12.95" customHeight="1" x14ac:dyDescent="0.2">
      <c r="A279" s="80" t="s">
        <v>216</v>
      </c>
      <c r="B279" s="81" t="s">
        <v>47</v>
      </c>
      <c r="C279" s="76">
        <v>56620.37229999993</v>
      </c>
      <c r="D279" s="76">
        <v>2.8999999999999998E-3</v>
      </c>
      <c r="E279" s="51">
        <f>+(C279-C$7)/C$8</f>
        <v>9968.603860366733</v>
      </c>
      <c r="F279" s="39">
        <f>ROUND(2*E279,0)/2</f>
        <v>9968.5</v>
      </c>
      <c r="G279" s="28">
        <f>+C279-(C$7+F279*C$8)</f>
        <v>3.8026499933039304E-2</v>
      </c>
      <c r="L279" s="28">
        <f>+G279</f>
        <v>3.8026499933039304E-2</v>
      </c>
      <c r="O279" s="28">
        <f ca="1">+C$11+C$12*$F279</f>
        <v>3.6575839387890094E-2</v>
      </c>
      <c r="Q279" s="52">
        <f>+C279-15018.5</f>
        <v>41601.87229999993</v>
      </c>
    </row>
    <row r="280" spans="1:17" s="28" customFormat="1" ht="12.95" customHeight="1" x14ac:dyDescent="0.2">
      <c r="A280" s="80" t="s">
        <v>216</v>
      </c>
      <c r="B280" s="81" t="s">
        <v>47</v>
      </c>
      <c r="C280" s="76">
        <v>56621.467900000047</v>
      </c>
      <c r="D280" s="76">
        <v>2.3999999999999998E-3</v>
      </c>
      <c r="E280" s="51">
        <f>+(C280-C$7)/C$8</f>
        <v>9971.5962319499013</v>
      </c>
      <c r="F280" s="39">
        <f>ROUND(2*E280,0)/2</f>
        <v>9971.5</v>
      </c>
      <c r="G280" s="28">
        <f>+C280-(C$7+F280*C$8)</f>
        <v>3.5233500049798749E-2</v>
      </c>
      <c r="L280" s="28">
        <f>+G280</f>
        <v>3.5233500049798749E-2</v>
      </c>
      <c r="O280" s="28">
        <f ca="1">+C$11+C$12*$F280</f>
        <v>3.6594126144659539E-2</v>
      </c>
      <c r="Q280" s="52">
        <f>+C280-15018.5</f>
        <v>41602.967900000047</v>
      </c>
    </row>
    <row r="281" spans="1:17" s="28" customFormat="1" ht="12.95" customHeight="1" x14ac:dyDescent="0.2">
      <c r="A281" s="80" t="s">
        <v>216</v>
      </c>
      <c r="B281" s="81" t="s">
        <v>33</v>
      </c>
      <c r="C281" s="76">
        <v>56622.384899999946</v>
      </c>
      <c r="D281" s="76">
        <v>5.9999999999999995E-4</v>
      </c>
      <c r="E281" s="51">
        <f>+(C281-C$7)/C$8</f>
        <v>9974.1007999867488</v>
      </c>
      <c r="F281" s="39">
        <f>ROUND(2*E281,0)/2</f>
        <v>9974</v>
      </c>
      <c r="G281" s="28">
        <f>+C281-(C$7+F281*C$8)</f>
        <v>3.6905999950249679E-2</v>
      </c>
      <c r="L281" s="28">
        <f>+G281</f>
        <v>3.6905999950249679E-2</v>
      </c>
      <c r="O281" s="28">
        <f ca="1">+C$11+C$12*$F281</f>
        <v>3.6609365108634079E-2</v>
      </c>
      <c r="Q281" s="52">
        <f>+C281-15018.5</f>
        <v>41603.884899999946</v>
      </c>
    </row>
    <row r="282" spans="1:17" s="28" customFormat="1" ht="12.95" customHeight="1" x14ac:dyDescent="0.2">
      <c r="A282" s="80" t="s">
        <v>216</v>
      </c>
      <c r="B282" s="81" t="s">
        <v>33</v>
      </c>
      <c r="C282" s="76">
        <v>56644.352299999911</v>
      </c>
      <c r="D282" s="76">
        <v>1.1000000000000001E-3</v>
      </c>
      <c r="E282" s="51">
        <f>+(C282-C$7)/C$8</f>
        <v>10034.099543605742</v>
      </c>
      <c r="F282" s="39">
        <f>ROUND(2*E282,0)/2</f>
        <v>10034</v>
      </c>
      <c r="G282" s="28">
        <f>+C282-(C$7+F282*C$8)</f>
        <v>3.6445999910938554E-2</v>
      </c>
      <c r="L282" s="28">
        <f>+G282</f>
        <v>3.6445999910938554E-2</v>
      </c>
      <c r="O282" s="28">
        <f ca="1">+C$11+C$12*$F282</f>
        <v>3.6975100244022993E-2</v>
      </c>
      <c r="Q282" s="52">
        <f>+C282-15018.5</f>
        <v>41625.852299999911</v>
      </c>
    </row>
    <row r="283" spans="1:17" s="28" customFormat="1" ht="12.95" customHeight="1" x14ac:dyDescent="0.2">
      <c r="A283" s="80" t="s">
        <v>216</v>
      </c>
      <c r="B283" s="81" t="s">
        <v>47</v>
      </c>
      <c r="C283" s="76">
        <v>56646.36409999989</v>
      </c>
      <c r="D283" s="76">
        <v>1.8E-3</v>
      </c>
      <c r="E283" s="51">
        <f>+(C283-C$7)/C$8</f>
        <v>10039.594298215372</v>
      </c>
      <c r="F283" s="39">
        <f>ROUND(2*E283,0)/2</f>
        <v>10039.5</v>
      </c>
      <c r="G283" s="28">
        <f>+C283-(C$7+F283*C$8)</f>
        <v>3.4525499890150968E-2</v>
      </c>
      <c r="L283" s="28">
        <f>+G283</f>
        <v>3.4525499890150968E-2</v>
      </c>
      <c r="O283" s="28">
        <f ca="1">+C$11+C$12*$F283</f>
        <v>3.7008625964766978E-2</v>
      </c>
      <c r="Q283" s="52">
        <f>+C283-15018.5</f>
        <v>41627.86409999989</v>
      </c>
    </row>
    <row r="284" spans="1:17" s="28" customFormat="1" ht="12.95" customHeight="1" x14ac:dyDescent="0.2">
      <c r="A284" s="80" t="s">
        <v>216</v>
      </c>
      <c r="B284" s="81" t="s">
        <v>47</v>
      </c>
      <c r="C284" s="76">
        <v>56647.469000000041</v>
      </c>
      <c r="D284" s="76">
        <v>8.0000000000000004E-4</v>
      </c>
      <c r="E284" s="51">
        <f>+(C284-C$7)/C$8</f>
        <v>10042.612070543175</v>
      </c>
      <c r="F284" s="39">
        <f>ROUND(2*E284,0)/2</f>
        <v>10042.5</v>
      </c>
      <c r="G284" s="28">
        <f>+C284-(C$7+F284*C$8)</f>
        <v>4.1032500041183084E-2</v>
      </c>
      <c r="L284" s="28">
        <f>+G284</f>
        <v>4.1032500041183084E-2</v>
      </c>
      <c r="O284" s="28">
        <f ca="1">+C$11+C$12*$F284</f>
        <v>3.7026912721536423E-2</v>
      </c>
      <c r="Q284" s="52">
        <f>+C284-15018.5</f>
        <v>41628.969000000041</v>
      </c>
    </row>
    <row r="285" spans="1:17" s="28" customFormat="1" ht="12.95" customHeight="1" x14ac:dyDescent="0.2">
      <c r="A285" s="80" t="s">
        <v>216</v>
      </c>
      <c r="B285" s="81" t="s">
        <v>33</v>
      </c>
      <c r="C285" s="76">
        <v>56649.475600000005</v>
      </c>
      <c r="D285" s="76">
        <v>6.4000000000000003E-3</v>
      </c>
      <c r="E285" s="51">
        <f>+(C285-C$7)/C$8</f>
        <v>10048.092622585926</v>
      </c>
      <c r="F285" s="39">
        <f>ROUND(2*E285,0)/2</f>
        <v>10048</v>
      </c>
      <c r="G285" s="28">
        <f>+C285-(C$7+F285*C$8)</f>
        <v>3.3912000006239396E-2</v>
      </c>
      <c r="L285" s="28">
        <f>+G285</f>
        <v>3.3912000006239396E-2</v>
      </c>
      <c r="O285" s="28">
        <f ca="1">+C$11+C$12*$F285</f>
        <v>3.7060438442280394E-2</v>
      </c>
      <c r="Q285" s="52">
        <f>+C285-15018.5</f>
        <v>41630.975600000005</v>
      </c>
    </row>
    <row r="286" spans="1:17" s="28" customFormat="1" ht="12.95" customHeight="1" x14ac:dyDescent="0.2">
      <c r="A286" s="80" t="s">
        <v>216</v>
      </c>
      <c r="B286" s="81" t="s">
        <v>33</v>
      </c>
      <c r="C286" s="76">
        <v>56652.407500000205</v>
      </c>
      <c r="D286" s="76">
        <v>1E-3</v>
      </c>
      <c r="E286" s="51">
        <f>+(C286-C$7)/C$8</f>
        <v>10056.100412148131</v>
      </c>
      <c r="F286" s="39">
        <f>ROUND(2*E286,0)/2</f>
        <v>10056</v>
      </c>
      <c r="G286" s="28">
        <f>+C286-(C$7+F286*C$8)</f>
        <v>3.6764000207767822E-2</v>
      </c>
      <c r="L286" s="28">
        <f>+G286</f>
        <v>3.6764000207767822E-2</v>
      </c>
      <c r="O286" s="28">
        <f ca="1">+C$11+C$12*$F286</f>
        <v>3.7109203126998919E-2</v>
      </c>
      <c r="Q286" s="52">
        <f>+C286-15018.5</f>
        <v>41633.907500000205</v>
      </c>
    </row>
    <row r="287" spans="1:17" s="28" customFormat="1" ht="12.95" customHeight="1" x14ac:dyDescent="0.2">
      <c r="A287" s="80" t="s">
        <v>216</v>
      </c>
      <c r="B287" s="81" t="s">
        <v>33</v>
      </c>
      <c r="C287" s="76">
        <v>56656.432899999898</v>
      </c>
      <c r="D287" s="76">
        <v>1.4E-3</v>
      </c>
      <c r="E287" s="51">
        <f>+(C287-C$7)/C$8</f>
        <v>10067.094837639806</v>
      </c>
      <c r="F287" s="39">
        <f>ROUND(2*E287,0)/2</f>
        <v>10067</v>
      </c>
      <c r="G287" s="28">
        <f>+C287-(C$7+F287*C$8)</f>
        <v>3.4722999902442098E-2</v>
      </c>
      <c r="L287" s="28">
        <f>+G287</f>
        <v>3.4722999902442098E-2</v>
      </c>
      <c r="O287" s="28">
        <f ca="1">+C$11+C$12*$F287</f>
        <v>3.7176254568486888E-2</v>
      </c>
      <c r="Q287" s="52">
        <f>+C287-15018.5</f>
        <v>41637.932899999898</v>
      </c>
    </row>
    <row r="288" spans="1:17" s="28" customFormat="1" ht="12.95" customHeight="1" x14ac:dyDescent="0.2">
      <c r="A288" s="80" t="s">
        <v>216</v>
      </c>
      <c r="B288" s="81" t="s">
        <v>47</v>
      </c>
      <c r="C288" s="76">
        <v>56658.448799999896</v>
      </c>
      <c r="D288" s="76">
        <v>1.1000000000000001E-3</v>
      </c>
      <c r="E288" s="51">
        <f>+(C288-C$7)/C$8</f>
        <v>10072.600790427194</v>
      </c>
      <c r="F288" s="39">
        <f>ROUND(2*E288,0)/2</f>
        <v>10072.5</v>
      </c>
      <c r="G288" s="28">
        <f>+C288-(C$7+F288*C$8)</f>
        <v>3.690249990177108E-2</v>
      </c>
      <c r="L288" s="28">
        <f>+G288</f>
        <v>3.690249990177108E-2</v>
      </c>
      <c r="O288" s="28">
        <f ca="1">+C$11+C$12*$F288</f>
        <v>3.7209780289230873E-2</v>
      </c>
      <c r="Q288" s="52">
        <f>+C288-15018.5</f>
        <v>41639.948799999896</v>
      </c>
    </row>
    <row r="289" spans="1:17" s="28" customFormat="1" ht="12.95" customHeight="1" x14ac:dyDescent="0.2">
      <c r="A289" s="80" t="s">
        <v>216</v>
      </c>
      <c r="B289" s="81" t="s">
        <v>33</v>
      </c>
      <c r="C289" s="76">
        <v>56659.364599999972</v>
      </c>
      <c r="D289" s="76">
        <v>5.9999999999999995E-4</v>
      </c>
      <c r="E289" s="51">
        <f>+(C289-C$7)/C$8</f>
        <v>10075.102080949096</v>
      </c>
      <c r="F289" s="39">
        <f>ROUND(2*E289,0)/2</f>
        <v>10075</v>
      </c>
      <c r="G289" s="28">
        <f>+C289-(C$7+F289*C$8)</f>
        <v>3.7374999970779754E-2</v>
      </c>
      <c r="L289" s="28">
        <f>+G289</f>
        <v>3.7374999970779754E-2</v>
      </c>
      <c r="O289" s="28">
        <f ca="1">+C$11+C$12*$F289</f>
        <v>3.7225019253205413E-2</v>
      </c>
      <c r="Q289" s="52">
        <f>+C289-15018.5</f>
        <v>41640.864599999972</v>
      </c>
    </row>
    <row r="290" spans="1:17" s="28" customFormat="1" ht="12.95" customHeight="1" x14ac:dyDescent="0.2">
      <c r="A290" s="80" t="s">
        <v>216</v>
      </c>
      <c r="B290" s="81" t="s">
        <v>33</v>
      </c>
      <c r="C290" s="76">
        <v>56660.463500000071</v>
      </c>
      <c r="D290" s="76">
        <v>1.1999999999999999E-3</v>
      </c>
      <c r="E290" s="51">
        <f>+(C290-C$7)/C$8</f>
        <v>10078.103465699634</v>
      </c>
      <c r="F290" s="39">
        <f>ROUND(2*E290,0)/2</f>
        <v>10078</v>
      </c>
      <c r="G290" s="28">
        <f>+C290-(C$7+F290*C$8)</f>
        <v>3.7882000076933764E-2</v>
      </c>
      <c r="L290" s="28">
        <f>+G290</f>
        <v>3.7882000076933764E-2</v>
      </c>
      <c r="O290" s="28">
        <f ca="1">+C$11+C$12*$F290</f>
        <v>3.7243306009974858E-2</v>
      </c>
      <c r="Q290" s="52">
        <f>+C290-15018.5</f>
        <v>41641.963500000071</v>
      </c>
    </row>
    <row r="291" spans="1:17" s="28" customFormat="1" ht="12.95" customHeight="1" x14ac:dyDescent="0.2">
      <c r="A291" s="80" t="s">
        <v>216</v>
      </c>
      <c r="B291" s="81" t="s">
        <v>47</v>
      </c>
      <c r="C291" s="76">
        <v>56661.375899999868</v>
      </c>
      <c r="D291" s="76">
        <v>3.2000000000000002E-3</v>
      </c>
      <c r="E291" s="51">
        <f>+(C291-C$7)/C$8</f>
        <v>10080.595469927077</v>
      </c>
      <c r="F291" s="39">
        <f>ROUND(2*E291,0)/2</f>
        <v>10080.5</v>
      </c>
      <c r="G291" s="28">
        <f>+C291-(C$7+F291*C$8)</f>
        <v>3.4954499868035782E-2</v>
      </c>
      <c r="L291" s="28">
        <f>+G291</f>
        <v>3.4954499868035782E-2</v>
      </c>
      <c r="O291" s="28">
        <f ca="1">+C$11+C$12*$F291</f>
        <v>3.7258544973949398E-2</v>
      </c>
      <c r="Q291" s="52">
        <f>+C291-15018.5</f>
        <v>41642.875899999868</v>
      </c>
    </row>
    <row r="292" spans="1:17" s="28" customFormat="1" ht="12.95" customHeight="1" x14ac:dyDescent="0.2">
      <c r="A292" s="61" t="s">
        <v>54</v>
      </c>
      <c r="B292" s="60"/>
      <c r="C292" s="61">
        <v>56949.349300000002</v>
      </c>
      <c r="D292" s="61">
        <v>1.5E-3</v>
      </c>
      <c r="E292" s="51">
        <f>+(C292-C$7)/C$8</f>
        <v>10867.126520289197</v>
      </c>
      <c r="F292" s="28">
        <f>ROUND(2*E292,0)/2</f>
        <v>10867</v>
      </c>
      <c r="G292" s="28">
        <f>+C292-(C$7+F292*C$8)</f>
        <v>4.6323000002303161E-2</v>
      </c>
      <c r="J292" s="28">
        <f>+G292</f>
        <v>4.6323000002303161E-2</v>
      </c>
      <c r="O292" s="28">
        <f ca="1">+C$11+C$12*$F292</f>
        <v>4.2052723040338996E-2</v>
      </c>
      <c r="Q292" s="52">
        <f>+C292-15018.5</f>
        <v>41930.849300000002</v>
      </c>
    </row>
    <row r="293" spans="1:17" s="28" customFormat="1" ht="12.95" customHeight="1" x14ac:dyDescent="0.2">
      <c r="A293" s="61" t="s">
        <v>54</v>
      </c>
      <c r="B293" s="60"/>
      <c r="C293" s="61">
        <v>56949.532599999999</v>
      </c>
      <c r="D293" s="61">
        <v>2.2000000000000001E-3</v>
      </c>
      <c r="E293" s="51">
        <f>+(C293-C$7)/C$8</f>
        <v>10867.627160770327</v>
      </c>
      <c r="F293" s="28">
        <f>ROUND(2*E293,0)/2</f>
        <v>10867.5</v>
      </c>
      <c r="G293" s="28">
        <f>+C293-(C$7+F293*C$8)</f>
        <v>4.6557499998016283E-2</v>
      </c>
      <c r="J293" s="28">
        <f>+G293</f>
        <v>4.6557499998016283E-2</v>
      </c>
      <c r="O293" s="28">
        <f ca="1">+C$11+C$12*$F293</f>
        <v>4.2055770833133901E-2</v>
      </c>
      <c r="Q293" s="52">
        <f>+C293-15018.5</f>
        <v>41931.032599999999</v>
      </c>
    </row>
    <row r="294" spans="1:17" s="28" customFormat="1" ht="12.95" customHeight="1" x14ac:dyDescent="0.2">
      <c r="A294" s="62" t="s">
        <v>205</v>
      </c>
      <c r="B294" s="63" t="s">
        <v>33</v>
      </c>
      <c r="C294" s="64">
        <v>56961.420440000002</v>
      </c>
      <c r="D294" s="64">
        <v>2.0000000000000001E-4</v>
      </c>
      <c r="E294" s="51">
        <f>+(C294-C$7)/C$8</f>
        <v>10900.0959765767</v>
      </c>
      <c r="F294" s="28">
        <f>ROUND(2*E294,0)/2</f>
        <v>10900</v>
      </c>
      <c r="G294" s="28">
        <f>+C294-(C$7+F294*C$8)</f>
        <v>3.514000000723172E-2</v>
      </c>
      <c r="K294" s="28">
        <f>+G294</f>
        <v>3.514000000723172E-2</v>
      </c>
      <c r="O294" s="28">
        <f ca="1">+C$11+C$12*$F294</f>
        <v>4.2253877364802905E-2</v>
      </c>
      <c r="Q294" s="52">
        <f>+C294-15018.5</f>
        <v>41942.920440000002</v>
      </c>
    </row>
    <row r="295" spans="1:17" s="28" customFormat="1" ht="12.95" customHeight="1" x14ac:dyDescent="0.2">
      <c r="A295" s="22" t="s">
        <v>0</v>
      </c>
      <c r="B295" s="23" t="s">
        <v>33</v>
      </c>
      <c r="C295" s="22">
        <v>57295.718500000003</v>
      </c>
      <c r="D295" s="22">
        <v>1E-4</v>
      </c>
      <c r="E295" s="51">
        <f>+(C295-C$7)/C$8</f>
        <v>11813.151850020908</v>
      </c>
      <c r="F295" s="91">
        <f>ROUND(2*E295,0)/2</f>
        <v>11813</v>
      </c>
      <c r="G295" s="28">
        <f>+C295-(C$7+F295*C$8)</f>
        <v>5.5597000005946029E-2</v>
      </c>
      <c r="K295" s="28">
        <f>+G295</f>
        <v>5.5597000005946029E-2</v>
      </c>
      <c r="O295" s="28">
        <f ca="1">+C$11+C$12*$F295</f>
        <v>4.7819147008304114E-2</v>
      </c>
      <c r="Q295" s="52">
        <f>+C295-15018.5</f>
        <v>42277.218500000003</v>
      </c>
    </row>
    <row r="296" spans="1:17" s="28" customFormat="1" ht="12.95" customHeight="1" x14ac:dyDescent="0.2">
      <c r="A296" s="65" t="s">
        <v>204</v>
      </c>
      <c r="B296" s="66" t="s">
        <v>33</v>
      </c>
      <c r="C296" s="67">
        <v>57338.374400000001</v>
      </c>
      <c r="D296" s="67">
        <v>4.1999999999999997E-3</v>
      </c>
      <c r="E296" s="51">
        <f>+(C296-C$7)/C$8</f>
        <v>11929.656325195088</v>
      </c>
      <c r="F296" s="91">
        <f t="shared" ref="F296:F302" si="0">ROUND(2*E296,0)/2</f>
        <v>11929.5</v>
      </c>
      <c r="G296" s="28">
        <f>+C296-(C$7+F296*C$8)</f>
        <v>5.7235500004026107E-2</v>
      </c>
      <c r="K296" s="28">
        <f>+G296</f>
        <v>5.7235500004026107E-2</v>
      </c>
      <c r="O296" s="28">
        <f ca="1">+C$11+C$12*$F296</f>
        <v>4.8529282729517578E-2</v>
      </c>
      <c r="Q296" s="52">
        <f>+C296-15018.5</f>
        <v>42319.874400000001</v>
      </c>
    </row>
    <row r="297" spans="1:17" s="28" customFormat="1" ht="12.95" customHeight="1" x14ac:dyDescent="0.2">
      <c r="A297" s="65" t="s">
        <v>204</v>
      </c>
      <c r="B297" s="66" t="s">
        <v>33</v>
      </c>
      <c r="C297" s="67">
        <v>57338.556199999999</v>
      </c>
      <c r="D297" s="67">
        <v>3.7000000000000002E-3</v>
      </c>
      <c r="E297" s="51">
        <f>+(C297-C$7)/C$8</f>
        <v>11930.152868781943</v>
      </c>
      <c r="F297" s="91">
        <f t="shared" si="0"/>
        <v>11930</v>
      </c>
      <c r="G297" s="28">
        <f>+C297-(C$7+F297*C$8)</f>
        <v>5.5970000001252629E-2</v>
      </c>
      <c r="K297" s="28">
        <f>+G297</f>
        <v>5.5970000001252629E-2</v>
      </c>
      <c r="O297" s="28">
        <f ca="1">+C$11+C$12*$F297</f>
        <v>4.8532330522312483E-2</v>
      </c>
      <c r="Q297" s="52">
        <f>+C297-15018.5</f>
        <v>42320.056199999999</v>
      </c>
    </row>
    <row r="298" spans="1:17" s="28" customFormat="1" ht="12.95" customHeight="1" x14ac:dyDescent="0.2">
      <c r="A298" s="56" t="s">
        <v>210</v>
      </c>
      <c r="B298" s="51"/>
      <c r="C298" s="6">
        <v>57653.804127363663</v>
      </c>
      <c r="D298" s="6">
        <v>2.9999999999999997E-4</v>
      </c>
      <c r="E298" s="51">
        <f>+(C298-C$7)/C$8</f>
        <v>12791.177822592637</v>
      </c>
      <c r="F298" s="91">
        <f t="shared" si="0"/>
        <v>12791</v>
      </c>
      <c r="G298" s="28">
        <f>+C298-(C$7+F298*C$8)</f>
        <v>6.5106363661470823E-2</v>
      </c>
      <c r="K298" s="28">
        <f>+G298</f>
        <v>6.5106363661470823E-2</v>
      </c>
      <c r="O298" s="28">
        <f ca="1">+C$11+C$12*$F298</f>
        <v>5.3780629715143316E-2</v>
      </c>
      <c r="Q298" s="52">
        <f>+C298-15018.5</f>
        <v>42635.304127363663</v>
      </c>
    </row>
    <row r="299" spans="1:17" s="28" customFormat="1" ht="12.95" customHeight="1" x14ac:dyDescent="0.2">
      <c r="A299" s="22" t="s">
        <v>1</v>
      </c>
      <c r="B299" s="23" t="s">
        <v>33</v>
      </c>
      <c r="C299" s="22">
        <v>57678.7019</v>
      </c>
      <c r="D299" s="22">
        <v>1E-4</v>
      </c>
      <c r="E299" s="51">
        <f>+(C299-C$7)/C$8</f>
        <v>12859.180184141747</v>
      </c>
      <c r="F299" s="91">
        <f t="shared" si="0"/>
        <v>12859</v>
      </c>
      <c r="G299" s="28">
        <f>+C299-(C$7+F299*C$8)</f>
        <v>6.5971000003628433E-2</v>
      </c>
      <c r="K299" s="28">
        <f>+G299</f>
        <v>6.5971000003628433E-2</v>
      </c>
      <c r="O299" s="28">
        <f ca="1">+C$11+C$12*$F299</f>
        <v>5.4195129535250755E-2</v>
      </c>
      <c r="Q299" s="52">
        <f>+C299-15018.5</f>
        <v>42660.2019</v>
      </c>
    </row>
    <row r="300" spans="1:17" s="28" customFormat="1" ht="12.95" customHeight="1" x14ac:dyDescent="0.2">
      <c r="A300" s="65" t="s">
        <v>206</v>
      </c>
      <c r="B300" s="66" t="s">
        <v>47</v>
      </c>
      <c r="C300" s="67">
        <v>57720.259919999997</v>
      </c>
      <c r="D300" s="67">
        <v>1E-4</v>
      </c>
      <c r="E300" s="51">
        <f>+(C300-C$7)/C$8</f>
        <v>12972.686060453769</v>
      </c>
      <c r="F300" s="91">
        <f t="shared" si="0"/>
        <v>12972.5</v>
      </c>
      <c r="G300" s="28">
        <f>+C300-(C$7+F300*C$8)</f>
        <v>6.8122500000754371E-2</v>
      </c>
      <c r="K300" s="28">
        <f>+G300</f>
        <v>6.8122500000754371E-2</v>
      </c>
      <c r="O300" s="28">
        <f ca="1">+C$11+C$12*$F300</f>
        <v>5.4886978499694761E-2</v>
      </c>
      <c r="Q300" s="52">
        <f>+C300-15018.5</f>
        <v>42701.759919999997</v>
      </c>
    </row>
    <row r="301" spans="1:17" s="28" customFormat="1" ht="12.95" customHeight="1" x14ac:dyDescent="0.2">
      <c r="A301" s="68" t="s">
        <v>207</v>
      </c>
      <c r="B301" s="69" t="s">
        <v>33</v>
      </c>
      <c r="C301" s="70">
        <v>57963.560819999999</v>
      </c>
      <c r="D301" s="70">
        <v>1.7000000000000001E-4</v>
      </c>
      <c r="E301" s="51">
        <f>+(C301-C$7)/C$8</f>
        <v>13637.204770969956</v>
      </c>
      <c r="F301" s="91">
        <f t="shared" si="0"/>
        <v>13637</v>
      </c>
      <c r="G301" s="28">
        <f>+C301-(C$7+F301*C$8)</f>
        <v>7.4973000002501067E-2</v>
      </c>
      <c r="K301" s="28">
        <f>+G301</f>
        <v>7.4973000002501067E-2</v>
      </c>
      <c r="O301" s="28">
        <f ca="1">+C$11+C$12*$F301</f>
        <v>5.8937495124126923E-2</v>
      </c>
      <c r="Q301" s="52">
        <f>+C301-15018.5</f>
        <v>42945.060819999999</v>
      </c>
    </row>
    <row r="302" spans="1:17" s="28" customFormat="1" ht="12.95" customHeight="1" x14ac:dyDescent="0.2">
      <c r="A302" s="68" t="s">
        <v>208</v>
      </c>
      <c r="B302" s="69" t="s">
        <v>33</v>
      </c>
      <c r="C302" s="70">
        <v>58046.674099999997</v>
      </c>
      <c r="D302" s="70">
        <v>1E-4</v>
      </c>
      <c r="E302" s="51">
        <f>+(C302-C$7)/C$8</f>
        <v>13864.208985308534</v>
      </c>
      <c r="F302" s="91">
        <f t="shared" si="0"/>
        <v>13864</v>
      </c>
      <c r="G302" s="28">
        <f>+C302-(C$7+F302*C$8)</f>
        <v>7.651600000099279E-2</v>
      </c>
      <c r="K302" s="28">
        <f>+G302</f>
        <v>7.651600000099279E-2</v>
      </c>
      <c r="O302" s="28">
        <f ca="1">+C$11+C$12*$F302</f>
        <v>6.0321193053014963E-2</v>
      </c>
      <c r="Q302" s="52">
        <f>+C302-15018.5</f>
        <v>43028.174099999997</v>
      </c>
    </row>
    <row r="303" spans="1:17" s="28" customFormat="1" ht="12.95" customHeight="1" x14ac:dyDescent="0.2">
      <c r="A303" s="71" t="s">
        <v>209</v>
      </c>
      <c r="B303" s="72" t="s">
        <v>33</v>
      </c>
      <c r="C303" s="73">
        <v>58779.695599999999</v>
      </c>
      <c r="D303" s="73">
        <v>2.9999999999999997E-4</v>
      </c>
      <c r="E303" s="51">
        <f>+(C303-C$7)/C$8</f>
        <v>15866.283379446159</v>
      </c>
      <c r="F303" s="39">
        <f>ROUND(2*E303,0)/2-0.5</f>
        <v>15866</v>
      </c>
      <c r="G303" s="28">
        <f>+C303-(C$7+F303*C$8)</f>
        <v>0.10375400000339141</v>
      </c>
      <c r="K303" s="28">
        <f>+G303</f>
        <v>0.10375400000339141</v>
      </c>
      <c r="O303" s="28">
        <f ca="1">+C$11+C$12*$F303</f>
        <v>7.2524555403824867E-2</v>
      </c>
      <c r="Q303" s="52">
        <f>+C303-15018.5</f>
        <v>43761.195599999999</v>
      </c>
    </row>
    <row r="304" spans="1:17" s="28" customFormat="1" ht="12.95" customHeight="1" x14ac:dyDescent="0.2">
      <c r="A304" s="68" t="s">
        <v>213</v>
      </c>
      <c r="B304" s="69" t="s">
        <v>33</v>
      </c>
      <c r="C304" s="70">
        <v>59136.682399999998</v>
      </c>
      <c r="D304" s="70">
        <v>1E-4</v>
      </c>
      <c r="E304" s="51">
        <f>+(C304-C$7)/C$8</f>
        <v>16841.308165656556</v>
      </c>
      <c r="F304" s="39">
        <f>ROUND(2*E304,0)/2-0.5</f>
        <v>16841</v>
      </c>
      <c r="G304" s="28">
        <f>+C304-(C$7+F304*C$8)</f>
        <v>0.11282899999787332</v>
      </c>
      <c r="K304" s="28">
        <f>+G304</f>
        <v>0.11282899999787332</v>
      </c>
      <c r="O304" s="28">
        <f ca="1">+C$11+C$12*$F304</f>
        <v>7.8467751353894624E-2</v>
      </c>
      <c r="Q304" s="52">
        <f>+C304-15018.5</f>
        <v>44118.182399999998</v>
      </c>
    </row>
    <row r="305" spans="1:21" s="28" customFormat="1" ht="12.95" customHeight="1" x14ac:dyDescent="0.2">
      <c r="A305" s="25" t="s">
        <v>214</v>
      </c>
      <c r="B305" s="26" t="s">
        <v>33</v>
      </c>
      <c r="C305" s="78">
        <v>59512.354200000002</v>
      </c>
      <c r="D305" s="79">
        <v>2E-3</v>
      </c>
      <c r="E305" s="51">
        <f>+(C305-C$7)/C$8</f>
        <v>17867.366598294066</v>
      </c>
      <c r="F305" s="39">
        <f>ROUND(2*E305,0)/2-0.5</f>
        <v>17867</v>
      </c>
      <c r="G305" s="28">
        <f>+C305-(C$7+F305*C$8)</f>
        <v>0.13422300000092946</v>
      </c>
      <c r="K305" s="28">
        <f>+G305</f>
        <v>0.13422300000092946</v>
      </c>
      <c r="O305" s="28">
        <f ca="1">+C$11+C$12*$F305</f>
        <v>8.4721822169044947E-2</v>
      </c>
      <c r="Q305" s="52">
        <f>+C305-15018.5</f>
        <v>44493.854200000002</v>
      </c>
    </row>
    <row r="306" spans="1:21" s="28" customFormat="1" ht="12.95" customHeight="1" x14ac:dyDescent="0.2">
      <c r="A306" s="25" t="s">
        <v>214</v>
      </c>
      <c r="B306" s="26" t="s">
        <v>33</v>
      </c>
      <c r="C306" s="78">
        <v>59512.538500000002</v>
      </c>
      <c r="D306" s="79">
        <v>1.9E-3</v>
      </c>
      <c r="E306" s="51">
        <f>+(C306-C$7)/C$8</f>
        <v>17867.86997003806</v>
      </c>
      <c r="F306" s="39">
        <f>ROUND(2*E306,0)/2-0.5</f>
        <v>17867.5</v>
      </c>
      <c r="G306" s="28">
        <f>+C306-(C$7+F306*C$8)</f>
        <v>0.13545750000776025</v>
      </c>
      <c r="K306" s="28">
        <f>+G306</f>
        <v>0.13545750000776025</v>
      </c>
      <c r="O306" s="28">
        <f ca="1">+C$11+C$12*$F306</f>
        <v>8.4724869961839852E-2</v>
      </c>
      <c r="Q306" s="52">
        <f>+C306-15018.5</f>
        <v>44494.038500000002</v>
      </c>
    </row>
    <row r="307" spans="1:21" s="28" customFormat="1" ht="12.95" customHeight="1" x14ac:dyDescent="0.2">
      <c r="A307" s="27" t="s">
        <v>215</v>
      </c>
      <c r="B307" s="75" t="s">
        <v>33</v>
      </c>
      <c r="C307" s="76">
        <v>59538.603999999999</v>
      </c>
      <c r="D307" s="77">
        <v>2E-3</v>
      </c>
      <c r="E307" s="51">
        <f>+(C307-C$7)/C$8</f>
        <v>17939.061701959141</v>
      </c>
      <c r="F307" s="39">
        <f>ROUND(2*E307,0)/2-0.5</f>
        <v>17938.5</v>
      </c>
      <c r="O307" s="28">
        <f ca="1">+C$11+C$12*$F307</f>
        <v>8.5157656538716722E-2</v>
      </c>
      <c r="Q307" s="52">
        <f>+C307-15018.5</f>
        <v>44520.103999999999</v>
      </c>
      <c r="U307" s="28">
        <f>+C307-(C$7+F307*C$8)</f>
        <v>0.20565650000207825</v>
      </c>
    </row>
    <row r="308" spans="1:21" s="28" customFormat="1" ht="12.95" customHeight="1" x14ac:dyDescent="0.2">
      <c r="A308" s="74" t="s">
        <v>211</v>
      </c>
      <c r="C308" s="24">
        <v>59541.646699999998</v>
      </c>
      <c r="D308" s="6">
        <v>2.0000000000000001E-4</v>
      </c>
      <c r="E308" s="51">
        <f>+(C308-C$7)/C$8</f>
        <v>17947.372115445018</v>
      </c>
      <c r="F308" s="39">
        <f>ROUND(2*E308,0)/2-0.5</f>
        <v>17947</v>
      </c>
      <c r="G308" s="28">
        <f>+C308-(C$7+F308*C$8)</f>
        <v>0.13624300000083167</v>
      </c>
      <c r="K308" s="28">
        <f>+G308</f>
        <v>0.13624300000083167</v>
      </c>
      <c r="O308" s="28">
        <f ca="1">+C$11+C$12*$F308</f>
        <v>8.5209469016230152E-2</v>
      </c>
      <c r="Q308" s="52">
        <f>+C308-15018.5</f>
        <v>44523.146699999998</v>
      </c>
    </row>
    <row r="309" spans="1:21" s="28" customFormat="1" ht="12.95" customHeight="1" x14ac:dyDescent="0.2">
      <c r="C309" s="53"/>
      <c r="D309" s="53"/>
    </row>
    <row r="310" spans="1:21" s="28" customFormat="1" ht="12.95" customHeight="1" x14ac:dyDescent="0.2">
      <c r="C310" s="53"/>
      <c r="D310" s="53"/>
    </row>
    <row r="311" spans="1:21" s="28" customFormat="1" ht="12.95" customHeight="1" x14ac:dyDescent="0.2">
      <c r="C311" s="53"/>
      <c r="D311" s="53"/>
    </row>
    <row r="312" spans="1:21" s="28" customFormat="1" ht="12.95" customHeight="1" x14ac:dyDescent="0.2">
      <c r="C312" s="53"/>
      <c r="D312" s="53"/>
    </row>
    <row r="313" spans="1:21" s="28" customFormat="1" ht="12.95" customHeight="1" x14ac:dyDescent="0.2">
      <c r="C313" s="53"/>
      <c r="D313" s="53"/>
    </row>
    <row r="314" spans="1:21" s="28" customFormat="1" ht="12.95" customHeight="1" x14ac:dyDescent="0.2">
      <c r="C314" s="53"/>
      <c r="D314" s="53"/>
    </row>
    <row r="315" spans="1:21" s="28" customFormat="1" ht="12.95" customHeight="1" x14ac:dyDescent="0.2">
      <c r="C315" s="53"/>
      <c r="D315" s="53"/>
    </row>
    <row r="316" spans="1:21" s="28" customFormat="1" ht="12.95" customHeight="1" x14ac:dyDescent="0.2">
      <c r="C316" s="53"/>
      <c r="D316" s="53"/>
    </row>
    <row r="317" spans="1:21" s="28" customFormat="1" ht="12.95" customHeight="1" x14ac:dyDescent="0.2">
      <c r="C317" s="53"/>
      <c r="D317" s="53"/>
    </row>
    <row r="318" spans="1:21" s="28" customFormat="1" ht="12.95" customHeight="1" x14ac:dyDescent="0.2">
      <c r="C318" s="53"/>
      <c r="D318" s="53"/>
    </row>
    <row r="319" spans="1:21" s="28" customFormat="1" ht="12.95" customHeight="1" x14ac:dyDescent="0.2">
      <c r="C319" s="53"/>
      <c r="D319" s="53"/>
    </row>
    <row r="320" spans="1:21" s="28" customFormat="1" ht="12.95" customHeight="1" x14ac:dyDescent="0.2">
      <c r="C320" s="53"/>
      <c r="D320" s="53"/>
    </row>
    <row r="321" spans="3:4" s="28" customFormat="1" ht="12.95" customHeight="1" x14ac:dyDescent="0.2">
      <c r="C321" s="53"/>
      <c r="D321" s="53"/>
    </row>
    <row r="322" spans="3:4" s="28" customFormat="1" ht="12.95" customHeight="1" x14ac:dyDescent="0.2">
      <c r="C322" s="53"/>
      <c r="D322" s="53"/>
    </row>
    <row r="323" spans="3:4" s="28" customFormat="1" ht="12.95" customHeight="1" x14ac:dyDescent="0.2">
      <c r="C323" s="53"/>
      <c r="D323" s="53"/>
    </row>
    <row r="324" spans="3:4" s="28" customFormat="1" ht="12.95" customHeight="1" x14ac:dyDescent="0.2">
      <c r="C324" s="53"/>
      <c r="D324" s="53"/>
    </row>
    <row r="325" spans="3:4" s="28" customFormat="1" ht="12.95" customHeight="1" x14ac:dyDescent="0.2">
      <c r="C325" s="53"/>
      <c r="D325" s="53"/>
    </row>
    <row r="326" spans="3:4" s="28" customFormat="1" ht="12.95" customHeight="1" x14ac:dyDescent="0.2">
      <c r="C326" s="53"/>
      <c r="D326" s="53"/>
    </row>
    <row r="327" spans="3:4" s="28" customFormat="1" ht="12.95" customHeight="1" x14ac:dyDescent="0.2">
      <c r="C327" s="53"/>
      <c r="D327" s="53"/>
    </row>
    <row r="328" spans="3:4" s="28" customFormat="1" ht="12.95" customHeight="1" x14ac:dyDescent="0.2">
      <c r="C328" s="53"/>
      <c r="D328" s="53"/>
    </row>
    <row r="329" spans="3:4" s="28" customFormat="1" ht="12.95" customHeight="1" x14ac:dyDescent="0.2">
      <c r="C329" s="53"/>
      <c r="D329" s="53"/>
    </row>
    <row r="330" spans="3:4" s="28" customFormat="1" ht="12.95" customHeight="1" x14ac:dyDescent="0.2">
      <c r="C330" s="53"/>
      <c r="D330" s="53"/>
    </row>
    <row r="331" spans="3:4" s="28" customFormat="1" ht="12.95" customHeight="1" x14ac:dyDescent="0.2">
      <c r="C331" s="53"/>
      <c r="D331" s="53"/>
    </row>
    <row r="332" spans="3:4" s="28" customFormat="1" ht="12.95" customHeight="1" x14ac:dyDescent="0.2">
      <c r="C332" s="53"/>
      <c r="D332" s="53"/>
    </row>
    <row r="333" spans="3:4" s="28" customFormat="1" ht="12.95" customHeight="1" x14ac:dyDescent="0.2">
      <c r="C333" s="53"/>
      <c r="D333" s="53"/>
    </row>
    <row r="334" spans="3:4" s="28" customFormat="1" ht="12.95" customHeight="1" x14ac:dyDescent="0.2">
      <c r="C334" s="53"/>
      <c r="D334" s="53"/>
    </row>
    <row r="335" spans="3:4" s="28" customFormat="1" ht="12.95" customHeight="1" x14ac:dyDescent="0.2">
      <c r="C335" s="53"/>
      <c r="D335" s="53"/>
    </row>
    <row r="336" spans="3:4" s="28" customFormat="1" ht="12.95" customHeight="1" x14ac:dyDescent="0.2">
      <c r="C336" s="53"/>
      <c r="D336" s="53"/>
    </row>
    <row r="337" spans="3:4" s="28" customFormat="1" ht="12.95" customHeight="1" x14ac:dyDescent="0.2">
      <c r="C337" s="53"/>
      <c r="D337" s="53"/>
    </row>
    <row r="338" spans="3:4" s="28" customFormat="1" ht="12.95" customHeight="1" x14ac:dyDescent="0.2">
      <c r="C338" s="53"/>
      <c r="D338" s="53"/>
    </row>
    <row r="339" spans="3:4" s="28" customFormat="1" ht="12.95" customHeight="1" x14ac:dyDescent="0.2">
      <c r="C339" s="53"/>
      <c r="D339" s="53"/>
    </row>
    <row r="340" spans="3:4" s="28" customFormat="1" ht="12.95" customHeight="1" x14ac:dyDescent="0.2">
      <c r="C340" s="53"/>
      <c r="D340" s="53"/>
    </row>
    <row r="341" spans="3:4" s="28" customFormat="1" ht="12.95" customHeight="1" x14ac:dyDescent="0.2">
      <c r="C341" s="53"/>
      <c r="D341" s="53"/>
    </row>
    <row r="342" spans="3:4" s="28" customFormat="1" ht="12.95" customHeight="1" x14ac:dyDescent="0.2">
      <c r="C342" s="53"/>
      <c r="D342" s="53"/>
    </row>
    <row r="343" spans="3:4" s="28" customFormat="1" ht="12.95" customHeight="1" x14ac:dyDescent="0.2">
      <c r="C343" s="53"/>
      <c r="D343" s="53"/>
    </row>
    <row r="344" spans="3:4" s="28" customFormat="1" ht="12.95" customHeight="1" x14ac:dyDescent="0.2">
      <c r="C344" s="53"/>
      <c r="D344" s="53"/>
    </row>
    <row r="345" spans="3:4" s="28" customFormat="1" ht="12.95" customHeight="1" x14ac:dyDescent="0.2">
      <c r="C345" s="53"/>
      <c r="D345" s="53"/>
    </row>
    <row r="346" spans="3:4" s="28" customFormat="1" ht="12.95" customHeight="1" x14ac:dyDescent="0.2">
      <c r="C346" s="53"/>
      <c r="D346" s="53"/>
    </row>
    <row r="347" spans="3:4" s="28" customFormat="1" ht="12.95" customHeight="1" x14ac:dyDescent="0.2">
      <c r="C347" s="53"/>
      <c r="D347" s="53"/>
    </row>
    <row r="348" spans="3:4" s="28" customFormat="1" ht="12.95" customHeight="1" x14ac:dyDescent="0.2">
      <c r="C348" s="53"/>
      <c r="D348" s="53"/>
    </row>
    <row r="349" spans="3:4" s="28" customFormat="1" ht="12.95" customHeight="1" x14ac:dyDescent="0.2">
      <c r="C349" s="53"/>
      <c r="D349" s="53"/>
    </row>
    <row r="350" spans="3:4" s="28" customFormat="1" ht="12.95" customHeight="1" x14ac:dyDescent="0.2">
      <c r="C350" s="53"/>
      <c r="D350" s="53"/>
    </row>
    <row r="351" spans="3:4" s="28" customFormat="1" ht="12.95" customHeight="1" x14ac:dyDescent="0.2">
      <c r="C351" s="53"/>
      <c r="D351" s="53"/>
    </row>
    <row r="352" spans="3:4" s="28" customFormat="1" ht="12.95" customHeight="1" x14ac:dyDescent="0.2">
      <c r="C352" s="53"/>
      <c r="D352" s="53"/>
    </row>
    <row r="353" spans="3:4" s="28" customFormat="1" ht="12.95" customHeight="1" x14ac:dyDescent="0.2">
      <c r="C353" s="53"/>
      <c r="D353" s="53"/>
    </row>
    <row r="354" spans="3:4" s="28" customFormat="1" ht="12.95" customHeight="1" x14ac:dyDescent="0.2">
      <c r="C354" s="53"/>
      <c r="D354" s="53"/>
    </row>
    <row r="355" spans="3:4" s="28" customFormat="1" ht="12.95" customHeight="1" x14ac:dyDescent="0.2">
      <c r="C355" s="53"/>
      <c r="D355" s="53"/>
    </row>
    <row r="356" spans="3:4" s="28" customFormat="1" ht="12.95" customHeight="1" x14ac:dyDescent="0.2">
      <c r="C356" s="53"/>
      <c r="D356" s="53"/>
    </row>
    <row r="357" spans="3:4" s="28" customFormat="1" ht="12.95" customHeight="1" x14ac:dyDescent="0.2">
      <c r="C357" s="53"/>
      <c r="D357" s="53"/>
    </row>
    <row r="358" spans="3:4" s="28" customFormat="1" ht="12.95" customHeight="1" x14ac:dyDescent="0.2">
      <c r="C358" s="53"/>
      <c r="D358" s="53"/>
    </row>
    <row r="359" spans="3:4" s="28" customFormat="1" ht="12.95" customHeight="1" x14ac:dyDescent="0.2">
      <c r="C359" s="53"/>
      <c r="D359" s="53"/>
    </row>
    <row r="360" spans="3:4" s="28" customFormat="1" ht="12.95" customHeight="1" x14ac:dyDescent="0.2">
      <c r="C360" s="53"/>
      <c r="D360" s="53"/>
    </row>
    <row r="361" spans="3:4" s="28" customFormat="1" ht="12.95" customHeight="1" x14ac:dyDescent="0.2">
      <c r="C361" s="53"/>
      <c r="D361" s="53"/>
    </row>
    <row r="362" spans="3:4" s="28" customFormat="1" ht="12.95" customHeight="1" x14ac:dyDescent="0.2">
      <c r="C362" s="53"/>
      <c r="D362" s="53"/>
    </row>
    <row r="363" spans="3:4" s="28" customFormat="1" ht="12.95" customHeight="1" x14ac:dyDescent="0.2">
      <c r="C363" s="53"/>
      <c r="D363" s="53"/>
    </row>
    <row r="364" spans="3:4" s="28" customFormat="1" ht="12.95" customHeight="1" x14ac:dyDescent="0.2">
      <c r="C364" s="53"/>
      <c r="D364" s="53"/>
    </row>
    <row r="365" spans="3:4" s="28" customFormat="1" ht="12.95" customHeight="1" x14ac:dyDescent="0.2">
      <c r="C365" s="53"/>
      <c r="D365" s="53"/>
    </row>
    <row r="366" spans="3:4" s="28" customFormat="1" ht="12.95" customHeight="1" x14ac:dyDescent="0.2">
      <c r="C366" s="53"/>
      <c r="D366" s="53"/>
    </row>
    <row r="367" spans="3:4" s="28" customFormat="1" ht="12.95" customHeight="1" x14ac:dyDescent="0.2">
      <c r="C367" s="53"/>
      <c r="D367" s="53"/>
    </row>
    <row r="368" spans="3:4" s="28" customFormat="1" ht="12.95" customHeight="1" x14ac:dyDescent="0.2">
      <c r="C368" s="53"/>
      <c r="D368" s="53"/>
    </row>
    <row r="369" spans="3:4" s="28" customFormat="1" ht="12.95" customHeight="1" x14ac:dyDescent="0.2">
      <c r="C369" s="53"/>
      <c r="D369" s="53"/>
    </row>
    <row r="370" spans="3:4" s="28" customFormat="1" ht="12.95" customHeight="1" x14ac:dyDescent="0.2">
      <c r="C370" s="53"/>
      <c r="D370" s="53"/>
    </row>
    <row r="371" spans="3:4" s="28" customFormat="1" ht="12.95" customHeight="1" x14ac:dyDescent="0.2">
      <c r="C371" s="53"/>
      <c r="D371" s="53"/>
    </row>
    <row r="372" spans="3:4" s="28" customFormat="1" ht="12.95" customHeight="1" x14ac:dyDescent="0.2">
      <c r="C372" s="53"/>
      <c r="D372" s="53"/>
    </row>
    <row r="373" spans="3:4" s="28" customFormat="1" ht="12.95" customHeight="1" x14ac:dyDescent="0.2">
      <c r="C373" s="53"/>
      <c r="D373" s="53"/>
    </row>
    <row r="374" spans="3:4" s="28" customFormat="1" ht="12.95" customHeight="1" x14ac:dyDescent="0.2">
      <c r="C374" s="53"/>
      <c r="D374" s="53"/>
    </row>
    <row r="375" spans="3:4" s="28" customFormat="1" ht="12.95" customHeight="1" x14ac:dyDescent="0.2">
      <c r="C375" s="53"/>
      <c r="D375" s="53"/>
    </row>
    <row r="376" spans="3:4" s="28" customFormat="1" ht="12.95" customHeight="1" x14ac:dyDescent="0.2">
      <c r="C376" s="53"/>
      <c r="D376" s="53"/>
    </row>
    <row r="377" spans="3:4" s="28" customFormat="1" ht="12.95" customHeight="1" x14ac:dyDescent="0.2">
      <c r="C377" s="53"/>
      <c r="D377" s="53"/>
    </row>
    <row r="378" spans="3:4" s="28" customFormat="1" ht="12.95" customHeight="1" x14ac:dyDescent="0.2">
      <c r="C378" s="53"/>
      <c r="D378" s="53"/>
    </row>
    <row r="379" spans="3:4" s="28" customFormat="1" ht="12.95" customHeight="1" x14ac:dyDescent="0.2">
      <c r="C379" s="53"/>
      <c r="D379" s="53"/>
    </row>
    <row r="380" spans="3:4" s="28" customFormat="1" ht="12.95" customHeight="1" x14ac:dyDescent="0.2">
      <c r="C380" s="53"/>
      <c r="D380" s="53"/>
    </row>
    <row r="381" spans="3:4" s="28" customFormat="1" ht="12.95" customHeight="1" x14ac:dyDescent="0.2">
      <c r="C381" s="53"/>
      <c r="D381" s="53"/>
    </row>
    <row r="382" spans="3:4" s="28" customFormat="1" ht="12.95" customHeight="1" x14ac:dyDescent="0.2">
      <c r="C382" s="53"/>
      <c r="D382" s="53"/>
    </row>
    <row r="383" spans="3:4" s="28" customFormat="1" ht="12.95" customHeight="1" x14ac:dyDescent="0.2">
      <c r="C383" s="53"/>
      <c r="D383" s="53"/>
    </row>
    <row r="384" spans="3:4" s="28" customFormat="1" ht="12.95" customHeight="1" x14ac:dyDescent="0.2">
      <c r="C384" s="53"/>
      <c r="D384" s="53"/>
    </row>
    <row r="385" spans="3:4" s="28" customFormat="1" ht="12.95" customHeight="1" x14ac:dyDescent="0.2">
      <c r="C385" s="53"/>
      <c r="D385" s="53"/>
    </row>
    <row r="386" spans="3:4" s="28" customFormat="1" ht="12.95" customHeight="1" x14ac:dyDescent="0.2">
      <c r="C386" s="53"/>
      <c r="D386" s="53"/>
    </row>
    <row r="387" spans="3:4" s="28" customFormat="1" ht="12.95" customHeight="1" x14ac:dyDescent="0.2">
      <c r="C387" s="53"/>
      <c r="D387" s="53"/>
    </row>
    <row r="388" spans="3:4" s="28" customFormat="1" ht="12.95" customHeight="1" x14ac:dyDescent="0.2">
      <c r="C388" s="53"/>
      <c r="D388" s="53"/>
    </row>
    <row r="389" spans="3:4" s="28" customFormat="1" ht="12.95" customHeight="1" x14ac:dyDescent="0.2">
      <c r="C389" s="53"/>
      <c r="D389" s="53"/>
    </row>
    <row r="390" spans="3:4" s="28" customFormat="1" ht="12.95" customHeight="1" x14ac:dyDescent="0.2">
      <c r="C390" s="53"/>
      <c r="D390" s="53"/>
    </row>
    <row r="391" spans="3:4" s="28" customFormat="1" ht="12.95" customHeight="1" x14ac:dyDescent="0.2">
      <c r="C391" s="53"/>
      <c r="D391" s="53"/>
    </row>
    <row r="392" spans="3:4" s="28" customFormat="1" ht="12.95" customHeight="1" x14ac:dyDescent="0.2">
      <c r="C392" s="53"/>
      <c r="D392" s="53"/>
    </row>
    <row r="393" spans="3:4" s="28" customFormat="1" ht="12.95" customHeight="1" x14ac:dyDescent="0.2">
      <c r="C393" s="53"/>
      <c r="D393" s="53"/>
    </row>
    <row r="394" spans="3:4" s="28" customFormat="1" ht="12.95" customHeight="1" x14ac:dyDescent="0.2">
      <c r="C394" s="53"/>
      <c r="D394" s="53"/>
    </row>
    <row r="395" spans="3:4" s="28" customFormat="1" ht="12.95" customHeight="1" x14ac:dyDescent="0.2">
      <c r="C395" s="53"/>
      <c r="D395" s="53"/>
    </row>
    <row r="396" spans="3:4" s="28" customFormat="1" ht="12.95" customHeight="1" x14ac:dyDescent="0.2">
      <c r="C396" s="53"/>
      <c r="D396" s="53"/>
    </row>
    <row r="397" spans="3:4" s="28" customFormat="1" ht="12.95" customHeight="1" x14ac:dyDescent="0.2">
      <c r="C397" s="53"/>
      <c r="D397" s="53"/>
    </row>
    <row r="398" spans="3:4" s="28" customFormat="1" ht="12.95" customHeight="1" x14ac:dyDescent="0.2">
      <c r="C398" s="53"/>
      <c r="D398" s="53"/>
    </row>
    <row r="399" spans="3:4" s="28" customFormat="1" ht="12.95" customHeight="1" x14ac:dyDescent="0.2">
      <c r="C399" s="53"/>
      <c r="D399" s="53"/>
    </row>
    <row r="400" spans="3:4" s="28" customFormat="1" ht="12.95" customHeight="1" x14ac:dyDescent="0.2">
      <c r="C400" s="53"/>
      <c r="D400" s="53"/>
    </row>
    <row r="401" spans="3:4" s="28" customFormat="1" ht="12.95" customHeight="1" x14ac:dyDescent="0.2">
      <c r="C401" s="53"/>
      <c r="D401" s="53"/>
    </row>
    <row r="402" spans="3:4" s="28" customFormat="1" ht="12.95" customHeight="1" x14ac:dyDescent="0.2">
      <c r="C402" s="53"/>
      <c r="D402" s="53"/>
    </row>
    <row r="403" spans="3:4" s="28" customFormat="1" ht="12.95" customHeight="1" x14ac:dyDescent="0.2">
      <c r="C403" s="53"/>
      <c r="D403" s="53"/>
    </row>
    <row r="404" spans="3:4" s="28" customFormat="1" ht="12.95" customHeight="1" x14ac:dyDescent="0.2">
      <c r="C404" s="53"/>
      <c r="D404" s="53"/>
    </row>
    <row r="405" spans="3:4" s="28" customFormat="1" ht="12.95" customHeight="1" x14ac:dyDescent="0.2">
      <c r="C405" s="53"/>
      <c r="D405" s="53"/>
    </row>
    <row r="406" spans="3:4" s="28" customFormat="1" ht="12.95" customHeight="1" x14ac:dyDescent="0.2">
      <c r="C406" s="53"/>
      <c r="D406" s="53"/>
    </row>
    <row r="407" spans="3:4" s="28" customFormat="1" ht="12.95" customHeight="1" x14ac:dyDescent="0.2">
      <c r="C407" s="53"/>
      <c r="D407" s="53"/>
    </row>
    <row r="408" spans="3:4" s="28" customFormat="1" ht="12.95" customHeight="1" x14ac:dyDescent="0.2">
      <c r="C408" s="53"/>
      <c r="D408" s="53"/>
    </row>
    <row r="409" spans="3:4" s="28" customFormat="1" ht="12.95" customHeight="1" x14ac:dyDescent="0.2">
      <c r="C409" s="53"/>
      <c r="D409" s="53"/>
    </row>
    <row r="410" spans="3:4" s="28" customFormat="1" ht="12.95" customHeight="1" x14ac:dyDescent="0.2">
      <c r="C410" s="53"/>
      <c r="D410" s="53"/>
    </row>
    <row r="411" spans="3:4" s="28" customFormat="1" ht="12.95" customHeight="1" x14ac:dyDescent="0.2">
      <c r="C411" s="53"/>
      <c r="D411" s="53"/>
    </row>
    <row r="412" spans="3:4" s="28" customFormat="1" ht="12.95" customHeight="1" x14ac:dyDescent="0.2">
      <c r="C412" s="53"/>
      <c r="D412" s="53"/>
    </row>
    <row r="413" spans="3:4" s="28" customFormat="1" ht="12.95" customHeight="1" x14ac:dyDescent="0.2">
      <c r="C413" s="53"/>
      <c r="D413" s="53"/>
    </row>
    <row r="414" spans="3:4" s="28" customFormat="1" ht="12.95" customHeight="1" x14ac:dyDescent="0.2">
      <c r="C414" s="53"/>
      <c r="D414" s="53"/>
    </row>
    <row r="415" spans="3:4" s="28" customFormat="1" ht="12.95" customHeight="1" x14ac:dyDescent="0.2">
      <c r="C415" s="53"/>
      <c r="D415" s="53"/>
    </row>
    <row r="416" spans="3:4" s="28" customFormat="1" ht="12.95" customHeight="1" x14ac:dyDescent="0.2">
      <c r="C416" s="53"/>
      <c r="D416" s="53"/>
    </row>
    <row r="417" spans="3:4" s="28" customFormat="1" ht="12.95" customHeight="1" x14ac:dyDescent="0.2">
      <c r="C417" s="53"/>
      <c r="D417" s="53"/>
    </row>
    <row r="418" spans="3:4" s="28" customFormat="1" ht="12.95" customHeight="1" x14ac:dyDescent="0.2">
      <c r="C418" s="53"/>
      <c r="D418" s="53"/>
    </row>
    <row r="419" spans="3:4" s="28" customFormat="1" ht="12.95" customHeight="1" x14ac:dyDescent="0.2">
      <c r="C419" s="53"/>
      <c r="D419" s="53"/>
    </row>
    <row r="420" spans="3:4" s="28" customFormat="1" ht="12.95" customHeight="1" x14ac:dyDescent="0.2">
      <c r="C420" s="53"/>
      <c r="D420" s="53"/>
    </row>
    <row r="421" spans="3:4" s="28" customFormat="1" ht="12.95" customHeight="1" x14ac:dyDescent="0.2">
      <c r="C421" s="53"/>
      <c r="D421" s="53"/>
    </row>
    <row r="422" spans="3:4" s="28" customFormat="1" ht="12.95" customHeight="1" x14ac:dyDescent="0.2">
      <c r="C422" s="53"/>
      <c r="D422" s="53"/>
    </row>
    <row r="423" spans="3:4" s="28" customFormat="1" ht="12.95" customHeight="1" x14ac:dyDescent="0.2">
      <c r="C423" s="53"/>
      <c r="D423" s="53"/>
    </row>
    <row r="424" spans="3:4" s="28" customFormat="1" ht="12.95" customHeight="1" x14ac:dyDescent="0.2">
      <c r="C424" s="53"/>
      <c r="D424" s="53"/>
    </row>
    <row r="425" spans="3:4" s="28" customFormat="1" ht="12.95" customHeight="1" x14ac:dyDescent="0.2">
      <c r="C425" s="53"/>
      <c r="D425" s="5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</sheetData>
  <protectedRanges>
    <protectedRange sqref="A78:D79" name="Range1"/>
    <protectedRange sqref="A80:D80" name="Range1_1"/>
  </protectedRanges>
  <sortState xmlns:xlrd2="http://schemas.microsoft.com/office/spreadsheetml/2017/richdata2" ref="A21:V312">
    <sortCondition ref="C21:C312"/>
  </sortState>
  <phoneticPr fontId="8" type="noConversion"/>
  <hyperlinks>
    <hyperlink ref="H63244" r:id="rId1" display="http://vsolj.cetus-net.org/bulletin.html" xr:uid="{00000000-0004-0000-0000-000000000000}"/>
    <hyperlink ref="H63237" r:id="rId2" display="https://www.aavso.org/ejaavso" xr:uid="{00000000-0004-0000-0000-000001000000}"/>
    <hyperlink ref="I63244" r:id="rId3" display="http://vsolj.cetus-net.org/bulletin.html" xr:uid="{00000000-0004-0000-0000-000002000000}"/>
    <hyperlink ref="AQ56895" r:id="rId4" display="http://cdsbib.u-strasbg.fr/cgi-bin/cdsbib?1990RMxAA..21..381G" xr:uid="{00000000-0004-0000-0000-000003000000}"/>
    <hyperlink ref="H63241" r:id="rId5" display="https://www.aavso.org/ejaavso" xr:uid="{00000000-0004-0000-0000-000004000000}"/>
    <hyperlink ref="AP4259" r:id="rId6" display="http://cdsbib.u-strasbg.fr/cgi-bin/cdsbib?1990RMxAA..21..381G" xr:uid="{00000000-0004-0000-0000-000005000000}"/>
    <hyperlink ref="AP4262" r:id="rId7" display="http://cdsbib.u-strasbg.fr/cgi-bin/cdsbib?1990RMxAA..21..381G" xr:uid="{00000000-0004-0000-0000-000006000000}"/>
    <hyperlink ref="AP4260" r:id="rId8" display="http://cdsbib.u-strasbg.fr/cgi-bin/cdsbib?1990RMxAA..21..381G" xr:uid="{00000000-0004-0000-0000-000007000000}"/>
    <hyperlink ref="AP4244" r:id="rId9" display="http://cdsbib.u-strasbg.fr/cgi-bin/cdsbib?1990RMxAA..21..381G" xr:uid="{00000000-0004-0000-0000-000008000000}"/>
    <hyperlink ref="AQ4473" r:id="rId10" display="http://cdsbib.u-strasbg.fr/cgi-bin/cdsbib?1990RMxAA..21..381G" xr:uid="{00000000-0004-0000-0000-000009000000}"/>
    <hyperlink ref="AQ4477" r:id="rId11" display="http://cdsbib.u-strasbg.fr/cgi-bin/cdsbib?1990RMxAA..21..381G" xr:uid="{00000000-0004-0000-0000-00000A000000}"/>
    <hyperlink ref="AQ64157" r:id="rId12" display="http://cdsbib.u-strasbg.fr/cgi-bin/cdsbib?1990RMxAA..21..381G" xr:uid="{00000000-0004-0000-0000-00000B000000}"/>
    <hyperlink ref="I1365" r:id="rId13" display="http://vsolj.cetus-net.org/bulletin.html" xr:uid="{00000000-0004-0000-0000-00000C000000}"/>
    <hyperlink ref="H1365" r:id="rId14" display="http://vsolj.cetus-net.org/bulletin.html" xr:uid="{00000000-0004-0000-0000-00000D000000}"/>
    <hyperlink ref="AQ64818" r:id="rId15" display="http://cdsbib.u-strasbg.fr/cgi-bin/cdsbib?1990RMxAA..21..381G" xr:uid="{00000000-0004-0000-0000-00000E000000}"/>
    <hyperlink ref="AQ64817" r:id="rId16" display="http://cdsbib.u-strasbg.fr/cgi-bin/cdsbib?1990RMxAA..21..381G" xr:uid="{00000000-0004-0000-0000-00000F000000}"/>
    <hyperlink ref="AP2535" r:id="rId17" display="http://cdsbib.u-strasbg.fr/cgi-bin/cdsbib?1990RMxAA..21..381G" xr:uid="{00000000-0004-0000-0000-000010000000}"/>
    <hyperlink ref="AP2553" r:id="rId18" display="http://cdsbib.u-strasbg.fr/cgi-bin/cdsbib?1990RMxAA..21..381G" xr:uid="{00000000-0004-0000-0000-000011000000}"/>
    <hyperlink ref="AP2554" r:id="rId19" display="http://cdsbib.u-strasbg.fr/cgi-bin/cdsbib?1990RMxAA..21..381G" xr:uid="{00000000-0004-0000-0000-000012000000}"/>
    <hyperlink ref="AP255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64"/>
  <sheetViews>
    <sheetView topLeftCell="A13" workbookViewId="0">
      <selection activeCell="A27" sqref="A27:D45"/>
    </sheetView>
  </sheetViews>
  <sheetFormatPr defaultColWidth="20" defaultRowHeight="12.75" x14ac:dyDescent="0.2"/>
  <cols>
    <col min="1" max="1" width="20" style="3" customWidth="1"/>
    <col min="2" max="2" width="20" style="4" customWidth="1"/>
    <col min="3" max="3" width="20" style="3" customWidth="1"/>
    <col min="4" max="7" width="20" style="4" customWidth="1"/>
    <col min="8" max="8" width="20" style="3" customWidth="1"/>
    <col min="9" max="16384" width="20" style="4"/>
  </cols>
  <sheetData>
    <row r="1" spans="1:16" ht="15.75" x14ac:dyDescent="0.25">
      <c r="A1" s="9" t="s">
        <v>55</v>
      </c>
      <c r="I1" s="10" t="s">
        <v>56</v>
      </c>
      <c r="J1" s="11" t="s">
        <v>51</v>
      </c>
    </row>
    <row r="2" spans="1:16" x14ac:dyDescent="0.2">
      <c r="I2" s="12" t="s">
        <v>57</v>
      </c>
      <c r="J2" s="13" t="s">
        <v>52</v>
      </c>
    </row>
    <row r="3" spans="1:16" x14ac:dyDescent="0.2">
      <c r="A3" s="14" t="s">
        <v>58</v>
      </c>
      <c r="I3" s="12" t="s">
        <v>59</v>
      </c>
      <c r="J3" s="13" t="s">
        <v>60</v>
      </c>
    </row>
    <row r="4" spans="1:16" x14ac:dyDescent="0.2">
      <c r="I4" s="12" t="s">
        <v>61</v>
      </c>
      <c r="J4" s="13" t="s">
        <v>60</v>
      </c>
    </row>
    <row r="5" spans="1:16" ht="13.5" thickBot="1" x14ac:dyDescent="0.25">
      <c r="I5" s="15" t="s">
        <v>62</v>
      </c>
      <c r="J5" s="16" t="s">
        <v>63</v>
      </c>
    </row>
    <row r="10" spans="1:16" ht="13.5" thickBot="1" x14ac:dyDescent="0.25"/>
    <row r="11" spans="1:16" ht="12.75" customHeight="1" thickBot="1" x14ac:dyDescent="0.25">
      <c r="A11" s="3" t="str">
        <f t="shared" ref="A11:A45" si="0">P11</f>
        <v>IBVS 4910 </v>
      </c>
      <c r="B11" s="2" t="str">
        <f t="shared" ref="B11:B45" si="1">IF(H11=INT(H11),"I","II")</f>
        <v>II</v>
      </c>
      <c r="C11" s="3">
        <f t="shared" ref="C11:C45" si="2">1*G11</f>
        <v>51124.349199999997</v>
      </c>
      <c r="D11" s="4" t="str">
        <f t="shared" ref="D11:D45" si="3">VLOOKUP(F11,I$1:J$5,2,FALSE)</f>
        <v>vis</v>
      </c>
      <c r="E11" s="17">
        <f>VLOOKUP(C11,Active!C$21:E$970,3,FALSE)</f>
        <v>-5042.4798774209257</v>
      </c>
      <c r="F11" s="2" t="s">
        <v>62</v>
      </c>
      <c r="G11" s="4" t="str">
        <f t="shared" ref="G11:G45" si="4">MID(I11,3,LEN(I11)-3)</f>
        <v>51124.3492</v>
      </c>
      <c r="H11" s="3">
        <f t="shared" ref="H11:H45" si="5">1*K11</f>
        <v>-3757.5</v>
      </c>
      <c r="I11" s="18" t="s">
        <v>82</v>
      </c>
      <c r="J11" s="19" t="s">
        <v>83</v>
      </c>
      <c r="K11" s="18">
        <v>-3757.5</v>
      </c>
      <c r="L11" s="18" t="s">
        <v>84</v>
      </c>
      <c r="M11" s="19" t="s">
        <v>85</v>
      </c>
      <c r="N11" s="19" t="s">
        <v>86</v>
      </c>
      <c r="O11" s="20" t="s">
        <v>87</v>
      </c>
      <c r="P11" s="21" t="s">
        <v>88</v>
      </c>
    </row>
    <row r="12" spans="1:16" ht="12.75" customHeight="1" thickBot="1" x14ac:dyDescent="0.25">
      <c r="A12" s="3" t="str">
        <f t="shared" si="0"/>
        <v>IBVS 4910 </v>
      </c>
      <c r="B12" s="2" t="str">
        <f t="shared" si="1"/>
        <v>II</v>
      </c>
      <c r="C12" s="3">
        <f t="shared" si="2"/>
        <v>51128.389900000002</v>
      </c>
      <c r="D12" s="4" t="str">
        <f t="shared" si="3"/>
        <v>vis</v>
      </c>
      <c r="E12" s="17">
        <f>VLOOKUP(C12,Active!C$21:E$970,3,FALSE)</f>
        <v>-5031.4436636067312</v>
      </c>
      <c r="F12" s="2" t="s">
        <v>62</v>
      </c>
      <c r="G12" s="4" t="str">
        <f t="shared" si="4"/>
        <v>51128.3899</v>
      </c>
      <c r="H12" s="3">
        <f t="shared" si="5"/>
        <v>-3746.5</v>
      </c>
      <c r="I12" s="18" t="s">
        <v>91</v>
      </c>
      <c r="J12" s="19" t="s">
        <v>92</v>
      </c>
      <c r="K12" s="18">
        <v>-3746.5</v>
      </c>
      <c r="L12" s="18" t="s">
        <v>93</v>
      </c>
      <c r="M12" s="19" t="s">
        <v>85</v>
      </c>
      <c r="N12" s="19" t="s">
        <v>86</v>
      </c>
      <c r="O12" s="20" t="s">
        <v>87</v>
      </c>
      <c r="P12" s="21" t="s">
        <v>88</v>
      </c>
    </row>
    <row r="13" spans="1:16" ht="12.75" customHeight="1" thickBot="1" x14ac:dyDescent="0.25">
      <c r="A13" s="3" t="str">
        <f t="shared" si="0"/>
        <v>IBVS 4910 </v>
      </c>
      <c r="B13" s="2" t="str">
        <f t="shared" si="1"/>
        <v>I</v>
      </c>
      <c r="C13" s="3">
        <f t="shared" si="2"/>
        <v>51166.275099999999</v>
      </c>
      <c r="D13" s="4" t="str">
        <f t="shared" si="3"/>
        <v>vis</v>
      </c>
      <c r="E13" s="17">
        <f>VLOOKUP(C13,Active!C$21:E$970,3,FALSE)</f>
        <v>-4927.9692241301582</v>
      </c>
      <c r="F13" s="2" t="s">
        <v>62</v>
      </c>
      <c r="G13" s="4" t="str">
        <f t="shared" si="4"/>
        <v>51166.2751</v>
      </c>
      <c r="H13" s="3">
        <f t="shared" si="5"/>
        <v>-3643</v>
      </c>
      <c r="I13" s="18" t="s">
        <v>109</v>
      </c>
      <c r="J13" s="19" t="s">
        <v>110</v>
      </c>
      <c r="K13" s="18">
        <v>-3643</v>
      </c>
      <c r="L13" s="18" t="s">
        <v>111</v>
      </c>
      <c r="M13" s="19" t="s">
        <v>85</v>
      </c>
      <c r="N13" s="19" t="s">
        <v>112</v>
      </c>
      <c r="O13" s="20" t="s">
        <v>87</v>
      </c>
      <c r="P13" s="21" t="s">
        <v>88</v>
      </c>
    </row>
    <row r="14" spans="1:16" ht="12.75" customHeight="1" thickBot="1" x14ac:dyDescent="0.25">
      <c r="A14" s="3" t="str">
        <f t="shared" si="0"/>
        <v>IBVS 4910 </v>
      </c>
      <c r="B14" s="2" t="str">
        <f t="shared" si="1"/>
        <v>I</v>
      </c>
      <c r="C14" s="3">
        <f t="shared" si="2"/>
        <v>51467.427300000003</v>
      </c>
      <c r="D14" s="4" t="str">
        <f t="shared" si="3"/>
        <v>vis</v>
      </c>
      <c r="E14" s="17">
        <f>VLOOKUP(C14,Active!C$21:E$970,3,FALSE)</f>
        <v>-4105.4434068680193</v>
      </c>
      <c r="F14" s="2" t="s">
        <v>62</v>
      </c>
      <c r="G14" s="4" t="str">
        <f t="shared" si="4"/>
        <v>51467.4273</v>
      </c>
      <c r="H14" s="3">
        <f t="shared" si="5"/>
        <v>-2820</v>
      </c>
      <c r="I14" s="18" t="s">
        <v>126</v>
      </c>
      <c r="J14" s="19" t="s">
        <v>127</v>
      </c>
      <c r="K14" s="18">
        <v>-2820</v>
      </c>
      <c r="L14" s="18" t="s">
        <v>128</v>
      </c>
      <c r="M14" s="19" t="s">
        <v>85</v>
      </c>
      <c r="N14" s="19" t="s">
        <v>112</v>
      </c>
      <c r="O14" s="20" t="s">
        <v>87</v>
      </c>
      <c r="P14" s="21" t="s">
        <v>88</v>
      </c>
    </row>
    <row r="15" spans="1:16" ht="12.75" customHeight="1" thickBot="1" x14ac:dyDescent="0.25">
      <c r="A15" s="3" t="str">
        <f t="shared" si="0"/>
        <v>IBVS 4910 </v>
      </c>
      <c r="B15" s="2" t="str">
        <f t="shared" si="1"/>
        <v>I</v>
      </c>
      <c r="C15" s="3">
        <f t="shared" si="2"/>
        <v>51468.342799999999</v>
      </c>
      <c r="D15" s="4" t="str">
        <f t="shared" si="3"/>
        <v>vis</v>
      </c>
      <c r="E15" s="17">
        <f>VLOOKUP(C15,Active!C$21:E$970,3,FALSE)</f>
        <v>-4102.9429357251893</v>
      </c>
      <c r="F15" s="2" t="s">
        <v>62</v>
      </c>
      <c r="G15" s="4" t="str">
        <f t="shared" si="4"/>
        <v>51468.3428</v>
      </c>
      <c r="H15" s="3">
        <f t="shared" si="5"/>
        <v>-2818</v>
      </c>
      <c r="I15" s="18" t="s">
        <v>129</v>
      </c>
      <c r="J15" s="19" t="s">
        <v>130</v>
      </c>
      <c r="K15" s="18">
        <v>-2818</v>
      </c>
      <c r="L15" s="18" t="s">
        <v>131</v>
      </c>
      <c r="M15" s="19" t="s">
        <v>85</v>
      </c>
      <c r="N15" s="19" t="s">
        <v>112</v>
      </c>
      <c r="O15" s="20" t="s">
        <v>87</v>
      </c>
      <c r="P15" s="21" t="s">
        <v>88</v>
      </c>
    </row>
    <row r="16" spans="1:16" ht="12.75" customHeight="1" thickBot="1" x14ac:dyDescent="0.25">
      <c r="A16" s="3" t="str">
        <f t="shared" si="0"/>
        <v>IBVS 4910 </v>
      </c>
      <c r="B16" s="2" t="str">
        <f t="shared" si="1"/>
        <v>I</v>
      </c>
      <c r="C16" s="3">
        <f t="shared" si="2"/>
        <v>51469.438900000001</v>
      </c>
      <c r="D16" s="4" t="str">
        <f t="shared" si="3"/>
        <v>vis</v>
      </c>
      <c r="E16" s="17">
        <f>VLOOKUP(C16,Active!C$21:E$970,3,FALSE)</f>
        <v>-4099.9491985109071</v>
      </c>
      <c r="F16" s="2" t="s">
        <v>62</v>
      </c>
      <c r="G16" s="4" t="str">
        <f t="shared" si="4"/>
        <v>51469.4389</v>
      </c>
      <c r="H16" s="3">
        <f t="shared" si="5"/>
        <v>-2815</v>
      </c>
      <c r="I16" s="18" t="s">
        <v>135</v>
      </c>
      <c r="J16" s="19" t="s">
        <v>136</v>
      </c>
      <c r="K16" s="18">
        <v>-2815</v>
      </c>
      <c r="L16" s="18" t="s">
        <v>137</v>
      </c>
      <c r="M16" s="19" t="s">
        <v>85</v>
      </c>
      <c r="N16" s="19" t="s">
        <v>112</v>
      </c>
      <c r="O16" s="20" t="s">
        <v>87</v>
      </c>
      <c r="P16" s="21" t="s">
        <v>88</v>
      </c>
    </row>
    <row r="17" spans="1:16" ht="12.75" customHeight="1" thickBot="1" x14ac:dyDescent="0.25">
      <c r="A17" s="3" t="str">
        <f t="shared" si="0"/>
        <v>IBVS 5603 </v>
      </c>
      <c r="B17" s="2" t="str">
        <f t="shared" si="1"/>
        <v>I</v>
      </c>
      <c r="C17" s="3">
        <f t="shared" si="2"/>
        <v>53310.690499999997</v>
      </c>
      <c r="D17" s="4" t="str">
        <f t="shared" si="3"/>
        <v>vis</v>
      </c>
      <c r="E17" s="17">
        <f>VLOOKUP(C17,Active!C$21:E$970,3,FALSE)</f>
        <v>928.99290144784004</v>
      </c>
      <c r="F17" s="2" t="s">
        <v>62</v>
      </c>
      <c r="G17" s="4" t="str">
        <f t="shared" si="4"/>
        <v>53310.6905</v>
      </c>
      <c r="H17" s="3">
        <f t="shared" si="5"/>
        <v>2214</v>
      </c>
      <c r="I17" s="18" t="s">
        <v>141</v>
      </c>
      <c r="J17" s="19" t="s">
        <v>142</v>
      </c>
      <c r="K17" s="18">
        <v>2214</v>
      </c>
      <c r="L17" s="18" t="s">
        <v>143</v>
      </c>
      <c r="M17" s="19" t="s">
        <v>85</v>
      </c>
      <c r="N17" s="19" t="s">
        <v>86</v>
      </c>
      <c r="O17" s="20" t="s">
        <v>144</v>
      </c>
      <c r="P17" s="21" t="s">
        <v>145</v>
      </c>
    </row>
    <row r="18" spans="1:16" ht="12.75" customHeight="1" thickBot="1" x14ac:dyDescent="0.25">
      <c r="A18" s="3" t="str">
        <f t="shared" si="0"/>
        <v>IBVS 5736 </v>
      </c>
      <c r="B18" s="2" t="str">
        <f t="shared" si="1"/>
        <v>I</v>
      </c>
      <c r="C18" s="3">
        <f t="shared" si="2"/>
        <v>53992.4205</v>
      </c>
      <c r="D18" s="4" t="str">
        <f t="shared" si="3"/>
        <v>vis</v>
      </c>
      <c r="E18" s="17">
        <f>VLOOKUP(C18,Active!C$21:E$970,3,FALSE)</f>
        <v>2790.9767269092276</v>
      </c>
      <c r="F18" s="2" t="s">
        <v>62</v>
      </c>
      <c r="G18" s="4" t="str">
        <f t="shared" si="4"/>
        <v>53992.4205</v>
      </c>
      <c r="H18" s="3">
        <f t="shared" si="5"/>
        <v>4076</v>
      </c>
      <c r="I18" s="18" t="s">
        <v>146</v>
      </c>
      <c r="J18" s="19" t="s">
        <v>147</v>
      </c>
      <c r="K18" s="18">
        <v>4076</v>
      </c>
      <c r="L18" s="18" t="s">
        <v>148</v>
      </c>
      <c r="M18" s="19" t="s">
        <v>85</v>
      </c>
      <c r="N18" s="19" t="s">
        <v>86</v>
      </c>
      <c r="O18" s="20" t="s">
        <v>149</v>
      </c>
      <c r="P18" s="21" t="s">
        <v>150</v>
      </c>
    </row>
    <row r="19" spans="1:16" ht="12.75" customHeight="1" thickBot="1" x14ac:dyDescent="0.25">
      <c r="A19" s="3" t="str">
        <f t="shared" si="0"/>
        <v>IBVS 5814 </v>
      </c>
      <c r="B19" s="2" t="str">
        <f t="shared" si="1"/>
        <v>I</v>
      </c>
      <c r="C19" s="3">
        <f t="shared" si="2"/>
        <v>54415.673499999997</v>
      </c>
      <c r="D19" s="4" t="str">
        <f t="shared" si="3"/>
        <v>vis</v>
      </c>
      <c r="E19" s="17">
        <f>VLOOKUP(C19,Active!C$21:E$970,3,FALSE)</f>
        <v>3946.9919236557389</v>
      </c>
      <c r="F19" s="2" t="s">
        <v>62</v>
      </c>
      <c r="G19" s="4" t="str">
        <f t="shared" si="4"/>
        <v>54415.6735</v>
      </c>
      <c r="H19" s="3">
        <f t="shared" si="5"/>
        <v>5232</v>
      </c>
      <c r="I19" s="18" t="s">
        <v>151</v>
      </c>
      <c r="J19" s="19" t="s">
        <v>152</v>
      </c>
      <c r="K19" s="18">
        <v>5232</v>
      </c>
      <c r="L19" s="18" t="s">
        <v>153</v>
      </c>
      <c r="M19" s="19" t="s">
        <v>154</v>
      </c>
      <c r="N19" s="19" t="s">
        <v>62</v>
      </c>
      <c r="O19" s="20" t="s">
        <v>144</v>
      </c>
      <c r="P19" s="21" t="s">
        <v>155</v>
      </c>
    </row>
    <row r="20" spans="1:16" ht="12.75" customHeight="1" thickBot="1" x14ac:dyDescent="0.25">
      <c r="A20" s="3" t="str">
        <f t="shared" si="0"/>
        <v>IBVS 5871 </v>
      </c>
      <c r="B20" s="2" t="str">
        <f t="shared" si="1"/>
        <v>I</v>
      </c>
      <c r="C20" s="3">
        <f t="shared" si="2"/>
        <v>54787.665300000001</v>
      </c>
      <c r="D20" s="4" t="str">
        <f t="shared" si="3"/>
        <v>vis</v>
      </c>
      <c r="E20" s="17">
        <f>VLOOKUP(C20,Active!C$21:E$970,3,FALSE)</f>
        <v>4962.9993089905056</v>
      </c>
      <c r="F20" s="2" t="s">
        <v>62</v>
      </c>
      <c r="G20" s="4" t="str">
        <f t="shared" si="4"/>
        <v>54787.6653</v>
      </c>
      <c r="H20" s="3">
        <f t="shared" si="5"/>
        <v>6248</v>
      </c>
      <c r="I20" s="18" t="s">
        <v>156</v>
      </c>
      <c r="J20" s="19" t="s">
        <v>157</v>
      </c>
      <c r="K20" s="18">
        <v>6248</v>
      </c>
      <c r="L20" s="18" t="s">
        <v>158</v>
      </c>
      <c r="M20" s="19" t="s">
        <v>154</v>
      </c>
      <c r="N20" s="19" t="s">
        <v>62</v>
      </c>
      <c r="O20" s="20" t="s">
        <v>159</v>
      </c>
      <c r="P20" s="21" t="s">
        <v>160</v>
      </c>
    </row>
    <row r="21" spans="1:16" ht="12.75" customHeight="1" thickBot="1" x14ac:dyDescent="0.25">
      <c r="A21" s="3" t="str">
        <f t="shared" si="0"/>
        <v>IBVS 5929 </v>
      </c>
      <c r="B21" s="2" t="str">
        <f t="shared" si="1"/>
        <v>I</v>
      </c>
      <c r="C21" s="3">
        <f t="shared" si="2"/>
        <v>55171.743300000002</v>
      </c>
      <c r="D21" s="4" t="str">
        <f t="shared" si="3"/>
        <v>vis</v>
      </c>
      <c r="E21" s="17">
        <f>VLOOKUP(C21,Active!C$21:E$970,3,FALSE)</f>
        <v>6012.0172834313516</v>
      </c>
      <c r="F21" s="2" t="s">
        <v>62</v>
      </c>
      <c r="G21" s="4" t="str">
        <f t="shared" si="4"/>
        <v>55171.7433</v>
      </c>
      <c r="H21" s="3">
        <f t="shared" si="5"/>
        <v>7297</v>
      </c>
      <c r="I21" s="18" t="s">
        <v>166</v>
      </c>
      <c r="J21" s="19" t="s">
        <v>167</v>
      </c>
      <c r="K21" s="18">
        <v>7297</v>
      </c>
      <c r="L21" s="18" t="s">
        <v>168</v>
      </c>
      <c r="M21" s="19" t="s">
        <v>154</v>
      </c>
      <c r="N21" s="19" t="s">
        <v>56</v>
      </c>
      <c r="O21" s="20" t="s">
        <v>169</v>
      </c>
      <c r="P21" s="21" t="s">
        <v>170</v>
      </c>
    </row>
    <row r="22" spans="1:16" ht="12.75" customHeight="1" thickBot="1" x14ac:dyDescent="0.25">
      <c r="A22" s="3" t="str">
        <f t="shared" si="0"/>
        <v>IBVS 5974 </v>
      </c>
      <c r="B22" s="2" t="str">
        <f t="shared" si="1"/>
        <v>I</v>
      </c>
      <c r="C22" s="3">
        <f t="shared" si="2"/>
        <v>55455.864699999998</v>
      </c>
      <c r="D22" s="4" t="str">
        <f t="shared" si="3"/>
        <v>vis</v>
      </c>
      <c r="E22" s="17">
        <f>VLOOKUP(C22,Active!C$21:E$970,3,FALSE)</f>
        <v>6788.0275092794673</v>
      </c>
      <c r="F22" s="2" t="s">
        <v>62</v>
      </c>
      <c r="G22" s="4" t="str">
        <f t="shared" si="4"/>
        <v>55455.8647</v>
      </c>
      <c r="H22" s="3">
        <f t="shared" si="5"/>
        <v>8073</v>
      </c>
      <c r="I22" s="18" t="s">
        <v>171</v>
      </c>
      <c r="J22" s="19" t="s">
        <v>172</v>
      </c>
      <c r="K22" s="18">
        <v>8073</v>
      </c>
      <c r="L22" s="18" t="s">
        <v>173</v>
      </c>
      <c r="M22" s="19" t="s">
        <v>154</v>
      </c>
      <c r="N22" s="19" t="s">
        <v>62</v>
      </c>
      <c r="O22" s="20" t="s">
        <v>144</v>
      </c>
      <c r="P22" s="21" t="s">
        <v>174</v>
      </c>
    </row>
    <row r="23" spans="1:16" ht="12.75" customHeight="1" thickBot="1" x14ac:dyDescent="0.25">
      <c r="A23" s="3" t="str">
        <f t="shared" si="0"/>
        <v>IBVS 5960 </v>
      </c>
      <c r="B23" s="2" t="str">
        <f t="shared" si="1"/>
        <v>II</v>
      </c>
      <c r="C23" s="3">
        <f t="shared" si="2"/>
        <v>55511.7019</v>
      </c>
      <c r="D23" s="4" t="str">
        <f t="shared" si="3"/>
        <v>vis</v>
      </c>
      <c r="E23" s="17">
        <f>VLOOKUP(C23,Active!C$21:E$970,3,FALSE)</f>
        <v>6940.533579511165</v>
      </c>
      <c r="F23" s="2" t="s">
        <v>62</v>
      </c>
      <c r="G23" s="4" t="str">
        <f t="shared" si="4"/>
        <v>55511.7019</v>
      </c>
      <c r="H23" s="3">
        <f t="shared" si="5"/>
        <v>8225.5</v>
      </c>
      <c r="I23" s="18" t="s">
        <v>175</v>
      </c>
      <c r="J23" s="19" t="s">
        <v>176</v>
      </c>
      <c r="K23" s="18">
        <v>8225.5</v>
      </c>
      <c r="L23" s="18" t="s">
        <v>177</v>
      </c>
      <c r="M23" s="19" t="s">
        <v>154</v>
      </c>
      <c r="N23" s="19" t="s">
        <v>62</v>
      </c>
      <c r="O23" s="20" t="s">
        <v>159</v>
      </c>
      <c r="P23" s="21" t="s">
        <v>178</v>
      </c>
    </row>
    <row r="24" spans="1:16" ht="12.75" customHeight="1" thickBot="1" x14ac:dyDescent="0.25">
      <c r="A24" s="3" t="str">
        <f t="shared" si="0"/>
        <v>BAVM 231 </v>
      </c>
      <c r="B24" s="2" t="str">
        <f t="shared" si="1"/>
        <v>I</v>
      </c>
      <c r="C24" s="3">
        <f t="shared" si="2"/>
        <v>55866.3053</v>
      </c>
      <c r="D24" s="4" t="str">
        <f t="shared" si="3"/>
        <v>vis</v>
      </c>
      <c r="E24" s="17">
        <f>VLOOKUP(C24,Active!C$21:E$970,3,FALSE)</f>
        <v>7909.0486738353275</v>
      </c>
      <c r="F24" s="2" t="s">
        <v>62</v>
      </c>
      <c r="G24" s="4" t="str">
        <f t="shared" si="4"/>
        <v>55866.3053</v>
      </c>
      <c r="H24" s="3">
        <f t="shared" si="5"/>
        <v>9194</v>
      </c>
      <c r="I24" s="18" t="s">
        <v>187</v>
      </c>
      <c r="J24" s="19" t="s">
        <v>188</v>
      </c>
      <c r="K24" s="18">
        <v>9194</v>
      </c>
      <c r="L24" s="18" t="s">
        <v>189</v>
      </c>
      <c r="M24" s="19" t="s">
        <v>154</v>
      </c>
      <c r="N24" s="19" t="s">
        <v>190</v>
      </c>
      <c r="O24" s="20" t="s">
        <v>191</v>
      </c>
      <c r="P24" s="21" t="s">
        <v>192</v>
      </c>
    </row>
    <row r="25" spans="1:16" ht="12.75" customHeight="1" thickBot="1" x14ac:dyDescent="0.25">
      <c r="A25" s="3" t="str">
        <f t="shared" si="0"/>
        <v>BAVM 239 </v>
      </c>
      <c r="B25" s="2" t="str">
        <f t="shared" si="1"/>
        <v>I</v>
      </c>
      <c r="C25" s="3">
        <f t="shared" si="2"/>
        <v>56949.349300000002</v>
      </c>
      <c r="D25" s="4" t="str">
        <f t="shared" si="3"/>
        <v>vis</v>
      </c>
      <c r="E25" s="17">
        <f>VLOOKUP(C25,Active!C$21:E$970,3,FALSE)</f>
        <v>10867.126520289197</v>
      </c>
      <c r="F25" s="2" t="s">
        <v>62</v>
      </c>
      <c r="G25" s="4" t="str">
        <f t="shared" si="4"/>
        <v>56949.3493</v>
      </c>
      <c r="H25" s="3">
        <f t="shared" si="5"/>
        <v>12152</v>
      </c>
      <c r="I25" s="18" t="s">
        <v>193</v>
      </c>
      <c r="J25" s="19" t="s">
        <v>194</v>
      </c>
      <c r="K25" s="18" t="s">
        <v>195</v>
      </c>
      <c r="L25" s="18" t="s">
        <v>196</v>
      </c>
      <c r="M25" s="19" t="s">
        <v>154</v>
      </c>
      <c r="N25" s="19" t="s">
        <v>197</v>
      </c>
      <c r="O25" s="20" t="s">
        <v>182</v>
      </c>
      <c r="P25" s="21" t="s">
        <v>198</v>
      </c>
    </row>
    <row r="26" spans="1:16" ht="12.75" customHeight="1" thickBot="1" x14ac:dyDescent="0.25">
      <c r="A26" s="3" t="str">
        <f t="shared" si="0"/>
        <v>BAVM 239 </v>
      </c>
      <c r="B26" s="2" t="str">
        <f t="shared" si="1"/>
        <v>II</v>
      </c>
      <c r="C26" s="3">
        <f t="shared" si="2"/>
        <v>56949.532599999999</v>
      </c>
      <c r="D26" s="4" t="str">
        <f t="shared" si="3"/>
        <v>vis</v>
      </c>
      <c r="E26" s="17">
        <f>VLOOKUP(C26,Active!C$21:E$970,3,FALSE)</f>
        <v>10867.627160770327</v>
      </c>
      <c r="F26" s="2" t="s">
        <v>62</v>
      </c>
      <c r="G26" s="4" t="str">
        <f t="shared" si="4"/>
        <v>56949.5326</v>
      </c>
      <c r="H26" s="3">
        <f t="shared" si="5"/>
        <v>12152.5</v>
      </c>
      <c r="I26" s="18" t="s">
        <v>199</v>
      </c>
      <c r="J26" s="19" t="s">
        <v>200</v>
      </c>
      <c r="K26" s="18" t="s">
        <v>201</v>
      </c>
      <c r="L26" s="18" t="s">
        <v>202</v>
      </c>
      <c r="M26" s="19" t="s">
        <v>154</v>
      </c>
      <c r="N26" s="19" t="s">
        <v>197</v>
      </c>
      <c r="O26" s="20" t="s">
        <v>182</v>
      </c>
      <c r="P26" s="21" t="s">
        <v>198</v>
      </c>
    </row>
    <row r="27" spans="1:16" ht="12.75" customHeight="1" thickBot="1" x14ac:dyDescent="0.25">
      <c r="A27" s="3" t="str">
        <f t="shared" si="0"/>
        <v> AJ 67.462 </v>
      </c>
      <c r="B27" s="2" t="str">
        <f t="shared" si="1"/>
        <v>I</v>
      </c>
      <c r="C27" s="3">
        <f t="shared" si="2"/>
        <v>34901.919000000002</v>
      </c>
      <c r="D27" s="4" t="str">
        <f t="shared" si="3"/>
        <v>vis</v>
      </c>
      <c r="E27" s="17">
        <f>VLOOKUP(C27,Active!C$21:E$970,3,FALSE)</f>
        <v>-49350.200884382903</v>
      </c>
      <c r="F27" s="2" t="s">
        <v>62</v>
      </c>
      <c r="G27" s="4" t="str">
        <f t="shared" si="4"/>
        <v>34901.919</v>
      </c>
      <c r="H27" s="3">
        <f t="shared" si="5"/>
        <v>-3273</v>
      </c>
      <c r="I27" s="18" t="s">
        <v>64</v>
      </c>
      <c r="J27" s="19" t="s">
        <v>65</v>
      </c>
      <c r="K27" s="18">
        <v>-3273</v>
      </c>
      <c r="L27" s="18" t="s">
        <v>66</v>
      </c>
      <c r="M27" s="19" t="s">
        <v>67</v>
      </c>
      <c r="N27" s="19"/>
      <c r="O27" s="20" t="s">
        <v>68</v>
      </c>
      <c r="P27" s="20" t="s">
        <v>69</v>
      </c>
    </row>
    <row r="28" spans="1:16" ht="12.75" customHeight="1" thickBot="1" x14ac:dyDescent="0.25">
      <c r="A28" s="3" t="str">
        <f t="shared" si="0"/>
        <v> BBS 125 </v>
      </c>
      <c r="B28" s="2" t="str">
        <f t="shared" si="1"/>
        <v>I</v>
      </c>
      <c r="C28" s="3">
        <f t="shared" si="2"/>
        <v>50749.266000000003</v>
      </c>
      <c r="D28" s="4" t="str">
        <f t="shared" si="3"/>
        <v>vis</v>
      </c>
      <c r="E28" s="17">
        <f>VLOOKUP(C28,Active!C$21:E$970,3,FALSE)</f>
        <v>-6066.9306887425391</v>
      </c>
      <c r="F28" s="2" t="s">
        <v>62</v>
      </c>
      <c r="G28" s="4" t="str">
        <f t="shared" si="4"/>
        <v>50749.266</v>
      </c>
      <c r="H28" s="3">
        <f t="shared" si="5"/>
        <v>-4782</v>
      </c>
      <c r="I28" s="18" t="s">
        <v>70</v>
      </c>
      <c r="J28" s="19" t="s">
        <v>71</v>
      </c>
      <c r="K28" s="18">
        <v>-4782</v>
      </c>
      <c r="L28" s="18" t="s">
        <v>72</v>
      </c>
      <c r="M28" s="19" t="s">
        <v>73</v>
      </c>
      <c r="N28" s="19"/>
      <c r="O28" s="20" t="s">
        <v>74</v>
      </c>
      <c r="P28" s="20" t="s">
        <v>75</v>
      </c>
    </row>
    <row r="29" spans="1:16" ht="12.75" customHeight="1" thickBot="1" x14ac:dyDescent="0.25">
      <c r="A29" s="3" t="str">
        <f t="shared" si="0"/>
        <v> BBS 125 </v>
      </c>
      <c r="B29" s="2" t="str">
        <f t="shared" si="1"/>
        <v>I</v>
      </c>
      <c r="C29" s="3">
        <f t="shared" si="2"/>
        <v>50753.284</v>
      </c>
      <c r="D29" s="4" t="str">
        <f t="shared" si="3"/>
        <v>vis</v>
      </c>
      <c r="E29" s="17">
        <f>VLOOKUP(C29,Active!C$21:E$970,3,FALSE)</f>
        <v>-6055.9564745951538</v>
      </c>
      <c r="F29" s="2" t="s">
        <v>62</v>
      </c>
      <c r="G29" s="4" t="str">
        <f t="shared" si="4"/>
        <v>50753.284</v>
      </c>
      <c r="H29" s="3">
        <f t="shared" si="5"/>
        <v>-4771</v>
      </c>
      <c r="I29" s="18" t="s">
        <v>76</v>
      </c>
      <c r="J29" s="19" t="s">
        <v>77</v>
      </c>
      <c r="K29" s="18">
        <v>-4771</v>
      </c>
      <c r="L29" s="18" t="s">
        <v>78</v>
      </c>
      <c r="M29" s="19" t="s">
        <v>73</v>
      </c>
      <c r="N29" s="19"/>
      <c r="O29" s="20" t="s">
        <v>74</v>
      </c>
      <c r="P29" s="20" t="s">
        <v>75</v>
      </c>
    </row>
    <row r="30" spans="1:16" ht="12.75" customHeight="1" thickBot="1" x14ac:dyDescent="0.25">
      <c r="A30" s="3" t="str">
        <f t="shared" si="0"/>
        <v> BBS 125 </v>
      </c>
      <c r="B30" s="2" t="str">
        <f t="shared" si="1"/>
        <v>II</v>
      </c>
      <c r="C30" s="3">
        <f t="shared" si="2"/>
        <v>51076.413</v>
      </c>
      <c r="D30" s="4" t="str">
        <f t="shared" si="3"/>
        <v>vis</v>
      </c>
      <c r="E30" s="17">
        <f>VLOOKUP(C30,Active!C$21:E$970,3,FALSE)</f>
        <v>-5173.4062398431097</v>
      </c>
      <c r="F30" s="2" t="s">
        <v>62</v>
      </c>
      <c r="G30" s="4" t="str">
        <f t="shared" si="4"/>
        <v>51076.413</v>
      </c>
      <c r="H30" s="3">
        <f t="shared" si="5"/>
        <v>-3888.5</v>
      </c>
      <c r="I30" s="18" t="s">
        <v>79</v>
      </c>
      <c r="J30" s="19" t="s">
        <v>80</v>
      </c>
      <c r="K30" s="18">
        <v>-3888.5</v>
      </c>
      <c r="L30" s="18" t="s">
        <v>81</v>
      </c>
      <c r="M30" s="19" t="s">
        <v>73</v>
      </c>
      <c r="N30" s="19"/>
      <c r="O30" s="20" t="s">
        <v>74</v>
      </c>
      <c r="P30" s="20" t="s">
        <v>75</v>
      </c>
    </row>
    <row r="31" spans="1:16" ht="12.75" customHeight="1" thickBot="1" x14ac:dyDescent="0.25">
      <c r="A31" s="3" t="str">
        <f t="shared" si="0"/>
        <v> BBS 125 </v>
      </c>
      <c r="B31" s="2" t="str">
        <f t="shared" si="1"/>
        <v>I</v>
      </c>
      <c r="C31" s="3">
        <f t="shared" si="2"/>
        <v>51125.288999999997</v>
      </c>
      <c r="D31" s="4" t="str">
        <f t="shared" si="3"/>
        <v>vis</v>
      </c>
      <c r="E31" s="17">
        <f>VLOOKUP(C31,Active!C$21:E$970,3,FALSE)</f>
        <v>-5039.9130365907313</v>
      </c>
      <c r="F31" s="2" t="s">
        <v>62</v>
      </c>
      <c r="G31" s="4" t="str">
        <f t="shared" si="4"/>
        <v>51125.289</v>
      </c>
      <c r="H31" s="3">
        <f t="shared" si="5"/>
        <v>-3755</v>
      </c>
      <c r="I31" s="18" t="s">
        <v>89</v>
      </c>
      <c r="J31" s="19" t="s">
        <v>90</v>
      </c>
      <c r="K31" s="18">
        <v>-3755</v>
      </c>
      <c r="L31" s="18" t="s">
        <v>72</v>
      </c>
      <c r="M31" s="19" t="s">
        <v>73</v>
      </c>
      <c r="N31" s="19"/>
      <c r="O31" s="20" t="s">
        <v>74</v>
      </c>
      <c r="P31" s="20" t="s">
        <v>75</v>
      </c>
    </row>
    <row r="32" spans="1:16" ht="12.75" customHeight="1" thickBot="1" x14ac:dyDescent="0.25">
      <c r="A32" s="3" t="str">
        <f t="shared" si="0"/>
        <v> BBS 125 </v>
      </c>
      <c r="B32" s="2" t="str">
        <f t="shared" si="1"/>
        <v>I</v>
      </c>
      <c r="C32" s="3">
        <f t="shared" si="2"/>
        <v>51129.313999999998</v>
      </c>
      <c r="D32" s="4" t="str">
        <f t="shared" si="3"/>
        <v>vis</v>
      </c>
      <c r="E32" s="17">
        <f>VLOOKUP(C32,Active!C$21:E$970,3,FALSE)</f>
        <v>-5028.9197036033538</v>
      </c>
      <c r="F32" s="2" t="s">
        <v>62</v>
      </c>
      <c r="G32" s="4" t="str">
        <f t="shared" si="4"/>
        <v>51129.314</v>
      </c>
      <c r="H32" s="3">
        <f t="shared" si="5"/>
        <v>-3744</v>
      </c>
      <c r="I32" s="18" t="s">
        <v>94</v>
      </c>
      <c r="J32" s="19" t="s">
        <v>95</v>
      </c>
      <c r="K32" s="18">
        <v>-3744</v>
      </c>
      <c r="L32" s="18" t="s">
        <v>96</v>
      </c>
      <c r="M32" s="19" t="s">
        <v>73</v>
      </c>
      <c r="N32" s="19"/>
      <c r="O32" s="20" t="s">
        <v>74</v>
      </c>
      <c r="P32" s="20" t="s">
        <v>75</v>
      </c>
    </row>
    <row r="33" spans="1:16" ht="12.75" customHeight="1" thickBot="1" x14ac:dyDescent="0.25">
      <c r="A33" s="3" t="str">
        <f t="shared" si="0"/>
        <v> BBS 125 </v>
      </c>
      <c r="B33" s="2" t="str">
        <f t="shared" si="1"/>
        <v>II</v>
      </c>
      <c r="C33" s="3">
        <f t="shared" si="2"/>
        <v>51135.324999999997</v>
      </c>
      <c r="D33" s="4" t="str">
        <f t="shared" si="3"/>
        <v>vis</v>
      </c>
      <c r="E33" s="17">
        <f>VLOOKUP(C33,Active!C$21:E$970,3,FALSE)</f>
        <v>-5012.5020825879283</v>
      </c>
      <c r="F33" s="2" t="s">
        <v>62</v>
      </c>
      <c r="G33" s="4" t="str">
        <f t="shared" si="4"/>
        <v>51135.325</v>
      </c>
      <c r="H33" s="3">
        <f t="shared" si="5"/>
        <v>-3727.5</v>
      </c>
      <c r="I33" s="18" t="s">
        <v>97</v>
      </c>
      <c r="J33" s="19" t="s">
        <v>98</v>
      </c>
      <c r="K33" s="18">
        <v>-3727.5</v>
      </c>
      <c r="L33" s="18" t="s">
        <v>99</v>
      </c>
      <c r="M33" s="19" t="s">
        <v>73</v>
      </c>
      <c r="N33" s="19"/>
      <c r="O33" s="20" t="s">
        <v>74</v>
      </c>
      <c r="P33" s="20" t="s">
        <v>75</v>
      </c>
    </row>
    <row r="34" spans="1:16" ht="12.75" customHeight="1" thickBot="1" x14ac:dyDescent="0.25">
      <c r="A34" s="3" t="str">
        <f t="shared" si="0"/>
        <v> BBS 125 </v>
      </c>
      <c r="B34" s="2" t="str">
        <f t="shared" si="1"/>
        <v>I</v>
      </c>
      <c r="C34" s="3">
        <f t="shared" si="2"/>
        <v>51140.292999999998</v>
      </c>
      <c r="D34" s="4" t="str">
        <f t="shared" si="3"/>
        <v>vis</v>
      </c>
      <c r="E34" s="17">
        <f>VLOOKUP(C34,Active!C$21:E$970,3,FALSE)</f>
        <v>-4998.9331687292261</v>
      </c>
      <c r="F34" s="2" t="s">
        <v>62</v>
      </c>
      <c r="G34" s="4" t="str">
        <f t="shared" si="4"/>
        <v>51140.293</v>
      </c>
      <c r="H34" s="3">
        <f t="shared" si="5"/>
        <v>-3714</v>
      </c>
      <c r="I34" s="18" t="s">
        <v>100</v>
      </c>
      <c r="J34" s="19" t="s">
        <v>101</v>
      </c>
      <c r="K34" s="18">
        <v>-3714</v>
      </c>
      <c r="L34" s="18" t="s">
        <v>102</v>
      </c>
      <c r="M34" s="19" t="s">
        <v>73</v>
      </c>
      <c r="N34" s="19"/>
      <c r="O34" s="20" t="s">
        <v>74</v>
      </c>
      <c r="P34" s="20" t="s">
        <v>75</v>
      </c>
    </row>
    <row r="35" spans="1:16" ht="12.75" customHeight="1" thickBot="1" x14ac:dyDescent="0.25">
      <c r="A35" s="3" t="str">
        <f t="shared" si="0"/>
        <v> BBS 125 </v>
      </c>
      <c r="B35" s="2" t="str">
        <f t="shared" si="1"/>
        <v>I</v>
      </c>
      <c r="C35" s="3">
        <f t="shared" si="2"/>
        <v>51155.298000000003</v>
      </c>
      <c r="D35" s="4" t="str">
        <f t="shared" si="3"/>
        <v>vis</v>
      </c>
      <c r="E35" s="17">
        <f>VLOOKUP(C35,Active!C$21:E$970,3,FALSE)</f>
        <v>-4957.9505696048554</v>
      </c>
      <c r="F35" s="2" t="s">
        <v>62</v>
      </c>
      <c r="G35" s="4" t="str">
        <f t="shared" si="4"/>
        <v>51155.298</v>
      </c>
      <c r="H35" s="3">
        <f t="shared" si="5"/>
        <v>-3673</v>
      </c>
      <c r="I35" s="18" t="s">
        <v>103</v>
      </c>
      <c r="J35" s="19" t="s">
        <v>104</v>
      </c>
      <c r="K35" s="18">
        <v>-3673</v>
      </c>
      <c r="L35" s="18" t="s">
        <v>105</v>
      </c>
      <c r="M35" s="19" t="s">
        <v>73</v>
      </c>
      <c r="N35" s="19"/>
      <c r="O35" s="20" t="s">
        <v>74</v>
      </c>
      <c r="P35" s="20" t="s">
        <v>75</v>
      </c>
    </row>
    <row r="36" spans="1:16" ht="12.75" customHeight="1" thickBot="1" x14ac:dyDescent="0.25">
      <c r="A36" s="3" t="str">
        <f t="shared" si="0"/>
        <v> BBS 125 </v>
      </c>
      <c r="B36" s="2" t="str">
        <f t="shared" si="1"/>
        <v>I</v>
      </c>
      <c r="C36" s="3">
        <f t="shared" si="2"/>
        <v>51162.245999999999</v>
      </c>
      <c r="D36" s="4" t="str">
        <f t="shared" si="3"/>
        <v>vis</v>
      </c>
      <c r="E36" s="17">
        <f>VLOOKUP(C36,Active!C$21:E$970,3,FALSE)</f>
        <v>-4938.9737552952329</v>
      </c>
      <c r="F36" s="2" t="s">
        <v>62</v>
      </c>
      <c r="G36" s="4" t="str">
        <f t="shared" si="4"/>
        <v>51162.246</v>
      </c>
      <c r="H36" s="3">
        <f t="shared" si="5"/>
        <v>-3654</v>
      </c>
      <c r="I36" s="18" t="s">
        <v>106</v>
      </c>
      <c r="J36" s="19" t="s">
        <v>107</v>
      </c>
      <c r="K36" s="18">
        <v>-3654</v>
      </c>
      <c r="L36" s="18" t="s">
        <v>108</v>
      </c>
      <c r="M36" s="19" t="s">
        <v>73</v>
      </c>
      <c r="N36" s="19"/>
      <c r="O36" s="20" t="s">
        <v>74</v>
      </c>
      <c r="P36" s="20" t="s">
        <v>75</v>
      </c>
    </row>
    <row r="37" spans="1:16" ht="12.75" customHeight="1" thickBot="1" x14ac:dyDescent="0.25">
      <c r="A37" s="3" t="str">
        <f t="shared" si="0"/>
        <v> BBS 125 </v>
      </c>
      <c r="B37" s="2" t="str">
        <f t="shared" si="1"/>
        <v>I</v>
      </c>
      <c r="C37" s="3">
        <f t="shared" si="2"/>
        <v>51166.286999999997</v>
      </c>
      <c r="D37" s="4" t="str">
        <f t="shared" si="3"/>
        <v>vis</v>
      </c>
      <c r="E37" s="17">
        <f>VLOOKUP(C37,Active!C$21:E$970,3,FALSE)</f>
        <v>-4927.9367221022021</v>
      </c>
      <c r="F37" s="2" t="s">
        <v>62</v>
      </c>
      <c r="G37" s="4" t="str">
        <f t="shared" si="4"/>
        <v>51166.287</v>
      </c>
      <c r="H37" s="3">
        <f t="shared" si="5"/>
        <v>-3643</v>
      </c>
      <c r="I37" s="18" t="s">
        <v>113</v>
      </c>
      <c r="J37" s="19" t="s">
        <v>114</v>
      </c>
      <c r="K37" s="18">
        <v>-3643</v>
      </c>
      <c r="L37" s="18" t="s">
        <v>115</v>
      </c>
      <c r="M37" s="19" t="s">
        <v>73</v>
      </c>
      <c r="N37" s="19"/>
      <c r="O37" s="20" t="s">
        <v>74</v>
      </c>
      <c r="P37" s="20" t="s">
        <v>75</v>
      </c>
    </row>
    <row r="38" spans="1:16" ht="12.75" customHeight="1" thickBot="1" x14ac:dyDescent="0.25">
      <c r="A38" s="3" t="str">
        <f t="shared" si="0"/>
        <v> BBS 125 </v>
      </c>
      <c r="B38" s="2" t="str">
        <f t="shared" si="1"/>
        <v>I</v>
      </c>
      <c r="C38" s="3">
        <f t="shared" si="2"/>
        <v>51170.319000000003</v>
      </c>
      <c r="D38" s="4" t="str">
        <f t="shared" si="3"/>
        <v>vis</v>
      </c>
      <c r="E38" s="17">
        <f>VLOOKUP(C38,Active!C$21:E$970,3,FALSE)</f>
        <v>-4916.9242702748325</v>
      </c>
      <c r="F38" s="2" t="s">
        <v>62</v>
      </c>
      <c r="G38" s="4" t="str">
        <f t="shared" si="4"/>
        <v>51170.319</v>
      </c>
      <c r="H38" s="3">
        <f t="shared" si="5"/>
        <v>-3632</v>
      </c>
      <c r="I38" s="18" t="s">
        <v>116</v>
      </c>
      <c r="J38" s="19" t="s">
        <v>117</v>
      </c>
      <c r="K38" s="18">
        <v>-3632</v>
      </c>
      <c r="L38" s="18" t="s">
        <v>118</v>
      </c>
      <c r="M38" s="19" t="s">
        <v>73</v>
      </c>
      <c r="N38" s="19"/>
      <c r="O38" s="20" t="s">
        <v>74</v>
      </c>
      <c r="P38" s="20" t="s">
        <v>75</v>
      </c>
    </row>
    <row r="39" spans="1:16" ht="12.75" customHeight="1" thickBot="1" x14ac:dyDescent="0.25">
      <c r="A39" s="3" t="str">
        <f t="shared" si="0"/>
        <v> BBS 125 </v>
      </c>
      <c r="B39" s="2" t="str">
        <f t="shared" si="1"/>
        <v>I</v>
      </c>
      <c r="C39" s="3">
        <f t="shared" si="2"/>
        <v>51377.533000000003</v>
      </c>
      <c r="D39" s="4" t="str">
        <f t="shared" si="3"/>
        <v>vis</v>
      </c>
      <c r="E39" s="17">
        <f>VLOOKUP(C39,Active!C$21:E$970,3,FALSE)</f>
        <v>-4350.9683692448734</v>
      </c>
      <c r="F39" s="2" t="s">
        <v>62</v>
      </c>
      <c r="G39" s="4" t="str">
        <f t="shared" si="4"/>
        <v>51377.533</v>
      </c>
      <c r="H39" s="3">
        <f t="shared" si="5"/>
        <v>-3066</v>
      </c>
      <c r="I39" s="18" t="s">
        <v>119</v>
      </c>
      <c r="J39" s="19" t="s">
        <v>120</v>
      </c>
      <c r="K39" s="18">
        <v>-3066</v>
      </c>
      <c r="L39" s="18" t="s">
        <v>121</v>
      </c>
      <c r="M39" s="19" t="s">
        <v>73</v>
      </c>
      <c r="N39" s="19"/>
      <c r="O39" s="20" t="s">
        <v>122</v>
      </c>
      <c r="P39" s="20" t="s">
        <v>75</v>
      </c>
    </row>
    <row r="40" spans="1:16" ht="12.75" customHeight="1" thickBot="1" x14ac:dyDescent="0.25">
      <c r="A40" s="3" t="str">
        <f t="shared" si="0"/>
        <v> BBS 125 </v>
      </c>
      <c r="B40" s="2" t="str">
        <f t="shared" si="1"/>
        <v>II</v>
      </c>
      <c r="C40" s="3">
        <f t="shared" si="2"/>
        <v>51464.478999999999</v>
      </c>
      <c r="D40" s="4" t="str">
        <f t="shared" si="3"/>
        <v>vis</v>
      </c>
      <c r="E40" s="17">
        <f>VLOOKUP(C40,Active!C$21:E$970,3,FALSE)</f>
        <v>-4113.4959891404951</v>
      </c>
      <c r="F40" s="2" t="s">
        <v>62</v>
      </c>
      <c r="G40" s="4" t="str">
        <f t="shared" si="4"/>
        <v>51464.479</v>
      </c>
      <c r="H40" s="3">
        <f t="shared" si="5"/>
        <v>-2828.5</v>
      </c>
      <c r="I40" s="18" t="s">
        <v>123</v>
      </c>
      <c r="J40" s="19" t="s">
        <v>124</v>
      </c>
      <c r="K40" s="18">
        <v>-2828.5</v>
      </c>
      <c r="L40" s="18" t="s">
        <v>125</v>
      </c>
      <c r="M40" s="19" t="s">
        <v>73</v>
      </c>
      <c r="N40" s="19"/>
      <c r="O40" s="20" t="s">
        <v>122</v>
      </c>
      <c r="P40" s="20" t="s">
        <v>75</v>
      </c>
    </row>
    <row r="41" spans="1:16" ht="12.75" customHeight="1" thickBot="1" x14ac:dyDescent="0.25">
      <c r="A41" s="3" t="str">
        <f t="shared" si="0"/>
        <v> BBS 125 </v>
      </c>
      <c r="B41" s="2" t="str">
        <f t="shared" si="1"/>
        <v>I</v>
      </c>
      <c r="C41" s="3">
        <f t="shared" si="2"/>
        <v>51469.438000000002</v>
      </c>
      <c r="D41" s="4" t="str">
        <f t="shared" si="3"/>
        <v>vis</v>
      </c>
      <c r="E41" s="17">
        <f>VLOOKUP(C41,Active!C$21:E$970,3,FALSE)</f>
        <v>-4099.9516566474731</v>
      </c>
      <c r="F41" s="2" t="s">
        <v>62</v>
      </c>
      <c r="G41" s="4" t="str">
        <f t="shared" si="4"/>
        <v>51469.438</v>
      </c>
      <c r="H41" s="3">
        <f t="shared" si="5"/>
        <v>-2815</v>
      </c>
      <c r="I41" s="18" t="s">
        <v>132</v>
      </c>
      <c r="J41" s="19" t="s">
        <v>133</v>
      </c>
      <c r="K41" s="18">
        <v>-2815</v>
      </c>
      <c r="L41" s="18" t="s">
        <v>134</v>
      </c>
      <c r="M41" s="19" t="s">
        <v>73</v>
      </c>
      <c r="N41" s="19"/>
      <c r="O41" s="20" t="s">
        <v>122</v>
      </c>
      <c r="P41" s="20" t="s">
        <v>75</v>
      </c>
    </row>
    <row r="42" spans="1:16" ht="12.75" customHeight="1" thickBot="1" x14ac:dyDescent="0.25">
      <c r="A42" s="3" t="str">
        <f t="shared" si="0"/>
        <v> BBS 125 </v>
      </c>
      <c r="B42" s="2" t="str">
        <f t="shared" si="1"/>
        <v>I</v>
      </c>
      <c r="C42" s="3">
        <f t="shared" si="2"/>
        <v>51495.438999999998</v>
      </c>
      <c r="D42" s="4" t="str">
        <f t="shared" si="3"/>
        <v>vis</v>
      </c>
      <c r="E42" s="17">
        <f>VLOOKUP(C42,Active!C$21:E$970,3,FALSE)</f>
        <v>-4028.9360911804774</v>
      </c>
      <c r="F42" s="2" t="s">
        <v>62</v>
      </c>
      <c r="G42" s="4" t="str">
        <f t="shared" si="4"/>
        <v>51495.439</v>
      </c>
      <c r="H42" s="3">
        <f t="shared" si="5"/>
        <v>-2744</v>
      </c>
      <c r="I42" s="18" t="s">
        <v>138</v>
      </c>
      <c r="J42" s="19" t="s">
        <v>139</v>
      </c>
      <c r="K42" s="18">
        <v>-2744</v>
      </c>
      <c r="L42" s="18" t="s">
        <v>140</v>
      </c>
      <c r="M42" s="19" t="s">
        <v>73</v>
      </c>
      <c r="N42" s="19"/>
      <c r="O42" s="20" t="s">
        <v>122</v>
      </c>
      <c r="P42" s="20" t="s">
        <v>75</v>
      </c>
    </row>
    <row r="43" spans="1:16" ht="12.75" customHeight="1" thickBot="1" x14ac:dyDescent="0.25">
      <c r="A43" s="3" t="str">
        <f t="shared" si="0"/>
        <v>VSB 50 </v>
      </c>
      <c r="B43" s="2" t="str">
        <f t="shared" si="1"/>
        <v>I</v>
      </c>
      <c r="C43" s="3">
        <f t="shared" si="2"/>
        <v>54846.980600000003</v>
      </c>
      <c r="D43" s="4" t="str">
        <f t="shared" si="3"/>
        <v>vis</v>
      </c>
      <c r="E43" s="17">
        <f>VLOOKUP(C43,Active!C$21:E$970,3,FALSE)</f>
        <v>5125.0049845547219</v>
      </c>
      <c r="F43" s="2" t="s">
        <v>62</v>
      </c>
      <c r="G43" s="4" t="str">
        <f t="shared" si="4"/>
        <v>54846.9806</v>
      </c>
      <c r="H43" s="3">
        <f t="shared" si="5"/>
        <v>6410</v>
      </c>
      <c r="I43" s="18" t="s">
        <v>161</v>
      </c>
      <c r="J43" s="19" t="s">
        <v>162</v>
      </c>
      <c r="K43" s="18">
        <v>6410</v>
      </c>
      <c r="L43" s="18" t="s">
        <v>163</v>
      </c>
      <c r="M43" s="19" t="s">
        <v>154</v>
      </c>
      <c r="N43" s="19" t="s">
        <v>62</v>
      </c>
      <c r="O43" s="20" t="s">
        <v>164</v>
      </c>
      <c r="P43" s="21" t="s">
        <v>165</v>
      </c>
    </row>
    <row r="44" spans="1:16" ht="12.75" customHeight="1" thickBot="1" x14ac:dyDescent="0.25">
      <c r="A44" s="3" t="str">
        <f t="shared" si="0"/>
        <v>BAVM 225 </v>
      </c>
      <c r="B44" s="2" t="str">
        <f t="shared" si="1"/>
        <v>II</v>
      </c>
      <c r="C44" s="3">
        <f t="shared" si="2"/>
        <v>55857.337</v>
      </c>
      <c r="D44" s="4" t="str">
        <f t="shared" si="3"/>
        <v>vis</v>
      </c>
      <c r="E44" s="17">
        <f>VLOOKUP(C44,Active!C$21:E$970,3,FALSE)</f>
        <v>7884.5538891817459</v>
      </c>
      <c r="F44" s="2" t="s">
        <v>62</v>
      </c>
      <c r="G44" s="4" t="str">
        <f t="shared" si="4"/>
        <v>55857.3370</v>
      </c>
      <c r="H44" s="3">
        <f t="shared" si="5"/>
        <v>9169.5</v>
      </c>
      <c r="I44" s="18" t="s">
        <v>179</v>
      </c>
      <c r="J44" s="19" t="s">
        <v>180</v>
      </c>
      <c r="K44" s="18">
        <v>9169.5</v>
      </c>
      <c r="L44" s="18" t="s">
        <v>181</v>
      </c>
      <c r="M44" s="19" t="s">
        <v>154</v>
      </c>
      <c r="N44" s="19" t="s">
        <v>62</v>
      </c>
      <c r="O44" s="20" t="s">
        <v>182</v>
      </c>
      <c r="P44" s="21" t="s">
        <v>183</v>
      </c>
    </row>
    <row r="45" spans="1:16" ht="12.75" customHeight="1" thickBot="1" x14ac:dyDescent="0.25">
      <c r="A45" s="3" t="str">
        <f t="shared" si="0"/>
        <v>BAVM 225 </v>
      </c>
      <c r="B45" s="2" t="str">
        <f t="shared" si="1"/>
        <v>I</v>
      </c>
      <c r="C45" s="3">
        <f t="shared" si="2"/>
        <v>55857.518400000001</v>
      </c>
      <c r="D45" s="4" t="str">
        <f t="shared" si="3"/>
        <v>vis</v>
      </c>
      <c r="E45" s="17">
        <f>VLOOKUP(C45,Active!C$21:E$970,3,FALSE)</f>
        <v>7885.0493402634656</v>
      </c>
      <c r="F45" s="2" t="s">
        <v>62</v>
      </c>
      <c r="G45" s="4" t="str">
        <f t="shared" si="4"/>
        <v>55857.5184</v>
      </c>
      <c r="H45" s="3">
        <f t="shared" si="5"/>
        <v>9170</v>
      </c>
      <c r="I45" s="18" t="s">
        <v>184</v>
      </c>
      <c r="J45" s="19" t="s">
        <v>185</v>
      </c>
      <c r="K45" s="18">
        <v>9170</v>
      </c>
      <c r="L45" s="18" t="s">
        <v>186</v>
      </c>
      <c r="M45" s="19" t="s">
        <v>154</v>
      </c>
      <c r="N45" s="19" t="s">
        <v>62</v>
      </c>
      <c r="O45" s="20" t="s">
        <v>182</v>
      </c>
      <c r="P45" s="21" t="s">
        <v>183</v>
      </c>
    </row>
    <row r="46" spans="1:16" x14ac:dyDescent="0.2">
      <c r="B46" s="2"/>
      <c r="E46" s="17"/>
      <c r="F46" s="2"/>
    </row>
    <row r="47" spans="1:16" x14ac:dyDescent="0.2">
      <c r="B47" s="2"/>
      <c r="E47" s="17"/>
      <c r="F47" s="2"/>
    </row>
    <row r="48" spans="1:16" x14ac:dyDescent="0.2">
      <c r="B48" s="2"/>
      <c r="E48" s="17"/>
      <c r="F48" s="2"/>
    </row>
    <row r="49" spans="2:6" x14ac:dyDescent="0.2">
      <c r="B49" s="2"/>
      <c r="E49" s="17"/>
      <c r="F49" s="2"/>
    </row>
    <row r="50" spans="2:6" x14ac:dyDescent="0.2">
      <c r="B50" s="2"/>
      <c r="E50" s="17"/>
      <c r="F50" s="2"/>
    </row>
    <row r="51" spans="2:6" x14ac:dyDescent="0.2">
      <c r="B51" s="2"/>
      <c r="E51" s="17"/>
      <c r="F51" s="2"/>
    </row>
    <row r="52" spans="2:6" x14ac:dyDescent="0.2">
      <c r="B52" s="2"/>
      <c r="E52" s="17"/>
      <c r="F52" s="2"/>
    </row>
    <row r="53" spans="2:6" x14ac:dyDescent="0.2">
      <c r="B53" s="2"/>
      <c r="E53" s="17"/>
      <c r="F53" s="2"/>
    </row>
    <row r="54" spans="2:6" x14ac:dyDescent="0.2">
      <c r="B54" s="2"/>
      <c r="E54" s="17"/>
      <c r="F54" s="2"/>
    </row>
    <row r="55" spans="2:6" x14ac:dyDescent="0.2">
      <c r="B55" s="2"/>
      <c r="E55" s="17"/>
      <c r="F55" s="2"/>
    </row>
    <row r="56" spans="2:6" x14ac:dyDescent="0.2">
      <c r="B56" s="2"/>
      <c r="E56" s="17"/>
      <c r="F56" s="2"/>
    </row>
    <row r="57" spans="2:6" x14ac:dyDescent="0.2">
      <c r="B57" s="2"/>
      <c r="E57" s="17"/>
      <c r="F57" s="2"/>
    </row>
    <row r="58" spans="2:6" x14ac:dyDescent="0.2">
      <c r="B58" s="2"/>
      <c r="E58" s="17"/>
      <c r="F58" s="2"/>
    </row>
    <row r="59" spans="2:6" x14ac:dyDescent="0.2">
      <c r="B59" s="2"/>
      <c r="E59" s="17"/>
      <c r="F59" s="2"/>
    </row>
    <row r="60" spans="2:6" x14ac:dyDescent="0.2">
      <c r="B60" s="2"/>
      <c r="E60" s="17"/>
      <c r="F60" s="2"/>
    </row>
    <row r="61" spans="2:6" x14ac:dyDescent="0.2">
      <c r="B61" s="2"/>
      <c r="E61" s="17"/>
      <c r="F61" s="2"/>
    </row>
    <row r="62" spans="2:6" x14ac:dyDescent="0.2">
      <c r="B62" s="2"/>
      <c r="E62" s="17"/>
      <c r="F62" s="2"/>
    </row>
    <row r="63" spans="2:6" x14ac:dyDescent="0.2">
      <c r="B63" s="2"/>
      <c r="E63" s="17"/>
      <c r="F63" s="2"/>
    </row>
    <row r="64" spans="2:6" x14ac:dyDescent="0.2">
      <c r="B64" s="2"/>
      <c r="E64" s="17"/>
      <c r="F64" s="2"/>
    </row>
    <row r="65" spans="2:6" x14ac:dyDescent="0.2">
      <c r="B65" s="2"/>
      <c r="E65" s="17"/>
      <c r="F65" s="2"/>
    </row>
    <row r="66" spans="2:6" x14ac:dyDescent="0.2">
      <c r="B66" s="2"/>
      <c r="E66" s="17"/>
      <c r="F66" s="2"/>
    </row>
    <row r="67" spans="2:6" x14ac:dyDescent="0.2">
      <c r="B67" s="2"/>
      <c r="E67" s="17"/>
      <c r="F67" s="2"/>
    </row>
    <row r="68" spans="2:6" x14ac:dyDescent="0.2">
      <c r="B68" s="2"/>
      <c r="E68" s="17"/>
      <c r="F68" s="2"/>
    </row>
    <row r="69" spans="2:6" x14ac:dyDescent="0.2">
      <c r="B69" s="2"/>
      <c r="E69" s="17"/>
      <c r="F69" s="2"/>
    </row>
    <row r="70" spans="2:6" x14ac:dyDescent="0.2">
      <c r="B70" s="2"/>
      <c r="E70" s="17"/>
      <c r="F70" s="2"/>
    </row>
    <row r="71" spans="2:6" x14ac:dyDescent="0.2">
      <c r="B71" s="2"/>
      <c r="E71" s="17"/>
      <c r="F71" s="2"/>
    </row>
    <row r="72" spans="2:6" x14ac:dyDescent="0.2">
      <c r="B72" s="2"/>
      <c r="E72" s="17"/>
      <c r="F72" s="2"/>
    </row>
    <row r="73" spans="2:6" x14ac:dyDescent="0.2">
      <c r="B73" s="2"/>
      <c r="E73" s="17"/>
      <c r="F73" s="2"/>
    </row>
    <row r="74" spans="2:6" x14ac:dyDescent="0.2">
      <c r="B74" s="2"/>
      <c r="E74" s="17"/>
      <c r="F74" s="2"/>
    </row>
    <row r="75" spans="2:6" x14ac:dyDescent="0.2">
      <c r="B75" s="2"/>
      <c r="E75" s="17"/>
      <c r="F75" s="2"/>
    </row>
    <row r="76" spans="2:6" x14ac:dyDescent="0.2">
      <c r="B76" s="2"/>
      <c r="E76" s="17"/>
      <c r="F76" s="2"/>
    </row>
    <row r="77" spans="2:6" x14ac:dyDescent="0.2">
      <c r="B77" s="2"/>
      <c r="E77" s="17"/>
      <c r="F77" s="2"/>
    </row>
    <row r="78" spans="2:6" x14ac:dyDescent="0.2">
      <c r="B78" s="2"/>
      <c r="E78" s="17"/>
      <c r="F78" s="2"/>
    </row>
    <row r="79" spans="2:6" x14ac:dyDescent="0.2">
      <c r="B79" s="2"/>
      <c r="E79" s="17"/>
      <c r="F79" s="2"/>
    </row>
    <row r="80" spans="2:6" x14ac:dyDescent="0.2">
      <c r="B80" s="2"/>
      <c r="E80" s="17"/>
      <c r="F80" s="2"/>
    </row>
    <row r="81" spans="2:6" x14ac:dyDescent="0.2">
      <c r="B81" s="2"/>
      <c r="E81" s="17"/>
      <c r="F81" s="2"/>
    </row>
    <row r="82" spans="2:6" x14ac:dyDescent="0.2">
      <c r="B82" s="2"/>
      <c r="E82" s="17"/>
      <c r="F82" s="2"/>
    </row>
    <row r="83" spans="2:6" x14ac:dyDescent="0.2">
      <c r="B83" s="2"/>
      <c r="E83" s="17"/>
      <c r="F83" s="2"/>
    </row>
    <row r="84" spans="2:6" x14ac:dyDescent="0.2">
      <c r="B84" s="2"/>
      <c r="E84" s="17"/>
      <c r="F84" s="2"/>
    </row>
    <row r="85" spans="2:6" x14ac:dyDescent="0.2">
      <c r="B85" s="2"/>
      <c r="E85" s="17"/>
      <c r="F85" s="2"/>
    </row>
    <row r="86" spans="2:6" x14ac:dyDescent="0.2">
      <c r="B86" s="2"/>
      <c r="E86" s="17"/>
      <c r="F86" s="2"/>
    </row>
    <row r="87" spans="2:6" x14ac:dyDescent="0.2">
      <c r="B87" s="2"/>
      <c r="E87" s="17"/>
      <c r="F87" s="2"/>
    </row>
    <row r="88" spans="2:6" x14ac:dyDescent="0.2">
      <c r="B88" s="2"/>
      <c r="E88" s="17"/>
      <c r="F88" s="2"/>
    </row>
    <row r="89" spans="2:6" x14ac:dyDescent="0.2">
      <c r="B89" s="2"/>
      <c r="E89" s="17"/>
      <c r="F89" s="2"/>
    </row>
    <row r="90" spans="2:6" x14ac:dyDescent="0.2">
      <c r="B90" s="2"/>
      <c r="E90" s="17"/>
      <c r="F90" s="2"/>
    </row>
    <row r="91" spans="2:6" x14ac:dyDescent="0.2">
      <c r="B91" s="2"/>
      <c r="E91" s="17"/>
      <c r="F91" s="2"/>
    </row>
    <row r="92" spans="2:6" x14ac:dyDescent="0.2">
      <c r="B92" s="2"/>
      <c r="E92" s="17"/>
      <c r="F92" s="2"/>
    </row>
    <row r="93" spans="2:6" x14ac:dyDescent="0.2">
      <c r="B93" s="2"/>
      <c r="E93" s="17"/>
      <c r="F93" s="2"/>
    </row>
    <row r="94" spans="2:6" x14ac:dyDescent="0.2">
      <c r="B94" s="2"/>
      <c r="E94" s="17"/>
      <c r="F94" s="2"/>
    </row>
    <row r="95" spans="2:6" x14ac:dyDescent="0.2">
      <c r="B95" s="2"/>
      <c r="E95" s="17"/>
      <c r="F95" s="2"/>
    </row>
    <row r="96" spans="2:6" x14ac:dyDescent="0.2">
      <c r="B96" s="2"/>
      <c r="E96" s="17"/>
      <c r="F96" s="2"/>
    </row>
    <row r="97" spans="2:6" x14ac:dyDescent="0.2">
      <c r="B97" s="2"/>
      <c r="E97" s="17"/>
      <c r="F97" s="2"/>
    </row>
    <row r="98" spans="2:6" x14ac:dyDescent="0.2">
      <c r="B98" s="2"/>
      <c r="E98" s="17"/>
      <c r="F98" s="2"/>
    </row>
    <row r="99" spans="2:6" x14ac:dyDescent="0.2">
      <c r="B99" s="2"/>
      <c r="E99" s="17"/>
      <c r="F99" s="2"/>
    </row>
    <row r="100" spans="2:6" x14ac:dyDescent="0.2">
      <c r="B100" s="2"/>
      <c r="E100" s="17"/>
      <c r="F100" s="2"/>
    </row>
    <row r="101" spans="2:6" x14ac:dyDescent="0.2">
      <c r="B101" s="2"/>
      <c r="E101" s="17"/>
      <c r="F101" s="2"/>
    </row>
    <row r="102" spans="2:6" x14ac:dyDescent="0.2">
      <c r="B102" s="2"/>
      <c r="E102" s="17"/>
      <c r="F102" s="2"/>
    </row>
    <row r="103" spans="2:6" x14ac:dyDescent="0.2">
      <c r="B103" s="2"/>
      <c r="E103" s="17"/>
      <c r="F103" s="2"/>
    </row>
    <row r="104" spans="2:6" x14ac:dyDescent="0.2">
      <c r="B104" s="2"/>
      <c r="E104" s="17"/>
      <c r="F104" s="2"/>
    </row>
    <row r="105" spans="2:6" x14ac:dyDescent="0.2">
      <c r="B105" s="2"/>
      <c r="E105" s="17"/>
      <c r="F105" s="2"/>
    </row>
    <row r="106" spans="2:6" x14ac:dyDescent="0.2">
      <c r="B106" s="2"/>
      <c r="E106" s="17"/>
      <c r="F106" s="2"/>
    </row>
    <row r="107" spans="2:6" x14ac:dyDescent="0.2">
      <c r="B107" s="2"/>
      <c r="E107" s="17"/>
      <c r="F107" s="2"/>
    </row>
    <row r="108" spans="2:6" x14ac:dyDescent="0.2">
      <c r="B108" s="2"/>
      <c r="E108" s="17"/>
      <c r="F108" s="2"/>
    </row>
    <row r="109" spans="2:6" x14ac:dyDescent="0.2">
      <c r="B109" s="2"/>
      <c r="E109" s="17"/>
      <c r="F109" s="2"/>
    </row>
    <row r="110" spans="2:6" x14ac:dyDescent="0.2">
      <c r="B110" s="2"/>
      <c r="E110" s="17"/>
      <c r="F110" s="2"/>
    </row>
    <row r="111" spans="2:6" x14ac:dyDescent="0.2">
      <c r="B111" s="2"/>
      <c r="E111" s="17"/>
      <c r="F111" s="2"/>
    </row>
    <row r="112" spans="2:6" x14ac:dyDescent="0.2">
      <c r="B112" s="2"/>
      <c r="E112" s="17"/>
      <c r="F112" s="2"/>
    </row>
    <row r="113" spans="2:6" x14ac:dyDescent="0.2">
      <c r="B113" s="2"/>
      <c r="E113" s="17"/>
      <c r="F113" s="2"/>
    </row>
    <row r="114" spans="2:6" x14ac:dyDescent="0.2">
      <c r="B114" s="2"/>
      <c r="E114" s="17"/>
      <c r="F114" s="2"/>
    </row>
    <row r="115" spans="2:6" x14ac:dyDescent="0.2">
      <c r="B115" s="2"/>
      <c r="E115" s="17"/>
      <c r="F115" s="2"/>
    </row>
    <row r="116" spans="2:6" x14ac:dyDescent="0.2">
      <c r="B116" s="2"/>
      <c r="E116" s="17"/>
      <c r="F116" s="2"/>
    </row>
    <row r="117" spans="2:6" x14ac:dyDescent="0.2">
      <c r="B117" s="2"/>
      <c r="E117" s="17"/>
      <c r="F117" s="2"/>
    </row>
    <row r="118" spans="2:6" x14ac:dyDescent="0.2">
      <c r="B118" s="2"/>
      <c r="E118" s="17"/>
      <c r="F118" s="2"/>
    </row>
    <row r="119" spans="2:6" x14ac:dyDescent="0.2">
      <c r="B119" s="2"/>
      <c r="E119" s="17"/>
      <c r="F119" s="2"/>
    </row>
    <row r="120" spans="2:6" x14ac:dyDescent="0.2">
      <c r="B120" s="2"/>
      <c r="E120" s="17"/>
      <c r="F120" s="2"/>
    </row>
    <row r="121" spans="2:6" x14ac:dyDescent="0.2">
      <c r="B121" s="2"/>
      <c r="E121" s="17"/>
      <c r="F121" s="2"/>
    </row>
    <row r="122" spans="2:6" x14ac:dyDescent="0.2">
      <c r="B122" s="2"/>
      <c r="E122" s="17"/>
      <c r="F122" s="2"/>
    </row>
    <row r="123" spans="2:6" x14ac:dyDescent="0.2">
      <c r="B123" s="2"/>
      <c r="E123" s="17"/>
      <c r="F123" s="2"/>
    </row>
    <row r="124" spans="2:6" x14ac:dyDescent="0.2">
      <c r="B124" s="2"/>
      <c r="E124" s="17"/>
      <c r="F124" s="2"/>
    </row>
    <row r="125" spans="2:6" x14ac:dyDescent="0.2">
      <c r="B125" s="2"/>
      <c r="E125" s="17"/>
      <c r="F125" s="2"/>
    </row>
    <row r="126" spans="2:6" x14ac:dyDescent="0.2">
      <c r="B126" s="2"/>
      <c r="E126" s="17"/>
      <c r="F126" s="2"/>
    </row>
    <row r="127" spans="2:6" x14ac:dyDescent="0.2">
      <c r="B127" s="2"/>
      <c r="E127" s="17"/>
      <c r="F127" s="2"/>
    </row>
    <row r="128" spans="2:6" x14ac:dyDescent="0.2">
      <c r="B128" s="2"/>
      <c r="E128" s="17"/>
      <c r="F128" s="2"/>
    </row>
    <row r="129" spans="2:6" x14ac:dyDescent="0.2">
      <c r="B129" s="2"/>
      <c r="E129" s="17"/>
      <c r="F129" s="2"/>
    </row>
    <row r="130" spans="2:6" x14ac:dyDescent="0.2">
      <c r="B130" s="2"/>
      <c r="E130" s="17"/>
      <c r="F130" s="2"/>
    </row>
    <row r="131" spans="2:6" x14ac:dyDescent="0.2">
      <c r="B131" s="2"/>
      <c r="E131" s="17"/>
      <c r="F131" s="2"/>
    </row>
    <row r="132" spans="2:6" x14ac:dyDescent="0.2">
      <c r="B132" s="2"/>
      <c r="E132" s="17"/>
      <c r="F132" s="2"/>
    </row>
    <row r="133" spans="2:6" x14ac:dyDescent="0.2">
      <c r="B133" s="2"/>
      <c r="E133" s="17"/>
      <c r="F133" s="2"/>
    </row>
    <row r="134" spans="2:6" x14ac:dyDescent="0.2">
      <c r="B134" s="2"/>
      <c r="E134" s="17"/>
      <c r="F134" s="2"/>
    </row>
    <row r="135" spans="2:6" x14ac:dyDescent="0.2">
      <c r="B135" s="2"/>
      <c r="E135" s="17"/>
      <c r="F135" s="2"/>
    </row>
    <row r="136" spans="2:6" x14ac:dyDescent="0.2">
      <c r="B136" s="2"/>
      <c r="E136" s="17"/>
      <c r="F136" s="2"/>
    </row>
    <row r="137" spans="2:6" x14ac:dyDescent="0.2">
      <c r="B137" s="2"/>
      <c r="E137" s="17"/>
      <c r="F137" s="2"/>
    </row>
    <row r="138" spans="2:6" x14ac:dyDescent="0.2">
      <c r="B138" s="2"/>
      <c r="E138" s="17"/>
      <c r="F138" s="2"/>
    </row>
    <row r="139" spans="2:6" x14ac:dyDescent="0.2">
      <c r="B139" s="2"/>
      <c r="E139" s="17"/>
      <c r="F139" s="2"/>
    </row>
    <row r="140" spans="2:6" x14ac:dyDescent="0.2">
      <c r="B140" s="2"/>
      <c r="E140" s="17"/>
      <c r="F140" s="2"/>
    </row>
    <row r="141" spans="2:6" x14ac:dyDescent="0.2">
      <c r="B141" s="2"/>
      <c r="E141" s="17"/>
      <c r="F141" s="2"/>
    </row>
    <row r="142" spans="2:6" x14ac:dyDescent="0.2">
      <c r="B142" s="2"/>
      <c r="E142" s="17"/>
      <c r="F142" s="2"/>
    </row>
    <row r="143" spans="2:6" x14ac:dyDescent="0.2">
      <c r="B143" s="2"/>
      <c r="E143" s="17"/>
      <c r="F143" s="2"/>
    </row>
    <row r="144" spans="2:6" x14ac:dyDescent="0.2">
      <c r="B144" s="2"/>
      <c r="E144" s="17"/>
      <c r="F144" s="2"/>
    </row>
    <row r="145" spans="2:6" x14ac:dyDescent="0.2">
      <c r="B145" s="2"/>
      <c r="E145" s="17"/>
      <c r="F145" s="2"/>
    </row>
    <row r="146" spans="2:6" x14ac:dyDescent="0.2">
      <c r="B146" s="2"/>
      <c r="E146" s="17"/>
      <c r="F146" s="2"/>
    </row>
    <row r="147" spans="2:6" x14ac:dyDescent="0.2">
      <c r="B147" s="2"/>
      <c r="E147" s="17"/>
      <c r="F147" s="2"/>
    </row>
    <row r="148" spans="2:6" x14ac:dyDescent="0.2">
      <c r="B148" s="2"/>
      <c r="E148" s="17"/>
      <c r="F148" s="2"/>
    </row>
    <row r="149" spans="2:6" x14ac:dyDescent="0.2">
      <c r="B149" s="2"/>
      <c r="E149" s="17"/>
      <c r="F149" s="2"/>
    </row>
    <row r="150" spans="2:6" x14ac:dyDescent="0.2">
      <c r="B150" s="2"/>
      <c r="E150" s="17"/>
      <c r="F150" s="2"/>
    </row>
    <row r="151" spans="2:6" x14ac:dyDescent="0.2">
      <c r="B151" s="2"/>
      <c r="E151" s="17"/>
      <c r="F151" s="2"/>
    </row>
    <row r="152" spans="2:6" x14ac:dyDescent="0.2">
      <c r="B152" s="2"/>
      <c r="E152" s="17"/>
      <c r="F152" s="2"/>
    </row>
    <row r="153" spans="2:6" x14ac:dyDescent="0.2">
      <c r="B153" s="2"/>
      <c r="E153" s="17"/>
      <c r="F153" s="2"/>
    </row>
    <row r="154" spans="2:6" x14ac:dyDescent="0.2">
      <c r="B154" s="2"/>
      <c r="E154" s="17"/>
      <c r="F154" s="2"/>
    </row>
    <row r="155" spans="2:6" x14ac:dyDescent="0.2">
      <c r="B155" s="2"/>
      <c r="E155" s="17"/>
      <c r="F155" s="2"/>
    </row>
    <row r="156" spans="2:6" x14ac:dyDescent="0.2">
      <c r="B156" s="2"/>
      <c r="E156" s="17"/>
      <c r="F156" s="2"/>
    </row>
    <row r="157" spans="2:6" x14ac:dyDescent="0.2">
      <c r="B157" s="2"/>
      <c r="E157" s="17"/>
      <c r="F157" s="2"/>
    </row>
    <row r="158" spans="2:6" x14ac:dyDescent="0.2">
      <c r="B158" s="2"/>
      <c r="E158" s="17"/>
      <c r="F158" s="2"/>
    </row>
    <row r="159" spans="2:6" x14ac:dyDescent="0.2">
      <c r="B159" s="2"/>
      <c r="E159" s="17"/>
      <c r="F159" s="2"/>
    </row>
    <row r="160" spans="2:6" x14ac:dyDescent="0.2">
      <c r="B160" s="2"/>
      <c r="E160" s="17"/>
      <c r="F160" s="2"/>
    </row>
    <row r="161" spans="2:6" x14ac:dyDescent="0.2">
      <c r="B161" s="2"/>
      <c r="E161" s="17"/>
      <c r="F161" s="2"/>
    </row>
    <row r="162" spans="2:6" x14ac:dyDescent="0.2">
      <c r="B162" s="2"/>
      <c r="E162" s="17"/>
      <c r="F162" s="2"/>
    </row>
    <row r="163" spans="2:6" x14ac:dyDescent="0.2">
      <c r="B163" s="2"/>
      <c r="E163" s="17"/>
      <c r="F163" s="2"/>
    </row>
    <row r="164" spans="2:6" x14ac:dyDescent="0.2">
      <c r="B164" s="2"/>
      <c r="E164" s="17"/>
      <c r="F164" s="2"/>
    </row>
    <row r="165" spans="2:6" x14ac:dyDescent="0.2">
      <c r="B165" s="2"/>
      <c r="E165" s="17"/>
      <c r="F165" s="2"/>
    </row>
    <row r="166" spans="2:6" x14ac:dyDescent="0.2">
      <c r="B166" s="2"/>
      <c r="E166" s="17"/>
      <c r="F166" s="2"/>
    </row>
    <row r="167" spans="2:6" x14ac:dyDescent="0.2">
      <c r="B167" s="2"/>
      <c r="E167" s="17"/>
      <c r="F167" s="2"/>
    </row>
    <row r="168" spans="2:6" x14ac:dyDescent="0.2">
      <c r="B168" s="2"/>
      <c r="E168" s="17"/>
      <c r="F168" s="2"/>
    </row>
    <row r="169" spans="2:6" x14ac:dyDescent="0.2">
      <c r="B169" s="2"/>
      <c r="E169" s="17"/>
      <c r="F169" s="2"/>
    </row>
    <row r="170" spans="2:6" x14ac:dyDescent="0.2">
      <c r="B170" s="2"/>
      <c r="E170" s="17"/>
      <c r="F170" s="2"/>
    </row>
    <row r="171" spans="2:6" x14ac:dyDescent="0.2">
      <c r="B171" s="2"/>
      <c r="E171" s="17"/>
      <c r="F171" s="2"/>
    </row>
    <row r="172" spans="2:6" x14ac:dyDescent="0.2">
      <c r="B172" s="2"/>
      <c r="E172" s="17"/>
      <c r="F172" s="2"/>
    </row>
    <row r="173" spans="2:6" x14ac:dyDescent="0.2">
      <c r="B173" s="2"/>
      <c r="E173" s="17"/>
      <c r="F173" s="2"/>
    </row>
    <row r="174" spans="2:6" x14ac:dyDescent="0.2">
      <c r="B174" s="2"/>
      <c r="E174" s="17"/>
      <c r="F174" s="2"/>
    </row>
    <row r="175" spans="2:6" x14ac:dyDescent="0.2">
      <c r="B175" s="2"/>
      <c r="E175" s="17"/>
      <c r="F175" s="2"/>
    </row>
    <row r="176" spans="2:6" x14ac:dyDescent="0.2">
      <c r="B176" s="2"/>
      <c r="E176" s="17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</sheetData>
  <phoneticPr fontId="8" type="noConversion"/>
  <hyperlinks>
    <hyperlink ref="A3" r:id="rId1" xr:uid="{00000000-0004-0000-0100-000000000000}"/>
    <hyperlink ref="P11" r:id="rId2" display="http://www.konkoly.hu/cgi-bin/IBVS?4910" xr:uid="{00000000-0004-0000-0100-000001000000}"/>
    <hyperlink ref="P12" r:id="rId3" display="http://www.konkoly.hu/cgi-bin/IBVS?4910" xr:uid="{00000000-0004-0000-0100-000002000000}"/>
    <hyperlink ref="P13" r:id="rId4" display="http://www.konkoly.hu/cgi-bin/IBVS?4910" xr:uid="{00000000-0004-0000-0100-000003000000}"/>
    <hyperlink ref="P14" r:id="rId5" display="http://www.konkoly.hu/cgi-bin/IBVS?4910" xr:uid="{00000000-0004-0000-0100-000004000000}"/>
    <hyperlink ref="P15" r:id="rId6" display="http://www.konkoly.hu/cgi-bin/IBVS?4910" xr:uid="{00000000-0004-0000-0100-000005000000}"/>
    <hyperlink ref="P16" r:id="rId7" display="http://www.konkoly.hu/cgi-bin/IBVS?4910" xr:uid="{00000000-0004-0000-0100-000006000000}"/>
    <hyperlink ref="P17" r:id="rId8" display="http://www.konkoly.hu/cgi-bin/IBVS?5603" xr:uid="{00000000-0004-0000-0100-000007000000}"/>
    <hyperlink ref="P18" r:id="rId9" display="http://www.konkoly.hu/cgi-bin/IBVS?5736" xr:uid="{00000000-0004-0000-0100-000008000000}"/>
    <hyperlink ref="P19" r:id="rId10" display="http://www.konkoly.hu/cgi-bin/IBVS?5814" xr:uid="{00000000-0004-0000-0100-000009000000}"/>
    <hyperlink ref="P20" r:id="rId11" display="http://www.konkoly.hu/cgi-bin/IBVS?5871" xr:uid="{00000000-0004-0000-0100-00000A000000}"/>
    <hyperlink ref="P43" r:id="rId12" display="http://vsolj.cetus-net.org/vsoljno50.pdf" xr:uid="{00000000-0004-0000-0100-00000B000000}"/>
    <hyperlink ref="P21" r:id="rId13" display="http://www.konkoly.hu/cgi-bin/IBVS?5929" xr:uid="{00000000-0004-0000-0100-00000C000000}"/>
    <hyperlink ref="P22" r:id="rId14" display="http://www.konkoly.hu/cgi-bin/IBVS?5974" xr:uid="{00000000-0004-0000-0100-00000D000000}"/>
    <hyperlink ref="P23" r:id="rId15" display="http://www.konkoly.hu/cgi-bin/IBVS?5960" xr:uid="{00000000-0004-0000-0100-00000E000000}"/>
    <hyperlink ref="P44" r:id="rId16" display="http://www.bav-astro.de/sfs/BAVM_link.php?BAVMnr=225" xr:uid="{00000000-0004-0000-0100-00000F000000}"/>
    <hyperlink ref="P45" r:id="rId17" display="http://www.bav-astro.de/sfs/BAVM_link.php?BAVMnr=225" xr:uid="{00000000-0004-0000-0100-000010000000}"/>
    <hyperlink ref="P24" r:id="rId18" display="http://www.bav-astro.de/sfs/BAVM_link.php?BAVMnr=231" xr:uid="{00000000-0004-0000-0100-000011000000}"/>
    <hyperlink ref="P25" r:id="rId19" display="http://www.bav-astro.de/sfs/BAVM_link.php?BAVMnr=239" xr:uid="{00000000-0004-0000-0100-000012000000}"/>
    <hyperlink ref="P26" r:id="rId20" display="http://www.bav-astro.de/sfs/BAVM_link.php?BAVMnr=239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2024-10-18T02:31:15Z</dcterms:modified>
</cp:coreProperties>
</file>