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CF66765-1341-45AE-89F4-2FBA4D612BB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<sst xmlns="http://schemas.openxmlformats.org/spreadsheetml/2006/main" count="49" uniqueCount="44">
  <si>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</si>
  <si>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</si>
  <si>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</si>
  <si>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</si>
  <si>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</si>
  <si>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</si>
  <si>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</si>
  <si>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</si>
  <si>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</si>
  <si>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</si>
  <si>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</si>
  <si>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</si>
  <si>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</si>
  <si>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</si>
  <si>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</si>
  <si>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</si>
  <si>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</si>
  <si>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</si>
  <si>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</si>
  <si>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</si>
  <si>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</si>
  <si>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</si>
  <si>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</si>
  <si>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</si>
  <si>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</si>
  <si>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</si>
  <si>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</si>
  <si>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</si>
  <si>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</si>
  <si>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</si>
  <si>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</si>
  <si>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</si>
  <si>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</si>
  <si>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</si>
  <si>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</si>
  <si>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</si>
  <si>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</si>
  <si>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G7880-0446_Nor.xls</t>
  </si>
  <si>
    <t>EA</t>
  </si>
  <si>
    <t>IBVS 5495 Eph.</t>
  </si>
  <si>
    <t>IBVS 5495</t>
  </si>
  <si>
    <t>Nor</t>
  </si>
  <si>
    <t>V1296 Sco / GSC 7880 0446 / NSV 08029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</si>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</sst>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V1296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2-41C2-B100-29886CBCDC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2-41C2-B100-29886CBCDC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92-41C2-B100-29886CBCDC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92-41C2-B100-29886CBCDC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92-41C2-B100-29886CBCDC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92-41C2-B100-29886CBCDC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92-41C2-B100-29886CBCDC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92-41C2-B100-29886CBC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489504"/>
        <c:axId val="1"/>
      </c:scatterChart>
      <c:valAx>
        <c:axId val="84248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489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AEDD0B-08FE-A892-BE38-D814699DF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42</v>
      </c>
      <c r="E1" s="33"/>
      <c r="F1" s="33" t="s">
        <v>37</v>
      </c>
      <c r="G1" s="4" t="s">
        <v>38</v>
      </c>
      <c r="H1" s="9" t="s">
        <v>39</v>
      </c>
      <c r="I1" s="5">
        <v>52071.676999999996</v>
      </c>
      <c r="J1" s="5">
        <v>5.8082000000000003</v>
      </c>
      <c r="K1" s="6" t="s">
        <v>40</v>
      </c>
      <c r="L1" s="3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 t="s">
        <v>41</v>
      </c>
      <c r="D2" s="7" t="s">
        <v>37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52071.676999999996</v>
      </c>
      <c r="D4" s="11">
        <v>5.8082000000000003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52071.676999999996</v>
      </c>
    </row>
    <row r="8" spans="1:12" s="7" customFormat="1" ht="12.95" customHeight="1" x14ac:dyDescent="0.2">
      <c r="A8" s="7" t="s">
        <v>2</v>
      </c>
      <c r="C8" s="7">
        <f>+D4</f>
        <v>5.8082000000000003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16"/>
      <c r="F11" s="17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16"/>
    </row>
    <row r="13" spans="1:12" s="7" customFormat="1" ht="12.95" customHeight="1" x14ac:dyDescent="0.2">
      <c r="A13" s="7" t="s">
        <v>18</v>
      </c>
      <c r="C13" s="16" t="s">
        <v>12</v>
      </c>
      <c r="D13" s="16"/>
    </row>
    <row r="14" spans="1:12" s="7" customFormat="1" ht="12.95" customHeight="1" x14ac:dyDescent="0.2"/>
    <row r="15" spans="1:12" s="7" customFormat="1" ht="12.95" customHeight="1" x14ac:dyDescent="0.2">
      <c r="A15" s="18" t="s">
        <v>16</v>
      </c>
      <c r="C15" s="19" t="e">
        <f ca="1">(C7+C11)+(C8+C12)*INT(MAX(F21:F3533))</f>
        <v>#DIV/0!</v>
      </c>
      <c r="D15" s="20" t="s">
        <v>32</v>
      </c>
      <c r="E15" s="21">
        <f ca="1">TODAY()+15018.5-B9/24</f>
        <v>60374.5</v>
      </c>
    </row>
    <row r="16" spans="1:12" s="7" customFormat="1" ht="12.95" customHeight="1" x14ac:dyDescent="0.2">
      <c r="A16" s="12" t="s">
        <v>3</v>
      </c>
      <c r="C16" s="22" t="e">
        <f ca="1">+C8+C12</f>
        <v>#DIV/0!</v>
      </c>
      <c r="D16" s="20" t="s">
        <v>33</v>
      </c>
      <c r="E16" s="21" t="e">
        <f ca="1">ROUND(2*(E15-C15)/C16,0)/2+1</f>
        <v>#DIV/0!</v>
      </c>
    </row>
    <row r="17" spans="1:18" s="7" customFormat="1" ht="12.95" customHeight="1" thickBot="1" x14ac:dyDescent="0.25">
      <c r="A17" s="20" t="s">
        <v>29</v>
      </c>
      <c r="C17" s="7">
        <f>COUNT(C21:C2191)</f>
        <v>1</v>
      </c>
      <c r="D17" s="20" t="s">
        <v>34</v>
      </c>
      <c r="E17" s="23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4" t="e">
        <f ca="1">+C15</f>
        <v>#DIV/0!</v>
      </c>
      <c r="D18" s="25" t="e">
        <f ca="1">+C16</f>
        <v>#DIV/0!</v>
      </c>
      <c r="E18" s="26" t="s">
        <v>35</v>
      </c>
    </row>
    <row r="19" spans="1:18" s="7" customFormat="1" ht="12.95" customHeight="1" thickTop="1" x14ac:dyDescent="0.2">
      <c r="A19" s="27" t="s">
        <v>36</v>
      </c>
      <c r="E19" s="28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28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8">
        <f>+$C$4</f>
        <v>52071.676999999996</v>
      </c>
      <c r="D21" s="8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37053.176999999996</v>
      </c>
    </row>
    <row r="22" spans="1:18" s="7" customFormat="1" ht="12.95" customHeight="1" x14ac:dyDescent="0.2">
      <c r="C22" s="8"/>
      <c r="D22" s="8"/>
      <c r="Q22" s="31"/>
      <c r="R22" s="7" t="str">
        <f>IF(ABS(C22-C21)&lt;0.00001,1,"")</f>
        <v/>
      </c>
    </row>
    <row r="23" spans="1:18" s="7" customFormat="1" ht="12.95" customHeight="1" x14ac:dyDescent="0.2">
      <c r="C23" s="8"/>
      <c r="D23" s="8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8"/>
      <c r="D25" s="8"/>
      <c r="Q25" s="31"/>
    </row>
    <row r="26" spans="1:18" s="7" customFormat="1" ht="12.95" customHeight="1" x14ac:dyDescent="0.2">
      <c r="C26" s="8"/>
      <c r="D26" s="8"/>
      <c r="Q26" s="31"/>
    </row>
    <row r="27" spans="1:18" s="7" customFormat="1" ht="12.95" customHeight="1" x14ac:dyDescent="0.2">
      <c r="C27" s="8"/>
      <c r="D27" s="8"/>
      <c r="Q27" s="31"/>
    </row>
    <row r="28" spans="1:18" s="7" customFormat="1" ht="12.95" customHeight="1" x14ac:dyDescent="0.2">
      <c r="C28" s="8"/>
      <c r="D28" s="8"/>
      <c r="Q28" s="31"/>
    </row>
    <row r="29" spans="1:18" s="7" customFormat="1" ht="12.95" customHeight="1" x14ac:dyDescent="0.2">
      <c r="C29" s="8"/>
      <c r="D29" s="8"/>
      <c r="Q29" s="31"/>
    </row>
    <row r="30" spans="1:18" s="7" customFormat="1" ht="12.95" customHeight="1" x14ac:dyDescent="0.2">
      <c r="C30" s="8"/>
      <c r="D30" s="8"/>
      <c r="Q30" s="31"/>
    </row>
    <row r="31" spans="1:18" s="7" customFormat="1" ht="12.95" customHeight="1" x14ac:dyDescent="0.2">
      <c r="C31" s="8"/>
      <c r="D31" s="8"/>
      <c r="Q31" s="31"/>
    </row>
    <row r="32" spans="1:18" s="7" customFormat="1" ht="12.95" customHeight="1" x14ac:dyDescent="0.2">
      <c r="C32" s="8"/>
      <c r="D32" s="8"/>
      <c r="Q32" s="3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2024-03-05T05:22:27Z</dcterms:modified>
</cp:coreProperties>
</file>