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4B2892A-2E2B-424C-96D5-FF3E9BB28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<sst xmlns="http://schemas.openxmlformats.org/spreadsheetml/2006/main" count="52" uniqueCount="50">
  <si>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</si>
  <si>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</si>
  <si>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</si>
  <si>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</si>
  <si>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</si>
  <si>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</si>
  <si>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</si>
  <si>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</si>
  <si>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</si>
  <si>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</si>
  <si>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</si>
  <si>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</si>
  <si>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</si>
  <si>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</si>
  <si>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</si>
  <si>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</si>
  <si>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</si>
  <si>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</si>
  <si>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</si>
  <si>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</si>
  <si>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</si>
  <si>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</si>
  <si>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</si>
  <si>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</si>
  <si>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</si>
  <si>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</si>
  <si>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</si>
  <si>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</si>
  <si>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</si>
  <si>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</si>
  <si>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</si>
  <si>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</si>
  <si>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</si>
  <si>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</si>
  <si>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</si>
  <si>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</si>
  <si>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</si>
  <si>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</si>
  <si>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</si>
  <si>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</si>
  <si>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</si>
  <si>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</si>
  <si>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</si>
  <si>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</si>
  <si>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</si>
  <si>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</si>
  <si>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</si>
  <si>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</si>
  <si>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</si>
  <si>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LINEAR 16159166 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</si>
</sst>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  <numFmt numFmtId="167" formatCode="#,##0.0000_ ;\-#,##0.0000\ 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43" fontId="19" fillId="0" borderId="0" xfId="8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7" fontId="19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16159166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-2.7626000002783258E-2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-2.7626000002783258E-2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212731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37" sqref="F3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2" customFormat="1" ht="20.25" x14ac:dyDescent="0.2">
      <c r="A1" s="40" t="s">
        <v>49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2" customFormat="1" ht="12.95" customHeight="1" x14ac:dyDescent="0.2">
      <c r="A2" s="12" t="s">
        <v>23</v>
      </c>
      <c r="B2" s="13" t="s">
        <v>45</v>
      </c>
      <c r="C2" s="14"/>
      <c r="D2" s="15"/>
    </row>
    <row r="3" spans="1:15" s="12" customFormat="1" ht="12.95" customHeight="1" x14ac:dyDescent="0.2"/>
    <row r="4" spans="1:15" s="12" customFormat="1" ht="12.95" customHeight="1" x14ac:dyDescent="0.2">
      <c r="A4" s="16" t="s">
        <v>0</v>
      </c>
      <c r="C4" s="15" t="s">
        <v>37</v>
      </c>
      <c r="D4" s="15" t="s">
        <v>37</v>
      </c>
    </row>
    <row r="5" spans="1:15" s="12" customFormat="1" ht="12.95" customHeight="1" x14ac:dyDescent="0.2">
      <c r="A5" s="17" t="s">
        <v>28</v>
      </c>
      <c r="C5" s="18">
        <v>-9.5</v>
      </c>
      <c r="D5" s="12" t="s">
        <v>29</v>
      </c>
    </row>
    <row r="6" spans="1:15" s="12" customFormat="1" ht="12.95" customHeight="1" x14ac:dyDescent="0.2">
      <c r="A6" s="16" t="s">
        <v>1</v>
      </c>
    </row>
    <row r="7" spans="1:15" s="12" customFormat="1" ht="12.95" customHeight="1" x14ac:dyDescent="0.2">
      <c r="A7" s="12" t="s">
        <v>2</v>
      </c>
      <c r="C7" s="41">
        <v>0</v>
      </c>
      <c r="D7" s="20"/>
    </row>
    <row r="8" spans="1:15" s="12" customFormat="1" ht="12.95" customHeight="1" x14ac:dyDescent="0.2">
      <c r="A8" s="12" t="s">
        <v>3</v>
      </c>
      <c r="C8" s="41">
        <v>0.27964600000000001</v>
      </c>
      <c r="D8" s="20" t="s">
        <v>46</v>
      </c>
    </row>
    <row r="9" spans="1:15" s="12" customFormat="1" ht="12.95" customHeight="1" x14ac:dyDescent="0.2">
      <c r="A9" s="21" t="s">
        <v>32</v>
      </c>
      <c r="B9" s="22">
        <v>21</v>
      </c>
      <c r="C9" s="23"/>
      <c r="D9" s="24"/>
    </row>
    <row r="10" spans="1:15" s="12" customFormat="1" ht="12.95" customHeight="1" thickBot="1" x14ac:dyDescent="0.25">
      <c r="C10" s="25" t="s">
        <v>19</v>
      </c>
      <c r="D10" s="25" t="s">
        <v>20</v>
      </c>
    </row>
    <row r="11" spans="1:15" s="12" customFormat="1" ht="12.95" customHeight="1" x14ac:dyDescent="0.2">
      <c r="A11" s="12" t="s">
        <v>15</v>
      </c>
      <c r="C11" s="24">
        <f ca="1">INTERCEPT(INDIRECT($G$11):G992,INDIRECT($F$11):F992)</f>
        <v>1.7347234759768071E-18</v>
      </c>
      <c r="D11" s="15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4">
        <f ca="1">SLOPE(INDIRECT($G$11):G992,INDIRECT($F$11):F992)</f>
        <v>-1.2986353659214341E-7</v>
      </c>
      <c r="D12" s="15"/>
    </row>
    <row r="13" spans="1:15" s="12" customFormat="1" ht="12.95" customHeight="1" x14ac:dyDescent="0.2">
      <c r="A13" s="12" t="s">
        <v>18</v>
      </c>
      <c r="C13" s="15" t="s">
        <v>13</v>
      </c>
    </row>
    <row r="14" spans="1:15" s="12" customFormat="1" ht="12.95" customHeight="1" x14ac:dyDescent="0.2">
      <c r="E14" s="26" t="s">
        <v>34</v>
      </c>
      <c r="F14" s="27">
        <v>1</v>
      </c>
    </row>
    <row r="15" spans="1:15" s="12" customFormat="1" ht="12.95" customHeight="1" x14ac:dyDescent="0.2">
      <c r="A15" s="28" t="s">
        <v>17</v>
      </c>
      <c r="C15" s="29">
        <f ca="1">(C7+C11)+(C8+C12)*INT(MAX(F21:F3533))</f>
        <v>59489.345600000001</v>
      </c>
      <c r="E15" s="26" t="s">
        <v>30</v>
      </c>
      <c r="F15" s="30">
        <f ca="1">NOW()+15018.5+$C$5/24</f>
        <v>60374.823018750001</v>
      </c>
    </row>
    <row r="16" spans="1:15" s="12" customFormat="1" ht="12.95" customHeight="1" x14ac:dyDescent="0.2">
      <c r="A16" s="16" t="s">
        <v>4</v>
      </c>
      <c r="C16" s="30">
        <f ca="1">+C8+C12</f>
        <v>0.27964587013646341</v>
      </c>
      <c r="E16" s="26" t="s">
        <v>35</v>
      </c>
      <c r="F16" s="31">
        <f ca="1">ROUND(2*(F15-$C$7)/$C$8,0)/2+F14</f>
        <v>215898.5</v>
      </c>
    </row>
    <row r="17" spans="1:21" s="12" customFormat="1" ht="12.95" customHeight="1" thickBot="1" x14ac:dyDescent="0.25">
      <c r="A17" s="26" t="s">
        <v>27</v>
      </c>
      <c r="C17" s="12">
        <f>COUNT(C21:C2191)</f>
        <v>2</v>
      </c>
      <c r="E17" s="26" t="s">
        <v>36</v>
      </c>
      <c r="F17" s="24">
        <f ca="1">ROUND(2*(F15-$C$15)/$C$16,0)/2+F14</f>
        <v>3167.5</v>
      </c>
    </row>
    <row r="18" spans="1:21" s="12" customFormat="1" ht="12.95" customHeight="1" thickTop="1" thickBot="1" x14ac:dyDescent="0.25">
      <c r="A18" s="16" t="s">
        <v>5</v>
      </c>
      <c r="C18" s="32">
        <f ca="1">+C15</f>
        <v>59489.345600000001</v>
      </c>
      <c r="D18" s="33">
        <f ca="1">+C16</f>
        <v>0.27964587013646341</v>
      </c>
      <c r="E18" s="26" t="s">
        <v>31</v>
      </c>
      <c r="F18" s="34">
        <f ca="1">+$C$15+$C$16*F17-15018.5-$C$5/24</f>
        <v>45357.019726990584</v>
      </c>
    </row>
    <row r="19" spans="1:21" s="12" customFormat="1" ht="12.95" customHeight="1" thickTop="1" x14ac:dyDescent="0.2">
      <c r="F19" s="12" t="s">
        <v>43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38</v>
      </c>
      <c r="I20" s="35" t="s">
        <v>39</v>
      </c>
      <c r="J20" s="35" t="s">
        <v>40</v>
      </c>
      <c r="K20" s="35" t="s">
        <v>41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U20" s="37" t="s">
        <v>33</v>
      </c>
    </row>
    <row r="21" spans="1:21" s="12" customFormat="1" ht="12.95" customHeight="1" x14ac:dyDescent="0.2">
      <c r="A21" s="12">
        <f>D7</f>
        <v>0</v>
      </c>
      <c r="C21" s="19">
        <f>C$7</f>
        <v>0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f>+G21</f>
        <v>0</v>
      </c>
      <c r="O21" s="12">
        <f ca="1">+C$11+C$12*$F21</f>
        <v>1.7347234759768071E-18</v>
      </c>
      <c r="Q21" s="38">
        <f>+C21-15018.5</f>
        <v>-15018.5</v>
      </c>
    </row>
    <row r="22" spans="1:21" s="12" customFormat="1" ht="12.95" customHeight="1" x14ac:dyDescent="0.2">
      <c r="A22" s="11" t="s">
        <v>47</v>
      </c>
      <c r="B22" s="39" t="s">
        <v>48</v>
      </c>
      <c r="C22" s="42">
        <v>59489.345600000001</v>
      </c>
      <c r="D22" s="43">
        <v>6.8999999999999999E-3</v>
      </c>
      <c r="E22" s="12">
        <f>+(C22-C$7)/C$8</f>
        <v>212730.90121081652</v>
      </c>
      <c r="F22" s="12">
        <f>ROUND(2*E22,0)/2</f>
        <v>212731</v>
      </c>
      <c r="G22" s="12">
        <f>+C22-(C$7+F22*C$8)</f>
        <v>-2.7626000002783258E-2</v>
      </c>
      <c r="K22" s="12">
        <f>+G22</f>
        <v>-2.7626000002783258E-2</v>
      </c>
      <c r="O22" s="12">
        <f ca="1">+C$11+C$12*$F22</f>
        <v>-2.7626000002783258E-2</v>
      </c>
      <c r="Q22" s="38">
        <f>+C22-15018.5</f>
        <v>44470.845600000001</v>
      </c>
    </row>
    <row r="23" spans="1:21" s="12" customFormat="1" ht="12.95" customHeight="1" x14ac:dyDescent="0.2">
      <c r="C23" s="19"/>
      <c r="D23" s="19"/>
      <c r="Q23" s="38"/>
    </row>
    <row r="24" spans="1:21" s="12" customFormat="1" ht="12.95" customHeight="1" x14ac:dyDescent="0.2">
      <c r="C24" s="19"/>
      <c r="D24" s="19"/>
      <c r="Q24" s="38"/>
    </row>
    <row r="25" spans="1:21" s="12" customFormat="1" ht="12.95" customHeight="1" x14ac:dyDescent="0.2">
      <c r="C25" s="19"/>
      <c r="D25" s="19"/>
      <c r="Q25" s="38"/>
    </row>
    <row r="26" spans="1:21" s="12" customFormat="1" ht="12.95" customHeight="1" x14ac:dyDescent="0.2">
      <c r="C26" s="19"/>
      <c r="D26" s="19"/>
      <c r="Q26" s="38"/>
    </row>
    <row r="27" spans="1:21" s="12" customFormat="1" ht="12.95" customHeight="1" x14ac:dyDescent="0.2">
      <c r="C27" s="19"/>
      <c r="D27" s="19"/>
      <c r="Q27" s="38"/>
    </row>
    <row r="28" spans="1:21" s="12" customFormat="1" ht="12.95" customHeight="1" x14ac:dyDescent="0.2">
      <c r="C28" s="19"/>
      <c r="D28" s="19"/>
      <c r="Q28" s="38"/>
    </row>
    <row r="29" spans="1:21" s="12" customFormat="1" ht="12.95" customHeight="1" x14ac:dyDescent="0.2">
      <c r="C29" s="19"/>
      <c r="D29" s="19"/>
      <c r="Q29" s="38"/>
    </row>
    <row r="30" spans="1:21" s="12" customFormat="1" ht="12.95" customHeight="1" x14ac:dyDescent="0.2">
      <c r="C30" s="19"/>
      <c r="D30" s="19"/>
      <c r="Q30" s="38"/>
    </row>
    <row r="31" spans="1:21" s="12" customFormat="1" ht="12.95" customHeight="1" x14ac:dyDescent="0.2">
      <c r="C31" s="19"/>
      <c r="D31" s="19"/>
      <c r="Q31" s="38"/>
    </row>
    <row r="32" spans="1:21" s="12" customFormat="1" ht="12.95" customHeight="1" x14ac:dyDescent="0.2">
      <c r="C32" s="19"/>
      <c r="D32" s="19"/>
      <c r="Q32" s="38"/>
    </row>
    <row r="33" spans="3:17" s="12" customFormat="1" ht="12.95" customHeight="1" x14ac:dyDescent="0.2">
      <c r="C33" s="19"/>
      <c r="D33" s="19"/>
      <c r="Q33" s="38"/>
    </row>
    <row r="34" spans="3:17" s="12" customFormat="1" ht="12.95" customHeight="1" x14ac:dyDescent="0.2">
      <c r="C34" s="19"/>
      <c r="D34" s="19"/>
    </row>
    <row r="35" spans="3:17" s="12" customFormat="1" ht="12.95" customHeight="1" x14ac:dyDescent="0.2">
      <c r="C35" s="19"/>
      <c r="D35" s="19"/>
    </row>
    <row r="36" spans="3:17" s="12" customFormat="1" ht="12.95" customHeight="1" x14ac:dyDescent="0.2">
      <c r="C36" s="19"/>
      <c r="D36" s="19"/>
    </row>
    <row r="37" spans="3:17" s="12" customFormat="1" ht="12.95" customHeight="1" x14ac:dyDescent="0.2">
      <c r="C37" s="19"/>
      <c r="D37" s="19"/>
    </row>
    <row r="38" spans="3:17" s="12" customFormat="1" ht="12.95" customHeight="1" x14ac:dyDescent="0.2">
      <c r="C38" s="19"/>
      <c r="D38" s="19"/>
    </row>
    <row r="39" spans="3:17" s="12" customFormat="1" ht="12.95" customHeight="1" x14ac:dyDescent="0.2">
      <c r="C39" s="19"/>
      <c r="D39" s="19"/>
    </row>
    <row r="40" spans="3:17" s="12" customFormat="1" ht="12.95" customHeight="1" x14ac:dyDescent="0.2">
      <c r="C40" s="19"/>
      <c r="D40" s="19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2024-03-05T06:45:08Z</dcterms:modified>
</cp:coreProperties>
</file>