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1B25A4F-2DDC-48DB-8A71-D278E78986E8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<sst xmlns="http://schemas.openxmlformats.org/spreadsheetml/2006/main" count="50" uniqueCount="45">
  <si>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</si>
  <si>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</si>
  <si>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</si>
  <si>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</si>
  <si>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</si>
  <si>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</si>
  <si>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</si>
  <si>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</si>
  <si>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</si>
  <si>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</si>
  <si>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</si>
  <si>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</si>
  <si>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</si>
  <si>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</si>
  <si>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</si>
  <si>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</si>
  <si>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</si>
  <si>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</si>
  <si>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</si>
  <si>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</si>
  <si>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</si>
  <si>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</si>
  <si>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</si>
  <si>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</si>
  <si>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</si>
  <si>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</si>
  <si>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</si>
  <si>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</si>
  <si>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</si>
  <si>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</si>
  <si>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</si>
  <si>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</si>
  <si>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</si>
  <si>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</si>
  <si>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</si>
  <si>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</si>
  <si>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</si>
  <si>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GSC 0661-1316</t>
  </si>
  <si>
    <t>Tau</t>
  </si>
  <si>
    <t>EA/RS:</t>
  </si>
  <si>
    <t>IBVS 5686 Eph.</t>
  </si>
  <si>
    <t>IBVS 5686</t>
  </si>
  <si>
    <t>G0661-1316_Tau.xls</t>
  </si>
  <si>
    <t>V1129 Tau / GSC 0661-1316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</si>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</sst>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2" applyNumberFormat="0" applyFont="0" applyFill="0" applyAlignment="0" applyProtection="0"/>
  </cellStyleXfs>
  <cellXfs count="33">
    <xf numFmtId="0" fontId="0" fillId="0" borderId="0" xfId="0" applyAlignment="1"/>
    <xf numFmtId="0" fontId="0" fillId="0" borderId="0" xfId="0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0" fillId="0" borderId="0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V1129 Tau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02-4AE5-A908-78B42569CC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02-4AE5-A908-78B42569CC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02-4AE5-A908-78B42569CC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02-4AE5-A908-78B42569CC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02-4AE5-A908-78B42569CC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02-4AE5-A908-78B42569CC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02-4AE5-A908-78B42569CC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02-4AE5-A908-78B42569C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234680"/>
        <c:axId val="1"/>
      </c:scatterChart>
      <c:valAx>
        <c:axId val="9032346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32346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0</xdr:row>
      <xdr:rowOff>0</xdr:rowOff>
    </xdr:from>
    <xdr:to>
      <xdr:col>16</xdr:col>
      <xdr:colOff>342900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3789FF9-B26D-F462-77BC-C8F721F05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4" customFormat="1" ht="20.25" x14ac:dyDescent="0.2">
      <c r="A1" s="32" t="s">
        <v>43</v>
      </c>
      <c r="D1" s="4" t="s">
        <v>38</v>
      </c>
      <c r="E1" s="2" t="s">
        <v>37</v>
      </c>
      <c r="F1" s="4" t="s">
        <v>38</v>
      </c>
      <c r="G1" s="2" t="s">
        <v>39</v>
      </c>
      <c r="H1" s="5" t="s">
        <v>40</v>
      </c>
      <c r="I1" s="3">
        <v>48650.3</v>
      </c>
      <c r="J1" s="3">
        <v>4.8605799999999997</v>
      </c>
      <c r="K1" s="6" t="s">
        <v>41</v>
      </c>
      <c r="L1" s="7" t="s">
        <v>42</v>
      </c>
    </row>
    <row r="2" spans="1:12" s="4" customFormat="1" ht="12.95" customHeight="1" x14ac:dyDescent="0.2">
      <c r="A2" s="4" t="s">
        <v>23</v>
      </c>
      <c r="B2" s="4" t="s">
        <v>39</v>
      </c>
      <c r="C2" s="8" t="s">
        <v>42</v>
      </c>
      <c r="D2" s="8"/>
    </row>
    <row r="3" spans="1:12" s="4" customFormat="1" ht="12.95" customHeight="1" thickBot="1" x14ac:dyDescent="0.25"/>
    <row r="4" spans="1:12" s="4" customFormat="1" ht="12.95" customHeight="1" thickTop="1" thickBot="1" x14ac:dyDescent="0.25">
      <c r="A4" s="9" t="s">
        <v>40</v>
      </c>
      <c r="C4" s="10">
        <v>48650.3</v>
      </c>
      <c r="D4" s="11">
        <v>4.8605799999999997</v>
      </c>
    </row>
    <row r="5" spans="1:12" s="4" customFormat="1" ht="12.95" customHeight="1" x14ac:dyDescent="0.2"/>
    <row r="6" spans="1:12" s="4" customFormat="1" ht="12.95" customHeight="1" x14ac:dyDescent="0.2">
      <c r="A6" s="12" t="s">
        <v>0</v>
      </c>
    </row>
    <row r="7" spans="1:12" s="4" customFormat="1" ht="12.95" customHeight="1" x14ac:dyDescent="0.2">
      <c r="A7" s="4" t="s">
        <v>1</v>
      </c>
      <c r="C7" s="4">
        <f>+C4</f>
        <v>48650.3</v>
      </c>
    </row>
    <row r="8" spans="1:12" s="4" customFormat="1" ht="12.95" customHeight="1" x14ac:dyDescent="0.2">
      <c r="A8" s="4" t="s">
        <v>2</v>
      </c>
      <c r="C8" s="4">
        <f>+D4</f>
        <v>4.8605799999999997</v>
      </c>
    </row>
    <row r="9" spans="1:12" s="4" customFormat="1" ht="12.95" customHeight="1" x14ac:dyDescent="0.2">
      <c r="A9" s="9" t="s">
        <v>30</v>
      </c>
      <c r="C9" s="13">
        <v>-9.5</v>
      </c>
      <c r="D9" s="4" t="s">
        <v>31</v>
      </c>
    </row>
    <row r="10" spans="1:12" s="4" customFormat="1" ht="12.95" customHeight="1" thickBot="1" x14ac:dyDescent="0.25">
      <c r="C10" s="14" t="s">
        <v>19</v>
      </c>
      <c r="D10" s="14" t="s">
        <v>20</v>
      </c>
    </row>
    <row r="11" spans="1:12" s="4" customFormat="1" ht="12.95" customHeight="1" x14ac:dyDescent="0.2">
      <c r="A11" s="4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4" customFormat="1" ht="12.95" customHeight="1" x14ac:dyDescent="0.2">
      <c r="A12" s="4" t="s">
        <v>15</v>
      </c>
      <c r="C12" s="15" t="e">
        <f ca="1">SLOPE(INDIRECT($G$11):G992,INDIRECT($F$11):F992)</f>
        <v>#DIV/0!</v>
      </c>
      <c r="D12" s="16"/>
    </row>
    <row r="13" spans="1:12" s="4" customFormat="1" ht="12.95" customHeight="1" x14ac:dyDescent="0.2">
      <c r="A13" s="4" t="s">
        <v>18</v>
      </c>
      <c r="C13" s="16" t="s">
        <v>12</v>
      </c>
      <c r="D13" s="16"/>
    </row>
    <row r="14" spans="1:12" s="4" customFormat="1" ht="12.95" customHeight="1" x14ac:dyDescent="0.2"/>
    <row r="15" spans="1:12" s="4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60376.5</v>
      </c>
    </row>
    <row r="16" spans="1:12" s="4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4" customFormat="1" ht="12.95" customHeight="1" thickBot="1" x14ac:dyDescent="0.25">
      <c r="A17" s="20" t="s">
        <v>29</v>
      </c>
      <c r="C17" s="4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4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4" customFormat="1" ht="12.95" customHeight="1" thickTop="1" x14ac:dyDescent="0.2">
      <c r="A19" s="27" t="s">
        <v>36</v>
      </c>
      <c r="E19" s="28">
        <v>21</v>
      </c>
    </row>
    <row r="20" spans="1:18" s="4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44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4" customFormat="1" ht="12.95" customHeight="1" x14ac:dyDescent="0.2">
      <c r="A21" s="4" t="str">
        <f>$K$1</f>
        <v>IBVS 5686</v>
      </c>
      <c r="C21" s="8">
        <f>+$C$4</f>
        <v>48650.3</v>
      </c>
      <c r="D21" s="8" t="s">
        <v>12</v>
      </c>
      <c r="E21" s="4">
        <f>+(C21-C$7)/C$8</f>
        <v>0</v>
      </c>
      <c r="F21" s="4">
        <f>ROUND(2*E21,0)/2</f>
        <v>0</v>
      </c>
      <c r="G21" s="4">
        <f>+C21-(C$7+F21*C$8)</f>
        <v>0</v>
      </c>
      <c r="H21" s="4">
        <f>+G21</f>
        <v>0</v>
      </c>
      <c r="O21" s="4" t="e">
        <f ca="1">+C$11+C$12*$F21</f>
        <v>#DIV/0!</v>
      </c>
      <c r="Q21" s="31">
        <f>+C21-15018.5</f>
        <v>33631.800000000003</v>
      </c>
    </row>
    <row r="22" spans="1:18" s="4" customFormat="1" ht="12.95" customHeight="1" x14ac:dyDescent="0.2">
      <c r="C22" s="8"/>
      <c r="D22" s="8"/>
      <c r="Q22" s="31"/>
      <c r="R22" s="4" t="str">
        <f>IF(ABS(C22-C21)&lt;0.00001,1,"")</f>
        <v/>
      </c>
    </row>
    <row r="23" spans="1:18" s="4" customFormat="1" ht="12.95" customHeight="1" x14ac:dyDescent="0.2">
      <c r="C23" s="8"/>
      <c r="D23" s="8"/>
      <c r="Q23" s="31"/>
    </row>
    <row r="24" spans="1:18" s="4" customFormat="1" ht="12.95" customHeight="1" x14ac:dyDescent="0.2">
      <c r="Q24" s="31"/>
    </row>
    <row r="25" spans="1:18" s="4" customFormat="1" ht="12.95" customHeight="1" x14ac:dyDescent="0.2">
      <c r="C25" s="8"/>
      <c r="D25" s="8"/>
      <c r="Q25" s="31"/>
    </row>
    <row r="26" spans="1:18" s="4" customFormat="1" ht="12.95" customHeight="1" x14ac:dyDescent="0.2">
      <c r="C26" s="8"/>
      <c r="D26" s="8"/>
      <c r="Q26" s="31"/>
    </row>
    <row r="27" spans="1:18" s="4" customFormat="1" ht="12.95" customHeight="1" x14ac:dyDescent="0.2">
      <c r="C27" s="8"/>
      <c r="D27" s="8"/>
      <c r="Q27" s="31"/>
    </row>
    <row r="28" spans="1:18" s="4" customFormat="1" ht="12.95" customHeight="1" x14ac:dyDescent="0.2">
      <c r="C28" s="8"/>
      <c r="D28" s="8"/>
      <c r="Q28" s="31"/>
    </row>
    <row r="29" spans="1:18" s="4" customFormat="1" ht="12.95" customHeight="1" x14ac:dyDescent="0.2">
      <c r="C29" s="8"/>
      <c r="D29" s="8"/>
      <c r="Q29" s="31"/>
    </row>
    <row r="30" spans="1:18" s="4" customFormat="1" ht="12.95" customHeight="1" x14ac:dyDescent="0.2">
      <c r="C30" s="8"/>
      <c r="D30" s="8"/>
      <c r="Q30" s="31"/>
    </row>
    <row r="31" spans="1:18" s="4" customFormat="1" ht="12.95" customHeight="1" x14ac:dyDescent="0.2">
      <c r="C31" s="8"/>
      <c r="D31" s="8"/>
      <c r="Q31" s="31"/>
    </row>
    <row r="32" spans="1:18" s="4" customFormat="1" ht="12.95" customHeight="1" x14ac:dyDescent="0.2">
      <c r="C32" s="8"/>
      <c r="D32" s="8"/>
      <c r="Q32" s="31"/>
    </row>
    <row r="33" spans="3:17" s="4" customFormat="1" ht="12.95" customHeight="1" x14ac:dyDescent="0.2">
      <c r="C33" s="8"/>
      <c r="D33" s="8"/>
      <c r="Q33" s="31"/>
    </row>
    <row r="34" spans="3:17" s="4" customFormat="1" ht="12.95" customHeight="1" x14ac:dyDescent="0.2">
      <c r="C34" s="8"/>
      <c r="D34" s="8"/>
    </row>
    <row r="35" spans="3:17" s="4" customFormat="1" ht="12.95" customHeight="1" x14ac:dyDescent="0.2">
      <c r="C35" s="8"/>
      <c r="D35" s="8"/>
    </row>
    <row r="36" spans="3:17" s="4" customFormat="1" ht="12.95" customHeight="1" x14ac:dyDescent="0.2">
      <c r="C36" s="8"/>
      <c r="D36" s="8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2024-03-07T06:18:54Z</dcterms:modified>
</cp:coreProperties>
</file>