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785C94-BE43-4CAB-9956-32907BF3D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6" i="1"/>
  <c r="F36" i="1" s="1"/>
  <c r="G36" i="1" s="1"/>
  <c r="K36" i="1" s="1"/>
  <c r="Q36" i="1"/>
  <c r="E25" i="1"/>
  <c r="F25" i="1"/>
  <c r="G25" i="1" s="1"/>
  <c r="K25" i="1" s="1"/>
  <c r="E26" i="1"/>
  <c r="F26" i="1" s="1"/>
  <c r="G26" i="1" s="1"/>
  <c r="K26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Q25" i="1"/>
  <c r="Q26" i="1"/>
  <c r="Q28" i="1"/>
  <c r="Q29" i="1"/>
  <c r="Q30" i="1"/>
  <c r="Q31" i="1"/>
  <c r="Q32" i="1"/>
  <c r="Q33" i="1"/>
  <c r="Q34" i="1"/>
  <c r="Q35" i="1"/>
  <c r="Q27" i="1"/>
  <c r="E27" i="1"/>
  <c r="F27" i="1" s="1"/>
  <c r="G27" i="1" s="1"/>
  <c r="K27" i="1" s="1"/>
  <c r="D9" i="1"/>
  <c r="C9" i="1"/>
  <c r="E23" i="1"/>
  <c r="F23" i="1" s="1"/>
  <c r="G23" i="1" s="1"/>
  <c r="K23" i="1" s="1"/>
  <c r="E24" i="1"/>
  <c r="F24" i="1" s="1"/>
  <c r="G24" i="1" s="1"/>
  <c r="K24" i="1" s="1"/>
  <c r="E21" i="1"/>
  <c r="F21" i="1" s="1"/>
  <c r="G21" i="1" s="1"/>
  <c r="K21" i="1" s="1"/>
  <c r="E22" i="1"/>
  <c r="F22" i="1" s="1"/>
  <c r="G22" i="1" s="1"/>
  <c r="K22" i="1" s="1"/>
  <c r="Q23" i="1"/>
  <c r="Q24" i="1"/>
  <c r="Q22" i="1"/>
  <c r="F16" i="1"/>
  <c r="F17" i="1" s="1"/>
  <c r="C17" i="1"/>
  <c r="Q21" i="1"/>
  <c r="C12" i="1"/>
  <c r="C11" i="1"/>
  <c r="O37" i="1" l="1"/>
  <c r="C16" i="1"/>
  <c r="D18" i="1" s="1"/>
  <c r="O27" i="1"/>
  <c r="O24" i="1"/>
  <c r="C15" i="1"/>
  <c r="O30" i="1"/>
  <c r="O23" i="1"/>
  <c r="O31" i="1"/>
  <c r="O36" i="1"/>
  <c r="O33" i="1"/>
  <c r="O21" i="1"/>
  <c r="O29" i="1"/>
  <c r="O26" i="1"/>
  <c r="O28" i="1"/>
  <c r="O32" i="1"/>
  <c r="O35" i="1"/>
  <c r="O25" i="1"/>
  <c r="O34" i="1"/>
  <c r="O22" i="1"/>
  <c r="C18" i="1" l="1"/>
  <c r="F18" i="1"/>
  <c r="F19" i="1" s="1"/>
</calcChain>
</file>

<file path=xl/sharedStrings.xml><?xml version="1.0" encoding="utf-8"?>
<sst xmlns="http://schemas.openxmlformats.org/spreadsheetml/2006/main" count="85" uniqueCount="55">
  <si>
    <t>VSB-064</t>
  </si>
  <si>
    <t>VSB-066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</si>
  <si>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</si>
  <si>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</si>
  <si>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</si>
  <si>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</si>
  <si>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</si>
  <si>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</si>
  <si>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</si>
  <si>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</si>
  <si>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</si>
  <si>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</si>
  <si>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</si>
  <si>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</si>
  <si>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</si>
  <si>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</si>
  <si>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</si>
  <si>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</si>
  <si>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</si>
  <si>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</si>
  <si>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</si>
  <si>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</si>
  <si>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</si>
  <si>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</si>
  <si>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</si>
  <si>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</si>
  <si>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</si>
  <si>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</si>
  <si>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</si>
  <si>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</si>
  <si>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</si>
  <si>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</si>
  <si>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</si>
  <si>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</si>
  <si>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</si>
  <si>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</si>
  <si>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</si>
  <si>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</si>
  <si>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</si>
  <si>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</si>
  <si>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V1238 Tau / GSC 1310-1940</t>
  </si>
  <si>
    <t>GRAV</t>
  </si>
  <si>
    <t>not avail.</t>
  </si>
  <si>
    <t>IBVS 6092</t>
  </si>
  <si>
    <t>I</t>
  </si>
  <si>
    <t>OEJV 0181</t>
  </si>
  <si>
    <t>II</t>
  </si>
  <si>
    <t>pg</t>
  </si>
  <si>
    <t>vis</t>
  </si>
  <si>
    <t>PE</t>
  </si>
  <si>
    <t>CCD</t>
  </si>
  <si>
    <t>B</t>
  </si>
  <si>
    <t>RHN 2021</t>
  </si>
  <si>
    <t>IBVS 6234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</si>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</sst>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5" fillId="0" borderId="0"/>
    <xf numFmtId="0" fontId="3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 applyAlignment="1"/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165" fontId="32" fillId="0" borderId="0" xfId="42" applyNumberFormat="1" applyFont="1" applyAlignment="1">
      <alignment horizontal="left" vertical="top"/>
    </xf>
    <xf numFmtId="0" fontId="32" fillId="0" borderId="0" xfId="42" applyFont="1" applyAlignment="1">
      <alignment horizontal="left" vertical="top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V1238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B5-42F5-8711-2F50298E6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B5-42F5-8711-2F50298E6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B5-42F5-8711-2F50298E6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2.5227111436834093E-2</c:v>
                </c:pt>
                <c:pt idx="2">
                  <c:v>3.4520000001066364E-2</c:v>
                </c:pt>
                <c:pt idx="3">
                  <c:v>4.0045000001555309E-2</c:v>
                </c:pt>
                <c:pt idx="4">
                  <c:v>4.0120000005117618E-2</c:v>
                </c:pt>
                <c:pt idx="5">
                  <c:v>4.2820000002393499E-2</c:v>
                </c:pt>
                <c:pt idx="6">
                  <c:v>3.7865000005695038E-2</c:v>
                </c:pt>
                <c:pt idx="7">
                  <c:v>3.8090000074589625E-2</c:v>
                </c:pt>
                <c:pt idx="8">
                  <c:v>3.8290000200504437E-2</c:v>
                </c:pt>
                <c:pt idx="9">
                  <c:v>3.8689999986672774E-2</c:v>
                </c:pt>
                <c:pt idx="10">
                  <c:v>3.8890000112587586E-2</c:v>
                </c:pt>
                <c:pt idx="11">
                  <c:v>3.7205000029643998E-2</c:v>
                </c:pt>
                <c:pt idx="12">
                  <c:v>3.740500015555881E-2</c:v>
                </c:pt>
                <c:pt idx="13">
                  <c:v>3.7904999771853909E-2</c:v>
                </c:pt>
                <c:pt idx="14">
                  <c:v>3.9005000231554732E-2</c:v>
                </c:pt>
                <c:pt idx="15">
                  <c:v>5.0020000002405141E-2</c:v>
                </c:pt>
                <c:pt idx="16">
                  <c:v>0.13793499999883352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B5-42F5-8711-2F50298E6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B5-42F5-8711-2F50298E6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B5-42F5-8711-2F50298E6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B5-42F5-8711-2F50298E6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-6.0933817600909768E-2</c:v>
                </c:pt>
                <c:pt idx="1">
                  <c:v>5.2352474495911683E-3</c:v>
                </c:pt>
                <c:pt idx="2">
                  <c:v>2.6428980355179807E-2</c:v>
                </c:pt>
                <c:pt idx="3">
                  <c:v>3.4404516685440797E-2</c:v>
                </c:pt>
                <c:pt idx="4">
                  <c:v>4.0483771650464906E-2</c:v>
                </c:pt>
                <c:pt idx="5">
                  <c:v>4.0483771650464906E-2</c:v>
                </c:pt>
                <c:pt idx="6">
                  <c:v>4.6585335808021211E-2</c:v>
                </c:pt>
                <c:pt idx="7">
                  <c:v>4.7645022453300642E-2</c:v>
                </c:pt>
                <c:pt idx="8">
                  <c:v>4.7645022453300642E-2</c:v>
                </c:pt>
                <c:pt idx="9">
                  <c:v>4.7645022453300642E-2</c:v>
                </c:pt>
                <c:pt idx="10">
                  <c:v>4.7645022453300642E-2</c:v>
                </c:pt>
                <c:pt idx="11">
                  <c:v>4.7745413819695534E-2</c:v>
                </c:pt>
                <c:pt idx="12">
                  <c:v>4.7745413819695534E-2</c:v>
                </c:pt>
                <c:pt idx="13">
                  <c:v>4.7745413819695534E-2</c:v>
                </c:pt>
                <c:pt idx="14">
                  <c:v>4.7745413819695534E-2</c:v>
                </c:pt>
                <c:pt idx="15">
                  <c:v>6.9039538091679065E-2</c:v>
                </c:pt>
                <c:pt idx="16">
                  <c:v>6.9809205234039912E-2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B5-42F5-8711-2F50298E62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B5-42F5-8711-2F50298E6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95664"/>
        <c:axId val="1"/>
      </c:scatterChart>
      <c:valAx>
        <c:axId val="87979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9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98DCC4-C5BF-B1FB-2979-D4C6B6DB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26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42</v>
      </c>
      <c r="D4" s="9" t="s">
        <v>42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 s="44">
        <v>52978.738799999999</v>
      </c>
    </row>
    <row r="8" spans="1:6" ht="12.95" customHeight="1" x14ac:dyDescent="0.2">
      <c r="A8" t="s">
        <v>6</v>
      </c>
      <c r="C8" s="44">
        <v>1.1217299999999999</v>
      </c>
    </row>
    <row r="9" spans="1:6" ht="12.95" customHeight="1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3">
        <f ca="1">INTERCEPT(INDIRECT($D$9):G991,INDIRECT($C$9):F991)</f>
        <v>-6.0933817600909768E-2</v>
      </c>
      <c r="D11" s="3"/>
      <c r="E11" s="12"/>
    </row>
    <row r="12" spans="1:6" ht="12.95" customHeight="1" x14ac:dyDescent="0.2">
      <c r="A12" s="12" t="s">
        <v>19</v>
      </c>
      <c r="B12" s="12"/>
      <c r="C12" s="23">
        <f ca="1">SLOPE(INDIRECT($D$9):G991,INDIRECT($C$9):F991)</f>
        <v>2.2309192532198564E-5</v>
      </c>
      <c r="D12" s="3"/>
      <c r="E12" s="12"/>
    </row>
    <row r="13" spans="1:6" ht="12.95" customHeight="1" x14ac:dyDescent="0.2">
      <c r="A13" s="12" t="s">
        <v>21</v>
      </c>
      <c r="B13" s="12"/>
      <c r="C13" s="3" t="s">
        <v>16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20</v>
      </c>
      <c r="B15" s="12"/>
      <c r="C15" s="15">
        <f ca="1">(C7+C11)+(C8+C12)*INT(MAX(F21:F3532))</f>
        <v>59552.146398050638</v>
      </c>
      <c r="E15" s="16" t="s">
        <v>37</v>
      </c>
      <c r="F15" s="13">
        <v>1</v>
      </c>
    </row>
    <row r="16" spans="1:6" ht="12.95" customHeight="1" x14ac:dyDescent="0.2">
      <c r="A16" s="18" t="s">
        <v>7</v>
      </c>
      <c r="B16" s="12"/>
      <c r="C16" s="19">
        <f ca="1">+C8+C12</f>
        <v>1.1217523091925321</v>
      </c>
      <c r="E16" s="16" t="s">
        <v>33</v>
      </c>
      <c r="F16" s="17">
        <f ca="1">NOW()+15018.5+$C$5/24</f>
        <v>60376.826445023144</v>
      </c>
    </row>
    <row r="17" spans="1:21" ht="12.95" customHeight="1" thickBot="1" x14ac:dyDescent="0.25">
      <c r="A17" s="16" t="s">
        <v>30</v>
      </c>
      <c r="B17" s="12"/>
      <c r="C17" s="12">
        <f>COUNT(C21:C2190)</f>
        <v>17</v>
      </c>
      <c r="E17" s="16" t="s">
        <v>38</v>
      </c>
      <c r="F17" s="17">
        <f ca="1">ROUND(2*(F16-$C$7)/$C$8,0)/2+F15</f>
        <v>6596</v>
      </c>
    </row>
    <row r="18" spans="1:21" ht="12.95" customHeight="1" thickTop="1" thickBot="1" x14ac:dyDescent="0.25">
      <c r="A18" s="18" t="s">
        <v>8</v>
      </c>
      <c r="B18" s="12"/>
      <c r="C18" s="21">
        <f ca="1">+C15</f>
        <v>59552.146398050638</v>
      </c>
      <c r="D18" s="22">
        <f ca="1">+C16</f>
        <v>1.1217523091925321</v>
      </c>
      <c r="E18" s="16" t="s">
        <v>39</v>
      </c>
      <c r="F18" s="25">
        <f ca="1">ROUND(2*(F16-$C$15)/$C$16,0)/2+F15</f>
        <v>736</v>
      </c>
    </row>
    <row r="19" spans="1:21" ht="12.95" customHeight="1" thickTop="1" x14ac:dyDescent="0.2">
      <c r="E19" s="16" t="s">
        <v>34</v>
      </c>
      <c r="F19" s="20">
        <f ca="1">+$C$15+$C$16*F18-15018.5-$C$5/24</f>
        <v>45359.65193094968</v>
      </c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36</v>
      </c>
    </row>
    <row r="21" spans="1:21" ht="12.95" customHeight="1" x14ac:dyDescent="0.2">
      <c r="A21" t="s">
        <v>41</v>
      </c>
      <c r="C21" s="10">
        <v>52978.738799999999</v>
      </c>
      <c r="D21" s="10" t="s">
        <v>16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K21">
        <f t="shared" ref="K21:K36" si="3">+G21</f>
        <v>0</v>
      </c>
      <c r="O21">
        <f t="shared" ref="O21:O36" ca="1" si="4">+C$11+C$12*$F21</f>
        <v>-6.0933817600909768E-2</v>
      </c>
      <c r="Q21" s="2">
        <f t="shared" ref="Q21:Q36" si="5">+C21-15018.5</f>
        <v>37960.238799999999</v>
      </c>
    </row>
    <row r="22" spans="1:21" ht="12.95" customHeight="1" x14ac:dyDescent="0.2">
      <c r="A22" s="29" t="s">
        <v>43</v>
      </c>
      <c r="C22" s="10">
        <v>56305.815207111438</v>
      </c>
      <c r="D22" s="10">
        <v>5.0000000000000001E-4</v>
      </c>
      <c r="E22">
        <f t="shared" si="0"/>
        <v>2966.0224894684457</v>
      </c>
      <c r="F22">
        <f t="shared" si="1"/>
        <v>2966</v>
      </c>
      <c r="G22">
        <f t="shared" si="2"/>
        <v>2.5227111436834093E-2</v>
      </c>
      <c r="K22">
        <f t="shared" si="3"/>
        <v>2.5227111436834093E-2</v>
      </c>
      <c r="O22">
        <f t="shared" ca="1" si="4"/>
        <v>5.2352474495911683E-3</v>
      </c>
      <c r="Q22" s="2">
        <f t="shared" si="5"/>
        <v>41287.315207111438</v>
      </c>
    </row>
    <row r="23" spans="1:21" ht="12.95" customHeight="1" x14ac:dyDescent="0.2">
      <c r="A23" s="30" t="s">
        <v>45</v>
      </c>
      <c r="B23" s="31" t="s">
        <v>44</v>
      </c>
      <c r="C23" s="32">
        <v>57371.468000000001</v>
      </c>
      <c r="D23" s="32">
        <v>5.0000000000000001E-3</v>
      </c>
      <c r="E23">
        <f t="shared" si="0"/>
        <v>3916.0307738938977</v>
      </c>
      <c r="F23">
        <f t="shared" si="1"/>
        <v>3916</v>
      </c>
      <c r="G23">
        <f t="shared" si="2"/>
        <v>3.4520000001066364E-2</v>
      </c>
      <c r="K23">
        <f t="shared" si="3"/>
        <v>3.4520000001066364E-2</v>
      </c>
      <c r="O23">
        <f t="shared" ca="1" si="4"/>
        <v>2.6428980355179807E-2</v>
      </c>
      <c r="Q23" s="2">
        <f t="shared" si="5"/>
        <v>42352.968000000001</v>
      </c>
    </row>
    <row r="24" spans="1:21" ht="12.95" customHeight="1" x14ac:dyDescent="0.2">
      <c r="A24" s="30" t="s">
        <v>45</v>
      </c>
      <c r="B24" s="31" t="s">
        <v>46</v>
      </c>
      <c r="C24" s="32">
        <v>57772.491999999998</v>
      </c>
      <c r="D24" s="32">
        <v>5.0000000000000001E-3</v>
      </c>
      <c r="E24">
        <f t="shared" si="0"/>
        <v>4273.5356993215837</v>
      </c>
      <c r="F24">
        <f t="shared" si="1"/>
        <v>4273.5</v>
      </c>
      <c r="G24">
        <f t="shared" si="2"/>
        <v>4.0045000001555309E-2</v>
      </c>
      <c r="K24">
        <f t="shared" si="3"/>
        <v>4.0045000001555309E-2</v>
      </c>
      <c r="O24">
        <f t="shared" ca="1" si="4"/>
        <v>3.4404516685440797E-2</v>
      </c>
      <c r="Q24" s="2">
        <f t="shared" si="5"/>
        <v>42753.991999999998</v>
      </c>
    </row>
    <row r="25" spans="1:21" ht="12.95" customHeight="1" x14ac:dyDescent="0.2">
      <c r="A25" s="33" t="s">
        <v>0</v>
      </c>
      <c r="B25" s="34" t="s">
        <v>44</v>
      </c>
      <c r="C25" s="35">
        <v>58078.163500000002</v>
      </c>
      <c r="D25" s="36" t="s">
        <v>51</v>
      </c>
      <c r="E25">
        <f t="shared" si="0"/>
        <v>4546.0357661825965</v>
      </c>
      <c r="F25">
        <f t="shared" si="1"/>
        <v>4546</v>
      </c>
      <c r="G25">
        <f t="shared" si="2"/>
        <v>4.0120000005117618E-2</v>
      </c>
      <c r="K25">
        <f t="shared" si="3"/>
        <v>4.0120000005117618E-2</v>
      </c>
      <c r="O25">
        <f t="shared" ca="1" si="4"/>
        <v>4.0483771650464906E-2</v>
      </c>
      <c r="Q25" s="2">
        <f t="shared" si="5"/>
        <v>43059.663500000002</v>
      </c>
    </row>
    <row r="26" spans="1:21" ht="12.95" customHeight="1" x14ac:dyDescent="0.2">
      <c r="A26" s="33" t="s">
        <v>0</v>
      </c>
      <c r="B26" s="34" t="s">
        <v>44</v>
      </c>
      <c r="C26" s="35">
        <v>58078.1662</v>
      </c>
      <c r="D26" s="36" t="s">
        <v>2</v>
      </c>
      <c r="E26">
        <f t="shared" si="0"/>
        <v>4546.0381731789303</v>
      </c>
      <c r="F26">
        <f t="shared" si="1"/>
        <v>4546</v>
      </c>
      <c r="G26">
        <f t="shared" si="2"/>
        <v>4.2820000002393499E-2</v>
      </c>
      <c r="K26">
        <f t="shared" si="3"/>
        <v>4.2820000002393499E-2</v>
      </c>
      <c r="O26">
        <f t="shared" ca="1" si="4"/>
        <v>4.0483771650464906E-2</v>
      </c>
      <c r="Q26" s="2">
        <f t="shared" si="5"/>
        <v>43059.6662</v>
      </c>
    </row>
    <row r="27" spans="1:21" ht="12.95" customHeight="1" x14ac:dyDescent="0.2">
      <c r="A27" s="5" t="s">
        <v>53</v>
      </c>
      <c r="C27" s="10">
        <v>58384.954400000002</v>
      </c>
      <c r="D27" s="10">
        <v>1E-4</v>
      </c>
      <c r="E27">
        <f t="shared" si="0"/>
        <v>4819.5337558949159</v>
      </c>
      <c r="F27">
        <f t="shared" si="1"/>
        <v>4819.5</v>
      </c>
      <c r="G27">
        <f t="shared" si="2"/>
        <v>3.7865000005695038E-2</v>
      </c>
      <c r="K27">
        <f t="shared" si="3"/>
        <v>3.7865000005695038E-2</v>
      </c>
      <c r="O27">
        <f t="shared" ca="1" si="4"/>
        <v>4.6585335808021211E-2</v>
      </c>
      <c r="Q27" s="2">
        <f t="shared" si="5"/>
        <v>43366.454400000002</v>
      </c>
    </row>
    <row r="28" spans="1:21" ht="12.95" customHeight="1" x14ac:dyDescent="0.2">
      <c r="A28" s="37" t="s">
        <v>1</v>
      </c>
      <c r="B28" s="38" t="s">
        <v>44</v>
      </c>
      <c r="C28" s="37">
        <v>58438.236800000072</v>
      </c>
      <c r="D28" s="37" t="s">
        <v>16</v>
      </c>
      <c r="E28">
        <f t="shared" si="0"/>
        <v>4867.0339564780052</v>
      </c>
      <c r="F28">
        <f t="shared" si="1"/>
        <v>4867</v>
      </c>
      <c r="G28">
        <f t="shared" si="2"/>
        <v>3.8090000074589625E-2</v>
      </c>
      <c r="K28">
        <f t="shared" si="3"/>
        <v>3.8090000074589625E-2</v>
      </c>
      <c r="O28">
        <f t="shared" ca="1" si="4"/>
        <v>4.7645022453300642E-2</v>
      </c>
      <c r="Q28" s="2">
        <f t="shared" si="5"/>
        <v>43419.736800000072</v>
      </c>
    </row>
    <row r="29" spans="1:21" ht="12.95" customHeight="1" x14ac:dyDescent="0.2">
      <c r="A29" s="37" t="s">
        <v>1</v>
      </c>
      <c r="B29" s="38" t="s">
        <v>44</v>
      </c>
      <c r="C29" s="37">
        <v>58438.237000000197</v>
      </c>
      <c r="D29" s="37" t="s">
        <v>16</v>
      </c>
      <c r="E29">
        <f t="shared" si="0"/>
        <v>4867.0341347741423</v>
      </c>
      <c r="F29">
        <f t="shared" si="1"/>
        <v>4867</v>
      </c>
      <c r="G29">
        <f t="shared" si="2"/>
        <v>3.8290000200504437E-2</v>
      </c>
      <c r="K29">
        <f t="shared" si="3"/>
        <v>3.8290000200504437E-2</v>
      </c>
      <c r="O29">
        <f t="shared" ca="1" si="4"/>
        <v>4.7645022453300642E-2</v>
      </c>
      <c r="Q29" s="2">
        <f t="shared" si="5"/>
        <v>43419.737000000197</v>
      </c>
    </row>
    <row r="30" spans="1:21" ht="12.95" customHeight="1" x14ac:dyDescent="0.2">
      <c r="A30" s="37" t="s">
        <v>1</v>
      </c>
      <c r="B30" s="38" t="s">
        <v>44</v>
      </c>
      <c r="C30" s="37">
        <v>58438.237399999984</v>
      </c>
      <c r="D30" s="37" t="s">
        <v>16</v>
      </c>
      <c r="E30">
        <f t="shared" si="0"/>
        <v>4867.0344913660019</v>
      </c>
      <c r="F30">
        <f t="shared" si="1"/>
        <v>4867</v>
      </c>
      <c r="G30">
        <f t="shared" si="2"/>
        <v>3.8689999986672774E-2</v>
      </c>
      <c r="K30">
        <f t="shared" si="3"/>
        <v>3.8689999986672774E-2</v>
      </c>
      <c r="O30">
        <f t="shared" ca="1" si="4"/>
        <v>4.7645022453300642E-2</v>
      </c>
      <c r="Q30" s="2">
        <f t="shared" si="5"/>
        <v>43419.737399999984</v>
      </c>
    </row>
    <row r="31" spans="1:21" ht="12.95" customHeight="1" x14ac:dyDescent="0.2">
      <c r="A31" s="37" t="s">
        <v>1</v>
      </c>
      <c r="B31" s="38" t="s">
        <v>44</v>
      </c>
      <c r="C31" s="37">
        <v>58438.23760000011</v>
      </c>
      <c r="D31" s="37" t="s">
        <v>16</v>
      </c>
      <c r="E31">
        <f t="shared" si="0"/>
        <v>4867.0346696621391</v>
      </c>
      <c r="F31">
        <f t="shared" si="1"/>
        <v>4867</v>
      </c>
      <c r="G31">
        <f t="shared" si="2"/>
        <v>3.8890000112587586E-2</v>
      </c>
      <c r="K31">
        <f t="shared" si="3"/>
        <v>3.8890000112587586E-2</v>
      </c>
      <c r="O31">
        <f t="shared" ca="1" si="4"/>
        <v>4.7645022453300642E-2</v>
      </c>
      <c r="Q31" s="2">
        <f t="shared" si="5"/>
        <v>43419.73760000011</v>
      </c>
    </row>
    <row r="32" spans="1:21" ht="12.95" customHeight="1" x14ac:dyDescent="0.2">
      <c r="A32" s="37" t="s">
        <v>1</v>
      </c>
      <c r="B32" s="38" t="s">
        <v>46</v>
      </c>
      <c r="C32" s="37">
        <v>58443.283700000029</v>
      </c>
      <c r="D32" s="37" t="s">
        <v>16</v>
      </c>
      <c r="E32">
        <f t="shared" si="0"/>
        <v>4871.5331675180569</v>
      </c>
      <c r="F32">
        <f t="shared" si="1"/>
        <v>4871.5</v>
      </c>
      <c r="G32">
        <f t="shared" si="2"/>
        <v>3.7205000029643998E-2</v>
      </c>
      <c r="K32">
        <f t="shared" si="3"/>
        <v>3.7205000029643998E-2</v>
      </c>
      <c r="O32">
        <f t="shared" ca="1" si="4"/>
        <v>4.7745413819695534E-2</v>
      </c>
      <c r="Q32" s="2">
        <f t="shared" si="5"/>
        <v>43424.783700000029</v>
      </c>
    </row>
    <row r="33" spans="1:17" ht="12.95" customHeight="1" x14ac:dyDescent="0.2">
      <c r="A33" s="37" t="s">
        <v>1</v>
      </c>
      <c r="B33" s="38" t="s">
        <v>46</v>
      </c>
      <c r="C33" s="37">
        <v>58443.283900000155</v>
      </c>
      <c r="D33" s="37" t="s">
        <v>16</v>
      </c>
      <c r="E33">
        <f t="shared" si="0"/>
        <v>4871.533345814194</v>
      </c>
      <c r="F33">
        <f t="shared" si="1"/>
        <v>4871.5</v>
      </c>
      <c r="G33">
        <f t="shared" si="2"/>
        <v>3.740500015555881E-2</v>
      </c>
      <c r="K33">
        <f t="shared" si="3"/>
        <v>3.740500015555881E-2</v>
      </c>
      <c r="O33">
        <f t="shared" ca="1" si="4"/>
        <v>4.7745413819695534E-2</v>
      </c>
      <c r="Q33" s="2">
        <f t="shared" si="5"/>
        <v>43424.783900000155</v>
      </c>
    </row>
    <row r="34" spans="1:17" ht="12.95" customHeight="1" x14ac:dyDescent="0.2">
      <c r="A34" s="37" t="s">
        <v>1</v>
      </c>
      <c r="B34" s="38" t="s">
        <v>46</v>
      </c>
      <c r="C34" s="37">
        <v>58443.284399999771</v>
      </c>
      <c r="D34" s="37" t="s">
        <v>16</v>
      </c>
      <c r="E34">
        <f t="shared" si="0"/>
        <v>4871.5337915539149</v>
      </c>
      <c r="F34">
        <f t="shared" si="1"/>
        <v>4871.5</v>
      </c>
      <c r="G34">
        <f t="shared" si="2"/>
        <v>3.7904999771853909E-2</v>
      </c>
      <c r="K34">
        <f t="shared" si="3"/>
        <v>3.7904999771853909E-2</v>
      </c>
      <c r="O34">
        <f t="shared" ca="1" si="4"/>
        <v>4.7745413819695534E-2</v>
      </c>
      <c r="Q34" s="2">
        <f t="shared" si="5"/>
        <v>43424.784399999771</v>
      </c>
    </row>
    <row r="35" spans="1:17" ht="12.95" customHeight="1" x14ac:dyDescent="0.2">
      <c r="A35" s="37" t="s">
        <v>1</v>
      </c>
      <c r="B35" s="38" t="s">
        <v>46</v>
      </c>
      <c r="C35" s="37">
        <v>58443.285500000231</v>
      </c>
      <c r="D35" s="37" t="s">
        <v>16</v>
      </c>
      <c r="E35">
        <f t="shared" si="0"/>
        <v>4871.534772182461</v>
      </c>
      <c r="F35">
        <f t="shared" si="1"/>
        <v>4871.5</v>
      </c>
      <c r="G35">
        <f t="shared" si="2"/>
        <v>3.9005000231554732E-2</v>
      </c>
      <c r="K35">
        <f t="shared" si="3"/>
        <v>3.9005000231554732E-2</v>
      </c>
      <c r="O35">
        <f t="shared" ca="1" si="4"/>
        <v>4.7745413819695534E-2</v>
      </c>
      <c r="Q35" s="2">
        <f t="shared" si="5"/>
        <v>43424.785500000231</v>
      </c>
    </row>
    <row r="36" spans="1:17" ht="12.95" customHeight="1" x14ac:dyDescent="0.2">
      <c r="A36" s="39" t="s">
        <v>52</v>
      </c>
      <c r="C36" s="10">
        <v>59513.987800000003</v>
      </c>
      <c r="D36" s="10">
        <v>2.9999999999999997E-4</v>
      </c>
      <c r="E36">
        <f t="shared" si="0"/>
        <v>5826.0445918358282</v>
      </c>
      <c r="F36">
        <f t="shared" si="1"/>
        <v>5826</v>
      </c>
      <c r="G36">
        <f t="shared" si="2"/>
        <v>5.0020000002405141E-2</v>
      </c>
      <c r="K36">
        <f t="shared" si="3"/>
        <v>5.0020000002405141E-2</v>
      </c>
      <c r="O36">
        <f t="shared" ca="1" si="4"/>
        <v>6.9039538091679065E-2</v>
      </c>
      <c r="Q36" s="2">
        <f t="shared" si="5"/>
        <v>44495.487800000003</v>
      </c>
    </row>
    <row r="37" spans="1:17" ht="12.95" customHeight="1" x14ac:dyDescent="0.2">
      <c r="A37" s="40" t="s">
        <v>54</v>
      </c>
      <c r="B37" s="41" t="s">
        <v>44</v>
      </c>
      <c r="C37" s="42">
        <v>59552.775399999999</v>
      </c>
      <c r="D37" s="43">
        <v>5.0000000000000001E-4</v>
      </c>
      <c r="E37">
        <f t="shared" ref="E37" si="6">+(C37-C$7)/C$8</f>
        <v>5860.6229663109661</v>
      </c>
      <c r="F37">
        <f t="shared" si="1"/>
        <v>5860.5</v>
      </c>
      <c r="G37">
        <f t="shared" ref="G37" si="7">+C37-(C$7+F37*C$8)</f>
        <v>0.13793499999883352</v>
      </c>
      <c r="K37">
        <f t="shared" ref="K37" si="8">+G37</f>
        <v>0.13793499999883352</v>
      </c>
      <c r="O37">
        <f t="shared" ref="O37" ca="1" si="9">+C$11+C$12*$F37</f>
        <v>6.9809205234039912E-2</v>
      </c>
      <c r="Q37" s="2">
        <f t="shared" ref="Q37" si="10">+C37-15018.5</f>
        <v>44534.275399999999</v>
      </c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ht="12.95" customHeight="1" x14ac:dyDescent="0.2">
      <c r="C396" s="10"/>
      <c r="D396" s="10"/>
    </row>
    <row r="397" spans="3:4" ht="12.95" customHeight="1" x14ac:dyDescent="0.2">
      <c r="C397" s="10"/>
      <c r="D397" s="10"/>
    </row>
    <row r="398" spans="3:4" ht="12.95" customHeight="1" x14ac:dyDescent="0.2">
      <c r="C398" s="10"/>
      <c r="D398" s="10"/>
    </row>
    <row r="399" spans="3:4" ht="12.95" customHeight="1" x14ac:dyDescent="0.2">
      <c r="C399" s="10"/>
      <c r="D399" s="10"/>
    </row>
    <row r="400" spans="3:4" ht="12.95" customHeight="1" x14ac:dyDescent="0.2">
      <c r="C400" s="10"/>
      <c r="D400" s="10"/>
    </row>
    <row r="401" spans="3:4" ht="12.95" customHeight="1" x14ac:dyDescent="0.2">
      <c r="C401" s="10"/>
      <c r="D401" s="10"/>
    </row>
    <row r="402" spans="3:4" ht="12.95" customHeight="1" x14ac:dyDescent="0.2">
      <c r="C402" s="10"/>
      <c r="D402" s="10"/>
    </row>
    <row r="403" spans="3:4" ht="12.95" customHeight="1" x14ac:dyDescent="0.2">
      <c r="C403" s="10"/>
      <c r="D403" s="10"/>
    </row>
    <row r="404" spans="3:4" ht="12.95" customHeight="1" x14ac:dyDescent="0.2">
      <c r="C404" s="10"/>
      <c r="D404" s="10"/>
    </row>
    <row r="405" spans="3:4" ht="12.95" customHeight="1" x14ac:dyDescent="0.2">
      <c r="C405" s="10"/>
      <c r="D405" s="10"/>
    </row>
    <row r="406" spans="3:4" ht="12.95" customHeight="1" x14ac:dyDescent="0.2">
      <c r="C406" s="10"/>
      <c r="D406" s="10"/>
    </row>
    <row r="407" spans="3:4" ht="12.95" customHeight="1" x14ac:dyDescent="0.2">
      <c r="C407" s="10"/>
      <c r="D407" s="10"/>
    </row>
    <row r="408" spans="3:4" ht="12.95" customHeight="1" x14ac:dyDescent="0.2">
      <c r="C408" s="10"/>
      <c r="D408" s="10"/>
    </row>
    <row r="409" spans="3:4" ht="12.95" customHeight="1" x14ac:dyDescent="0.2">
      <c r="C409" s="10"/>
      <c r="D409" s="10"/>
    </row>
    <row r="410" spans="3:4" ht="12.95" customHeight="1" x14ac:dyDescent="0.2">
      <c r="C410" s="10"/>
      <c r="D410" s="10"/>
    </row>
    <row r="411" spans="3:4" ht="12.95" customHeight="1" x14ac:dyDescent="0.2">
      <c r="C411" s="10"/>
      <c r="D411" s="10"/>
    </row>
    <row r="412" spans="3:4" ht="12.95" customHeight="1" x14ac:dyDescent="0.2">
      <c r="C412" s="10"/>
      <c r="D412" s="10"/>
    </row>
    <row r="413" spans="3:4" ht="12.95" customHeight="1" x14ac:dyDescent="0.2">
      <c r="C413" s="10"/>
      <c r="D413" s="10"/>
    </row>
    <row r="414" spans="3:4" ht="12.95" customHeight="1" x14ac:dyDescent="0.2">
      <c r="C414" s="10"/>
      <c r="D414" s="10"/>
    </row>
    <row r="415" spans="3:4" ht="12.95" customHeight="1" x14ac:dyDescent="0.2">
      <c r="C415" s="10"/>
      <c r="D415" s="10"/>
    </row>
    <row r="416" spans="3:4" ht="12.95" customHeight="1" x14ac:dyDescent="0.2">
      <c r="C416" s="10"/>
      <c r="D416" s="10"/>
    </row>
    <row r="417" spans="3:4" ht="12.95" customHeight="1" x14ac:dyDescent="0.2">
      <c r="C417" s="10"/>
      <c r="D417" s="10"/>
    </row>
    <row r="418" spans="3:4" ht="12.95" customHeight="1" x14ac:dyDescent="0.2">
      <c r="C418" s="10"/>
      <c r="D418" s="10"/>
    </row>
    <row r="419" spans="3:4" ht="12.95" customHeight="1" x14ac:dyDescent="0.2">
      <c r="C419" s="10"/>
      <c r="D419" s="10"/>
    </row>
    <row r="420" spans="3:4" ht="12.95" customHeight="1" x14ac:dyDescent="0.2">
      <c r="C420" s="10"/>
      <c r="D420" s="10"/>
    </row>
    <row r="421" spans="3:4" ht="12.95" customHeight="1" x14ac:dyDescent="0.2">
      <c r="C421" s="10"/>
      <c r="D421" s="10"/>
    </row>
    <row r="422" spans="3:4" ht="12.95" customHeight="1" x14ac:dyDescent="0.2">
      <c r="C422" s="10"/>
      <c r="D422" s="10"/>
    </row>
    <row r="423" spans="3:4" ht="12.95" customHeight="1" x14ac:dyDescent="0.2">
      <c r="C423" s="10"/>
      <c r="D423" s="10"/>
    </row>
    <row r="424" spans="3:4" ht="12.95" customHeight="1" x14ac:dyDescent="0.2">
      <c r="C424" s="10"/>
      <c r="D424" s="10"/>
    </row>
    <row r="425" spans="3:4" ht="12.95" customHeight="1" x14ac:dyDescent="0.2">
      <c r="C425" s="10"/>
      <c r="D425" s="10"/>
    </row>
    <row r="426" spans="3:4" ht="12.95" customHeight="1" x14ac:dyDescent="0.2">
      <c r="C426" s="10"/>
      <c r="D426" s="10"/>
    </row>
    <row r="427" spans="3:4" ht="12.95" customHeight="1" x14ac:dyDescent="0.2">
      <c r="C427" s="10"/>
      <c r="D427" s="10"/>
    </row>
    <row r="428" spans="3:4" ht="12.95" customHeight="1" x14ac:dyDescent="0.2">
      <c r="C428" s="10"/>
      <c r="D428" s="10"/>
    </row>
    <row r="429" spans="3:4" ht="12.95" customHeight="1" x14ac:dyDescent="0.2">
      <c r="C429" s="10"/>
      <c r="D429" s="10"/>
    </row>
    <row r="430" spans="3:4" ht="12.95" customHeight="1" x14ac:dyDescent="0.2">
      <c r="C430" s="10"/>
      <c r="D430" s="10"/>
    </row>
    <row r="431" spans="3:4" ht="12.95" customHeight="1" x14ac:dyDescent="0.2">
      <c r="C431" s="10"/>
      <c r="D431" s="10"/>
    </row>
    <row r="432" spans="3:4" ht="12.95" customHeight="1" x14ac:dyDescent="0.2">
      <c r="C432" s="10"/>
      <c r="D432" s="10"/>
    </row>
    <row r="433" spans="3:4" ht="12.95" customHeight="1" x14ac:dyDescent="0.2">
      <c r="C433" s="10"/>
      <c r="D433" s="10"/>
    </row>
    <row r="434" spans="3:4" ht="12.95" customHeight="1" x14ac:dyDescent="0.2">
      <c r="C434" s="10"/>
      <c r="D434" s="10"/>
    </row>
    <row r="435" spans="3:4" ht="12.95" customHeight="1" x14ac:dyDescent="0.2">
      <c r="C435" s="10"/>
      <c r="D435" s="10"/>
    </row>
    <row r="436" spans="3:4" ht="12.95" customHeight="1" x14ac:dyDescent="0.2">
      <c r="C436" s="10"/>
      <c r="D436" s="10"/>
    </row>
    <row r="437" spans="3:4" ht="12.95" customHeight="1" x14ac:dyDescent="0.2">
      <c r="C437" s="10"/>
      <c r="D437" s="10"/>
    </row>
    <row r="438" spans="3:4" ht="12.95" customHeight="1" x14ac:dyDescent="0.2">
      <c r="C438" s="10"/>
      <c r="D438" s="10"/>
    </row>
    <row r="439" spans="3:4" ht="12.95" customHeight="1" x14ac:dyDescent="0.2">
      <c r="C439" s="10"/>
      <c r="D439" s="10"/>
    </row>
    <row r="440" spans="3:4" ht="12.95" customHeight="1" x14ac:dyDescent="0.2">
      <c r="C440" s="10"/>
      <c r="D440" s="10"/>
    </row>
    <row r="441" spans="3:4" ht="12.95" customHeight="1" x14ac:dyDescent="0.2">
      <c r="C441" s="10"/>
      <c r="D441" s="10"/>
    </row>
    <row r="442" spans="3:4" ht="12.95" customHeight="1" x14ac:dyDescent="0.2">
      <c r="C442" s="10"/>
      <c r="D442" s="10"/>
    </row>
    <row r="443" spans="3:4" ht="12.95" customHeight="1" x14ac:dyDescent="0.2">
      <c r="C443" s="10"/>
      <c r="D443" s="10"/>
    </row>
    <row r="444" spans="3:4" ht="12.95" customHeight="1" x14ac:dyDescent="0.2">
      <c r="C444" s="10"/>
      <c r="D444" s="10"/>
    </row>
    <row r="445" spans="3:4" ht="12.95" customHeight="1" x14ac:dyDescent="0.2">
      <c r="C445" s="10"/>
      <c r="D445" s="10"/>
    </row>
    <row r="446" spans="3:4" ht="12.95" customHeight="1" x14ac:dyDescent="0.2">
      <c r="C446" s="10"/>
      <c r="D446" s="10"/>
    </row>
    <row r="447" spans="3:4" ht="12.95" customHeight="1" x14ac:dyDescent="0.2">
      <c r="C447" s="10"/>
      <c r="D447" s="10"/>
    </row>
    <row r="448" spans="3:4" ht="12.95" customHeight="1" x14ac:dyDescent="0.2">
      <c r="C448" s="10"/>
      <c r="D448" s="10"/>
    </row>
    <row r="449" spans="3:4" ht="12.95" customHeight="1" x14ac:dyDescent="0.2">
      <c r="C449" s="10"/>
      <c r="D449" s="10"/>
    </row>
    <row r="450" spans="3:4" ht="12.95" customHeight="1" x14ac:dyDescent="0.2">
      <c r="C450" s="10"/>
      <c r="D450" s="10"/>
    </row>
    <row r="451" spans="3:4" ht="12.95" customHeight="1" x14ac:dyDescent="0.2">
      <c r="C451" s="10"/>
      <c r="D451" s="10"/>
    </row>
    <row r="452" spans="3:4" ht="12.95" customHeight="1" x14ac:dyDescent="0.2">
      <c r="C452" s="10"/>
      <c r="D452" s="10"/>
    </row>
    <row r="453" spans="3:4" ht="12.95" customHeight="1" x14ac:dyDescent="0.2">
      <c r="C453" s="10"/>
      <c r="D453" s="10"/>
    </row>
    <row r="454" spans="3:4" ht="12.95" customHeight="1" x14ac:dyDescent="0.2">
      <c r="C454" s="10"/>
      <c r="D454" s="10"/>
    </row>
    <row r="455" spans="3:4" ht="12.95" customHeight="1" x14ac:dyDescent="0.2">
      <c r="C455" s="10"/>
      <c r="D455" s="10"/>
    </row>
    <row r="456" spans="3:4" ht="12.95" customHeight="1" x14ac:dyDescent="0.2">
      <c r="C456" s="10"/>
      <c r="D456" s="10"/>
    </row>
    <row r="457" spans="3:4" ht="12.95" customHeight="1" x14ac:dyDescent="0.2">
      <c r="C457" s="10"/>
      <c r="D457" s="10"/>
    </row>
    <row r="458" spans="3:4" ht="12.95" customHeight="1" x14ac:dyDescent="0.2">
      <c r="C458" s="10"/>
      <c r="D458" s="10"/>
    </row>
    <row r="459" spans="3:4" ht="12.95" customHeight="1" x14ac:dyDescent="0.2">
      <c r="C459" s="10"/>
      <c r="D459" s="10"/>
    </row>
    <row r="460" spans="3:4" ht="12.95" customHeight="1" x14ac:dyDescent="0.2">
      <c r="C460" s="10"/>
      <c r="D460" s="10"/>
    </row>
    <row r="461" spans="3:4" ht="12.95" customHeight="1" x14ac:dyDescent="0.2">
      <c r="C461" s="10"/>
      <c r="D461" s="10"/>
    </row>
    <row r="462" spans="3:4" ht="12.95" customHeight="1" x14ac:dyDescent="0.2">
      <c r="C462" s="10"/>
      <c r="D462" s="10"/>
    </row>
    <row r="463" spans="3:4" ht="12.95" customHeight="1" x14ac:dyDescent="0.2">
      <c r="C463" s="10"/>
      <c r="D463" s="10"/>
    </row>
    <row r="464" spans="3:4" ht="12.95" customHeight="1" x14ac:dyDescent="0.2">
      <c r="C464" s="10"/>
      <c r="D464" s="10"/>
    </row>
    <row r="465" spans="3:4" ht="12.95" customHeight="1" x14ac:dyDescent="0.2">
      <c r="C465" s="10"/>
      <c r="D465" s="10"/>
    </row>
    <row r="466" spans="3:4" ht="12.95" customHeight="1" x14ac:dyDescent="0.2">
      <c r="C466" s="10"/>
      <c r="D466" s="10"/>
    </row>
    <row r="467" spans="3:4" ht="12.95" customHeight="1" x14ac:dyDescent="0.2">
      <c r="C467" s="10"/>
      <c r="D467" s="10"/>
    </row>
    <row r="468" spans="3:4" ht="12.95" customHeight="1" x14ac:dyDescent="0.2">
      <c r="C468" s="10"/>
      <c r="D468" s="10"/>
    </row>
    <row r="469" spans="3:4" ht="12.95" customHeight="1" x14ac:dyDescent="0.2">
      <c r="C469" s="10"/>
      <c r="D469" s="10"/>
    </row>
    <row r="470" spans="3:4" ht="12.95" customHeight="1" x14ac:dyDescent="0.2">
      <c r="C470" s="10"/>
      <c r="D470" s="10"/>
    </row>
    <row r="471" spans="3:4" ht="12.95" customHeight="1" x14ac:dyDescent="0.2">
      <c r="C471" s="10"/>
      <c r="D471" s="10"/>
    </row>
    <row r="472" spans="3:4" ht="12.95" customHeight="1" x14ac:dyDescent="0.2">
      <c r="C472" s="10"/>
      <c r="D472" s="10"/>
    </row>
    <row r="473" spans="3:4" ht="12.95" customHeight="1" x14ac:dyDescent="0.2">
      <c r="C473" s="10"/>
      <c r="D473" s="10"/>
    </row>
    <row r="474" spans="3:4" ht="12.95" customHeight="1" x14ac:dyDescent="0.2">
      <c r="C474" s="10"/>
      <c r="D474" s="10"/>
    </row>
    <row r="475" spans="3:4" ht="12.95" customHeight="1" x14ac:dyDescent="0.2">
      <c r="C475" s="10"/>
      <c r="D475" s="10"/>
    </row>
    <row r="476" spans="3:4" ht="12.95" customHeight="1" x14ac:dyDescent="0.2">
      <c r="C476" s="10"/>
      <c r="D476" s="10"/>
    </row>
    <row r="477" spans="3:4" ht="12.95" customHeight="1" x14ac:dyDescent="0.2">
      <c r="C477" s="10"/>
      <c r="D477" s="10"/>
    </row>
    <row r="478" spans="3:4" ht="12.95" customHeight="1" x14ac:dyDescent="0.2">
      <c r="C478" s="10"/>
      <c r="D478" s="10"/>
    </row>
    <row r="479" spans="3:4" ht="12.95" customHeight="1" x14ac:dyDescent="0.2">
      <c r="C479" s="10"/>
      <c r="D479" s="10"/>
    </row>
    <row r="480" spans="3:4" ht="12.95" customHeight="1" x14ac:dyDescent="0.2">
      <c r="C480" s="10"/>
      <c r="D480" s="10"/>
    </row>
    <row r="481" spans="3:4" ht="12.95" customHeight="1" x14ac:dyDescent="0.2">
      <c r="C481" s="10"/>
      <c r="D481" s="10"/>
    </row>
    <row r="482" spans="3:4" ht="12.95" customHeight="1" x14ac:dyDescent="0.2">
      <c r="C482" s="10"/>
      <c r="D482" s="10"/>
    </row>
    <row r="483" spans="3:4" ht="12.95" customHeight="1" x14ac:dyDescent="0.2">
      <c r="C483" s="10"/>
      <c r="D483" s="10"/>
    </row>
    <row r="484" spans="3:4" ht="12.95" customHeight="1" x14ac:dyDescent="0.2">
      <c r="C484" s="10"/>
      <c r="D484" s="10"/>
    </row>
    <row r="485" spans="3:4" ht="12.95" customHeight="1" x14ac:dyDescent="0.2">
      <c r="C485" s="10"/>
      <c r="D485" s="10"/>
    </row>
    <row r="486" spans="3:4" ht="12.95" customHeight="1" x14ac:dyDescent="0.2">
      <c r="C486" s="10"/>
      <c r="D486" s="10"/>
    </row>
    <row r="487" spans="3:4" ht="12.95" customHeight="1" x14ac:dyDescent="0.2">
      <c r="C487" s="10"/>
      <c r="D487" s="10"/>
    </row>
    <row r="488" spans="3:4" ht="12.95" customHeight="1" x14ac:dyDescent="0.2">
      <c r="C488" s="10"/>
      <c r="D488" s="10"/>
    </row>
    <row r="489" spans="3:4" ht="12.95" customHeight="1" x14ac:dyDescent="0.2">
      <c r="C489" s="10"/>
      <c r="D489" s="10"/>
    </row>
    <row r="490" spans="3:4" ht="12.95" customHeight="1" x14ac:dyDescent="0.2">
      <c r="C490" s="10"/>
      <c r="D490" s="10"/>
    </row>
    <row r="491" spans="3:4" ht="12.95" customHeight="1" x14ac:dyDescent="0.2">
      <c r="C491" s="10"/>
      <c r="D491" s="10"/>
    </row>
    <row r="492" spans="3:4" ht="12.95" customHeight="1" x14ac:dyDescent="0.2">
      <c r="C492" s="10"/>
      <c r="D492" s="10"/>
    </row>
    <row r="493" spans="3:4" ht="12.95" customHeight="1" x14ac:dyDescent="0.2">
      <c r="C493" s="10"/>
      <c r="D493" s="10"/>
    </row>
    <row r="494" spans="3:4" ht="12.95" customHeight="1" x14ac:dyDescent="0.2">
      <c r="C494" s="10"/>
      <c r="D494" s="10"/>
    </row>
    <row r="495" spans="3:4" ht="12.95" customHeight="1" x14ac:dyDescent="0.2">
      <c r="C495" s="10"/>
      <c r="D495" s="10"/>
    </row>
    <row r="496" spans="3:4" ht="12.95" customHeight="1" x14ac:dyDescent="0.2">
      <c r="C496" s="10"/>
      <c r="D496" s="10"/>
    </row>
    <row r="497" spans="3:4" ht="12.95" customHeight="1" x14ac:dyDescent="0.2">
      <c r="C497" s="10"/>
      <c r="D497" s="10"/>
    </row>
    <row r="498" spans="3:4" ht="12.95" customHeight="1" x14ac:dyDescent="0.2">
      <c r="C498" s="10"/>
      <c r="D498" s="10"/>
    </row>
    <row r="499" spans="3:4" ht="12.95" customHeight="1" x14ac:dyDescent="0.2">
      <c r="C499" s="10"/>
      <c r="D499" s="10"/>
    </row>
    <row r="500" spans="3:4" ht="12.95" customHeight="1" x14ac:dyDescent="0.2">
      <c r="C500" s="10"/>
      <c r="D500" s="10"/>
    </row>
    <row r="501" spans="3:4" ht="12.95" customHeight="1" x14ac:dyDescent="0.2">
      <c r="C501" s="10"/>
      <c r="D501" s="10"/>
    </row>
    <row r="502" spans="3:4" ht="12.95" customHeight="1" x14ac:dyDescent="0.2">
      <c r="C502" s="10"/>
      <c r="D502" s="10"/>
    </row>
    <row r="503" spans="3:4" ht="12.95" customHeight="1" x14ac:dyDescent="0.2">
      <c r="C503" s="10"/>
      <c r="D503" s="10"/>
    </row>
    <row r="504" spans="3:4" ht="12.95" customHeight="1" x14ac:dyDescent="0.2">
      <c r="C504" s="10"/>
      <c r="D504" s="10"/>
    </row>
    <row r="505" spans="3:4" ht="12.95" customHeight="1" x14ac:dyDescent="0.2">
      <c r="C505" s="10"/>
      <c r="D505" s="10"/>
    </row>
    <row r="506" spans="3:4" ht="12.95" customHeight="1" x14ac:dyDescent="0.2">
      <c r="C506" s="10"/>
      <c r="D506" s="10"/>
    </row>
    <row r="507" spans="3:4" ht="12.95" customHeight="1" x14ac:dyDescent="0.2">
      <c r="C507" s="10"/>
      <c r="D507" s="10"/>
    </row>
    <row r="508" spans="3:4" ht="12.95" customHeight="1" x14ac:dyDescent="0.2">
      <c r="C508" s="10"/>
      <c r="D508" s="10"/>
    </row>
    <row r="509" spans="3:4" ht="12.95" customHeight="1" x14ac:dyDescent="0.2">
      <c r="C509" s="10"/>
      <c r="D509" s="10"/>
    </row>
    <row r="510" spans="3:4" ht="12.95" customHeight="1" x14ac:dyDescent="0.2">
      <c r="C510" s="10"/>
      <c r="D510" s="10"/>
    </row>
    <row r="511" spans="3:4" ht="12.95" customHeight="1" x14ac:dyDescent="0.2">
      <c r="C511" s="10"/>
      <c r="D511" s="10"/>
    </row>
    <row r="512" spans="3:4" ht="12.95" customHeight="1" x14ac:dyDescent="0.2">
      <c r="C512" s="10"/>
      <c r="D512" s="10"/>
    </row>
    <row r="513" spans="3:4" ht="12.95" customHeight="1" x14ac:dyDescent="0.2">
      <c r="C513" s="10"/>
      <c r="D513" s="10"/>
    </row>
    <row r="514" spans="3:4" ht="12.95" customHeight="1" x14ac:dyDescent="0.2">
      <c r="C514" s="10"/>
      <c r="D514" s="10"/>
    </row>
    <row r="515" spans="3:4" ht="12.95" customHeight="1" x14ac:dyDescent="0.2">
      <c r="C515" s="10"/>
      <c r="D515" s="10"/>
    </row>
    <row r="516" spans="3:4" ht="12.95" customHeight="1" x14ac:dyDescent="0.2">
      <c r="C516" s="10"/>
      <c r="D516" s="10"/>
    </row>
    <row r="517" spans="3:4" ht="12.95" customHeight="1" x14ac:dyDescent="0.2">
      <c r="C517" s="10"/>
      <c r="D517" s="10"/>
    </row>
    <row r="518" spans="3:4" ht="12.95" customHeight="1" x14ac:dyDescent="0.2">
      <c r="C518" s="10"/>
      <c r="D518" s="10"/>
    </row>
    <row r="519" spans="3:4" ht="12.95" customHeight="1" x14ac:dyDescent="0.2">
      <c r="C519" s="10"/>
      <c r="D519" s="10"/>
    </row>
    <row r="520" spans="3:4" ht="12.95" customHeight="1" x14ac:dyDescent="0.2">
      <c r="C520" s="10"/>
      <c r="D520" s="10"/>
    </row>
    <row r="521" spans="3:4" ht="12.95" customHeight="1" x14ac:dyDescent="0.2">
      <c r="C521" s="10"/>
      <c r="D521" s="10"/>
    </row>
    <row r="522" spans="3:4" ht="12.95" customHeight="1" x14ac:dyDescent="0.2">
      <c r="C522" s="10"/>
      <c r="D522" s="10"/>
    </row>
    <row r="523" spans="3:4" ht="12.95" customHeight="1" x14ac:dyDescent="0.2">
      <c r="C523" s="10"/>
      <c r="D523" s="10"/>
    </row>
    <row r="524" spans="3:4" ht="12.95" customHeight="1" x14ac:dyDescent="0.2">
      <c r="C524" s="10"/>
      <c r="D524" s="10"/>
    </row>
    <row r="525" spans="3:4" ht="12.95" customHeight="1" x14ac:dyDescent="0.2">
      <c r="C525" s="10"/>
      <c r="D525" s="10"/>
    </row>
    <row r="526" spans="3:4" ht="12.95" customHeight="1" x14ac:dyDescent="0.2">
      <c r="C526" s="10"/>
      <c r="D526" s="10"/>
    </row>
    <row r="527" spans="3:4" ht="12.95" customHeight="1" x14ac:dyDescent="0.2">
      <c r="C527" s="10"/>
      <c r="D527" s="10"/>
    </row>
    <row r="528" spans="3:4" ht="12.95" customHeight="1" x14ac:dyDescent="0.2">
      <c r="C528" s="10"/>
      <c r="D528" s="10"/>
    </row>
    <row r="529" spans="3:4" ht="12.95" customHeight="1" x14ac:dyDescent="0.2">
      <c r="C529" s="10"/>
      <c r="D529" s="10"/>
    </row>
    <row r="530" spans="3:4" ht="12.95" customHeight="1" x14ac:dyDescent="0.2">
      <c r="C530" s="10"/>
      <c r="D530" s="10"/>
    </row>
    <row r="531" spans="3:4" ht="12.95" customHeight="1" x14ac:dyDescent="0.2">
      <c r="C531" s="10"/>
      <c r="D531" s="10"/>
    </row>
    <row r="532" spans="3:4" ht="12.95" customHeight="1" x14ac:dyDescent="0.2">
      <c r="C532" s="10"/>
      <c r="D532" s="10"/>
    </row>
    <row r="533" spans="3:4" ht="12.95" customHeight="1" x14ac:dyDescent="0.2">
      <c r="C533" s="10"/>
      <c r="D533" s="10"/>
    </row>
    <row r="534" spans="3:4" ht="12.95" customHeight="1" x14ac:dyDescent="0.2">
      <c r="C534" s="10"/>
      <c r="D534" s="10"/>
    </row>
    <row r="535" spans="3:4" ht="12.95" customHeight="1" x14ac:dyDescent="0.2">
      <c r="C535" s="10"/>
      <c r="D535" s="10"/>
    </row>
    <row r="536" spans="3:4" ht="12.95" customHeight="1" x14ac:dyDescent="0.2">
      <c r="C536" s="10"/>
      <c r="D536" s="10"/>
    </row>
    <row r="537" spans="3:4" ht="12.95" customHeight="1" x14ac:dyDescent="0.2">
      <c r="C537" s="10"/>
      <c r="D537" s="10"/>
    </row>
    <row r="538" spans="3:4" ht="12.95" customHeight="1" x14ac:dyDescent="0.2">
      <c r="C538" s="10"/>
      <c r="D538" s="10"/>
    </row>
    <row r="539" spans="3:4" ht="12.95" customHeight="1" x14ac:dyDescent="0.2">
      <c r="C539" s="10"/>
      <c r="D539" s="10"/>
    </row>
    <row r="540" spans="3:4" ht="12.95" customHeight="1" x14ac:dyDescent="0.2">
      <c r="C540" s="10"/>
      <c r="D540" s="10"/>
    </row>
    <row r="541" spans="3:4" ht="12.95" customHeight="1" x14ac:dyDescent="0.2">
      <c r="C541" s="10"/>
      <c r="D541" s="10"/>
    </row>
    <row r="542" spans="3:4" ht="12.95" customHeight="1" x14ac:dyDescent="0.2">
      <c r="C542" s="10"/>
      <c r="D542" s="10"/>
    </row>
    <row r="543" spans="3:4" ht="12.95" customHeight="1" x14ac:dyDescent="0.2">
      <c r="C543" s="10"/>
      <c r="D543" s="10"/>
    </row>
    <row r="544" spans="3:4" ht="12.95" customHeight="1" x14ac:dyDescent="0.2">
      <c r="C544" s="10"/>
      <c r="D544" s="10"/>
    </row>
    <row r="545" spans="3:4" ht="12.95" customHeight="1" x14ac:dyDescent="0.2">
      <c r="C545" s="10"/>
      <c r="D545" s="10"/>
    </row>
    <row r="546" spans="3:4" ht="12.95" customHeight="1" x14ac:dyDescent="0.2">
      <c r="C546" s="10"/>
      <c r="D546" s="10"/>
    </row>
    <row r="547" spans="3:4" ht="12.95" customHeight="1" x14ac:dyDescent="0.2">
      <c r="C547" s="10"/>
      <c r="D547" s="10"/>
    </row>
    <row r="548" spans="3:4" ht="12.95" customHeight="1" x14ac:dyDescent="0.2">
      <c r="C548" s="10"/>
      <c r="D548" s="10"/>
    </row>
    <row r="549" spans="3:4" ht="12.95" customHeight="1" x14ac:dyDescent="0.2">
      <c r="C549" s="10"/>
      <c r="D549" s="10"/>
    </row>
    <row r="550" spans="3:4" ht="12.95" customHeight="1" x14ac:dyDescent="0.2">
      <c r="C550" s="10"/>
      <c r="D550" s="10"/>
    </row>
    <row r="551" spans="3:4" ht="12.95" customHeight="1" x14ac:dyDescent="0.2">
      <c r="C551" s="10"/>
      <c r="D551" s="10"/>
    </row>
    <row r="552" spans="3:4" ht="12.95" customHeight="1" x14ac:dyDescent="0.2">
      <c r="C552" s="10"/>
      <c r="D552" s="10"/>
    </row>
    <row r="553" spans="3:4" ht="12.95" customHeight="1" x14ac:dyDescent="0.2">
      <c r="C553" s="10"/>
      <c r="D553" s="10"/>
    </row>
    <row r="554" spans="3:4" ht="12.95" customHeight="1" x14ac:dyDescent="0.2">
      <c r="C554" s="10"/>
      <c r="D554" s="10"/>
    </row>
    <row r="555" spans="3:4" ht="12.95" customHeight="1" x14ac:dyDescent="0.2">
      <c r="C555" s="10"/>
      <c r="D555" s="10"/>
    </row>
    <row r="556" spans="3:4" ht="12.95" customHeight="1" x14ac:dyDescent="0.2">
      <c r="C556" s="10"/>
      <c r="D556" s="10"/>
    </row>
    <row r="557" spans="3:4" ht="12.95" customHeight="1" x14ac:dyDescent="0.2">
      <c r="C557" s="10"/>
      <c r="D557" s="10"/>
    </row>
    <row r="558" spans="3:4" ht="12.95" customHeight="1" x14ac:dyDescent="0.2">
      <c r="C558" s="10"/>
      <c r="D558" s="10"/>
    </row>
    <row r="559" spans="3:4" ht="12.95" customHeight="1" x14ac:dyDescent="0.2">
      <c r="C559" s="10"/>
      <c r="D559" s="10"/>
    </row>
    <row r="560" spans="3:4" ht="12.95" customHeight="1" x14ac:dyDescent="0.2">
      <c r="C560" s="10"/>
      <c r="D560" s="10"/>
    </row>
    <row r="561" spans="3:4" ht="12.95" customHeight="1" x14ac:dyDescent="0.2">
      <c r="C561" s="10"/>
      <c r="D561" s="10"/>
    </row>
    <row r="562" spans="3:4" ht="12.95" customHeight="1" x14ac:dyDescent="0.2">
      <c r="C562" s="10"/>
      <c r="D562" s="10"/>
    </row>
    <row r="563" spans="3:4" ht="12.95" customHeight="1" x14ac:dyDescent="0.2">
      <c r="C563" s="10"/>
      <c r="D563" s="10"/>
    </row>
    <row r="564" spans="3:4" ht="12.95" customHeight="1" x14ac:dyDescent="0.2">
      <c r="C564" s="10"/>
      <c r="D564" s="10"/>
    </row>
    <row r="565" spans="3:4" ht="12.95" customHeight="1" x14ac:dyDescent="0.2">
      <c r="C565" s="10"/>
      <c r="D565" s="10"/>
    </row>
    <row r="566" spans="3:4" ht="12.95" customHeight="1" x14ac:dyDescent="0.2">
      <c r="C566" s="10"/>
      <c r="D566" s="10"/>
    </row>
    <row r="567" spans="3:4" ht="12.95" customHeight="1" x14ac:dyDescent="0.2">
      <c r="C567" s="10"/>
      <c r="D567" s="10"/>
    </row>
    <row r="568" spans="3:4" ht="12.95" customHeight="1" x14ac:dyDescent="0.2">
      <c r="C568" s="10"/>
      <c r="D568" s="10"/>
    </row>
    <row r="569" spans="3:4" ht="12.95" customHeight="1" x14ac:dyDescent="0.2">
      <c r="C569" s="10"/>
      <c r="D569" s="10"/>
    </row>
    <row r="570" spans="3:4" ht="12.95" customHeight="1" x14ac:dyDescent="0.2">
      <c r="C570" s="10"/>
      <c r="D570" s="10"/>
    </row>
    <row r="571" spans="3:4" ht="12.95" customHeight="1" x14ac:dyDescent="0.2">
      <c r="C571" s="10"/>
      <c r="D571" s="10"/>
    </row>
    <row r="572" spans="3:4" ht="12.95" customHeight="1" x14ac:dyDescent="0.2">
      <c r="C572" s="10"/>
      <c r="D572" s="10"/>
    </row>
    <row r="573" spans="3:4" ht="12.95" customHeight="1" x14ac:dyDescent="0.2">
      <c r="C573" s="10"/>
      <c r="D573" s="10"/>
    </row>
    <row r="574" spans="3:4" ht="12.95" customHeight="1" x14ac:dyDescent="0.2">
      <c r="C574" s="10"/>
      <c r="D574" s="10"/>
    </row>
    <row r="575" spans="3:4" ht="12.95" customHeight="1" x14ac:dyDescent="0.2">
      <c r="C575" s="10"/>
      <c r="D575" s="10"/>
    </row>
    <row r="576" spans="3:4" ht="12.95" customHeight="1" x14ac:dyDescent="0.2">
      <c r="C576" s="10"/>
      <c r="D576" s="10"/>
    </row>
    <row r="577" spans="3:4" ht="12.95" customHeight="1" x14ac:dyDescent="0.2">
      <c r="C577" s="10"/>
      <c r="D577" s="10"/>
    </row>
    <row r="578" spans="3:4" ht="12.95" customHeight="1" x14ac:dyDescent="0.2">
      <c r="C578" s="10"/>
      <c r="D578" s="10"/>
    </row>
    <row r="579" spans="3:4" ht="12.95" customHeight="1" x14ac:dyDescent="0.2">
      <c r="C579" s="10"/>
      <c r="D579" s="10"/>
    </row>
    <row r="580" spans="3:4" ht="12.95" customHeight="1" x14ac:dyDescent="0.2">
      <c r="C580" s="10"/>
      <c r="D580" s="10"/>
    </row>
    <row r="581" spans="3:4" ht="12.95" customHeight="1" x14ac:dyDescent="0.2">
      <c r="C581" s="10"/>
      <c r="D581" s="10"/>
    </row>
    <row r="582" spans="3:4" ht="12.95" customHeight="1" x14ac:dyDescent="0.2">
      <c r="C582" s="10"/>
      <c r="D582" s="10"/>
    </row>
    <row r="583" spans="3:4" ht="12.95" customHeight="1" x14ac:dyDescent="0.2">
      <c r="C583" s="10"/>
      <c r="D583" s="10"/>
    </row>
    <row r="584" spans="3:4" ht="12.95" customHeight="1" x14ac:dyDescent="0.2">
      <c r="C584" s="10"/>
      <c r="D584" s="10"/>
    </row>
    <row r="585" spans="3:4" ht="12.95" customHeight="1" x14ac:dyDescent="0.2">
      <c r="C585" s="10"/>
      <c r="D585" s="10"/>
    </row>
    <row r="586" spans="3:4" ht="12.95" customHeight="1" x14ac:dyDescent="0.2">
      <c r="C586" s="10"/>
      <c r="D586" s="10"/>
    </row>
    <row r="587" spans="3:4" ht="12.95" customHeight="1" x14ac:dyDescent="0.2">
      <c r="C587" s="10"/>
      <c r="D587" s="10"/>
    </row>
    <row r="588" spans="3:4" ht="12.95" customHeight="1" x14ac:dyDescent="0.2">
      <c r="C588" s="10"/>
      <c r="D588" s="10"/>
    </row>
    <row r="589" spans="3:4" ht="12.95" customHeight="1" x14ac:dyDescent="0.2">
      <c r="C589" s="10"/>
      <c r="D589" s="10"/>
    </row>
    <row r="590" spans="3:4" ht="12.95" customHeight="1" x14ac:dyDescent="0.2">
      <c r="C590" s="10"/>
      <c r="D590" s="10"/>
    </row>
    <row r="591" spans="3:4" ht="12.95" customHeight="1" x14ac:dyDescent="0.2">
      <c r="C591" s="10"/>
      <c r="D591" s="10"/>
    </row>
    <row r="592" spans="3:4" ht="12.95" customHeight="1" x14ac:dyDescent="0.2">
      <c r="C592" s="10"/>
      <c r="D592" s="10"/>
    </row>
    <row r="593" spans="3:4" ht="12.95" customHeight="1" x14ac:dyDescent="0.2">
      <c r="C593" s="10"/>
      <c r="D593" s="10"/>
    </row>
    <row r="594" spans="3:4" ht="12.95" customHeight="1" x14ac:dyDescent="0.2">
      <c r="C594" s="10"/>
      <c r="D594" s="10"/>
    </row>
    <row r="595" spans="3:4" ht="12.95" customHeight="1" x14ac:dyDescent="0.2">
      <c r="C595" s="10"/>
      <c r="D595" s="10"/>
    </row>
    <row r="596" spans="3:4" ht="12.95" customHeight="1" x14ac:dyDescent="0.2">
      <c r="C596" s="10"/>
      <c r="D596" s="10"/>
    </row>
    <row r="597" spans="3:4" ht="12.95" customHeight="1" x14ac:dyDescent="0.2">
      <c r="C597" s="10"/>
      <c r="D597" s="10"/>
    </row>
    <row r="598" spans="3:4" ht="12.95" customHeight="1" x14ac:dyDescent="0.2">
      <c r="C598" s="10"/>
      <c r="D598" s="10"/>
    </row>
    <row r="599" spans="3:4" ht="12.95" customHeight="1" x14ac:dyDescent="0.2">
      <c r="C599" s="10"/>
      <c r="D599" s="10"/>
    </row>
    <row r="600" spans="3:4" ht="12.95" customHeight="1" x14ac:dyDescent="0.2">
      <c r="C600" s="10"/>
      <c r="D600" s="10"/>
    </row>
    <row r="601" spans="3:4" ht="12.95" customHeight="1" x14ac:dyDescent="0.2">
      <c r="C601" s="10"/>
      <c r="D601" s="10"/>
    </row>
    <row r="602" spans="3:4" ht="12.95" customHeight="1" x14ac:dyDescent="0.2">
      <c r="C602" s="10"/>
      <c r="D602" s="10"/>
    </row>
    <row r="603" spans="3:4" ht="12.95" customHeight="1" x14ac:dyDescent="0.2">
      <c r="C603" s="10"/>
      <c r="D603" s="10"/>
    </row>
    <row r="604" spans="3:4" ht="12.95" customHeight="1" x14ac:dyDescent="0.2">
      <c r="C604" s="10"/>
      <c r="D604" s="10"/>
    </row>
    <row r="605" spans="3:4" ht="12.95" customHeight="1" x14ac:dyDescent="0.2">
      <c r="C605" s="10"/>
      <c r="D605" s="10"/>
    </row>
    <row r="606" spans="3:4" ht="12.95" customHeight="1" x14ac:dyDescent="0.2">
      <c r="C606" s="10"/>
      <c r="D606" s="10"/>
    </row>
    <row r="607" spans="3:4" ht="12.95" customHeight="1" x14ac:dyDescent="0.2">
      <c r="C607" s="10"/>
      <c r="D607" s="10"/>
    </row>
    <row r="608" spans="3:4" ht="12.95" customHeight="1" x14ac:dyDescent="0.2">
      <c r="C608" s="10"/>
      <c r="D608" s="10"/>
    </row>
    <row r="609" spans="3:4" ht="12.95" customHeight="1" x14ac:dyDescent="0.2">
      <c r="C609" s="10"/>
      <c r="D609" s="10"/>
    </row>
    <row r="610" spans="3:4" ht="12.95" customHeight="1" x14ac:dyDescent="0.2">
      <c r="C610" s="10"/>
      <c r="D610" s="10"/>
    </row>
    <row r="611" spans="3:4" ht="12.95" customHeight="1" x14ac:dyDescent="0.2">
      <c r="C611" s="10"/>
      <c r="D611" s="10"/>
    </row>
    <row r="612" spans="3:4" ht="12.95" customHeight="1" x14ac:dyDescent="0.2">
      <c r="C612" s="10"/>
      <c r="D612" s="10"/>
    </row>
    <row r="613" spans="3:4" ht="12.95" customHeight="1" x14ac:dyDescent="0.2">
      <c r="C613" s="10"/>
      <c r="D613" s="10"/>
    </row>
    <row r="614" spans="3:4" ht="12.95" customHeight="1" x14ac:dyDescent="0.2">
      <c r="C614" s="10"/>
      <c r="D614" s="10"/>
    </row>
    <row r="615" spans="3:4" ht="12.95" customHeight="1" x14ac:dyDescent="0.2">
      <c r="C615" s="10"/>
      <c r="D615" s="10"/>
    </row>
    <row r="616" spans="3:4" ht="12.95" customHeight="1" x14ac:dyDescent="0.2">
      <c r="C616" s="10"/>
      <c r="D616" s="10"/>
    </row>
    <row r="617" spans="3:4" ht="12.95" customHeight="1" x14ac:dyDescent="0.2">
      <c r="C617" s="10"/>
      <c r="D617" s="10"/>
    </row>
    <row r="618" spans="3:4" ht="12.95" customHeight="1" x14ac:dyDescent="0.2">
      <c r="C618" s="10"/>
      <c r="D618" s="10"/>
    </row>
    <row r="619" spans="3:4" ht="12.95" customHeight="1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7">
    <sortCondition ref="C21:C37"/>
  </sortState>
  <phoneticPr fontId="7" type="noConversion"/>
  <hyperlinks>
    <hyperlink ref="H62670" r:id="rId1" display="http://vsolj.cetus-net.org/bulletin.html" xr:uid="{00000000-0004-0000-0000-000000000000}"/>
    <hyperlink ref="H62663" r:id="rId2" display="https://www.aavso.org/ejaavso" xr:uid="{00000000-0004-0000-0000-000001000000}"/>
    <hyperlink ref="I62670" r:id="rId3" display="http://vsolj.cetus-net.org/bulletin.html" xr:uid="{00000000-0004-0000-0000-000002000000}"/>
    <hyperlink ref="AQ56321" r:id="rId4" display="http://cdsbib.u-strasbg.fr/cgi-bin/cdsbib?1990RMxAA..21..381G" xr:uid="{00000000-0004-0000-0000-000003000000}"/>
    <hyperlink ref="H62667" r:id="rId5" display="https://www.aavso.org/ejaavso" xr:uid="{00000000-0004-0000-0000-000004000000}"/>
    <hyperlink ref="AP3685" r:id="rId6" display="http://cdsbib.u-strasbg.fr/cgi-bin/cdsbib?1990RMxAA..21..381G" xr:uid="{00000000-0004-0000-0000-000005000000}"/>
    <hyperlink ref="AP3688" r:id="rId7" display="http://cdsbib.u-strasbg.fr/cgi-bin/cdsbib?1990RMxAA..21..381G" xr:uid="{00000000-0004-0000-0000-000006000000}"/>
    <hyperlink ref="AP3686" r:id="rId8" display="http://cdsbib.u-strasbg.fr/cgi-bin/cdsbib?1990RMxAA..21..381G" xr:uid="{00000000-0004-0000-0000-000007000000}"/>
    <hyperlink ref="AP3670" r:id="rId9" display="http://cdsbib.u-strasbg.fr/cgi-bin/cdsbib?1990RMxAA..21..381G" xr:uid="{00000000-0004-0000-0000-000008000000}"/>
    <hyperlink ref="AQ3899" r:id="rId10" display="http://cdsbib.u-strasbg.fr/cgi-bin/cdsbib?1990RMxAA..21..381G" xr:uid="{00000000-0004-0000-0000-000009000000}"/>
    <hyperlink ref="AQ3903" r:id="rId11" display="http://cdsbib.u-strasbg.fr/cgi-bin/cdsbib?1990RMxAA..21..381G" xr:uid="{00000000-0004-0000-0000-00000A000000}"/>
    <hyperlink ref="AQ63583" r:id="rId12" display="http://cdsbib.u-strasbg.fr/cgi-bin/cdsbib?1990RMxAA..21..381G" xr:uid="{00000000-0004-0000-0000-00000B000000}"/>
    <hyperlink ref="I791" r:id="rId13" display="http://vsolj.cetus-net.org/bulletin.html" xr:uid="{00000000-0004-0000-0000-00000C000000}"/>
    <hyperlink ref="H791" r:id="rId14" display="http://vsolj.cetus-net.org/bulletin.html" xr:uid="{00000000-0004-0000-0000-00000D000000}"/>
    <hyperlink ref="AQ64244" r:id="rId15" display="http://cdsbib.u-strasbg.fr/cgi-bin/cdsbib?1990RMxAA..21..381G" xr:uid="{00000000-0004-0000-0000-00000E000000}"/>
    <hyperlink ref="AQ64243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AP1979" r:id="rId18" display="http://cdsbib.u-strasbg.fr/cgi-bin/cdsbib?1990RMxAA..21..381G" xr:uid="{00000000-0004-0000-0000-000011000000}"/>
    <hyperlink ref="AP1980" r:id="rId19" display="http://cdsbib.u-strasbg.fr/cgi-bin/cdsbib?1990RMxAA..21..381G" xr:uid="{00000000-0004-0000-0000-000012000000}"/>
    <hyperlink ref="AP19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2024-03-07T06:50:04Z</dcterms:modified>
</cp:coreProperties>
</file>