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78CA3C-FE8D-4E2C-8932-02F13B1C0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8" i="1"/>
  <c r="F28" i="1" s="1"/>
  <c r="G28" i="1" s="1"/>
  <c r="K28" i="1" s="1"/>
  <c r="Q28" i="1"/>
  <c r="E22" i="1"/>
  <c r="F22" i="1" s="1"/>
  <c r="G22" i="1" s="1"/>
  <c r="L22" i="1" s="1"/>
  <c r="Q22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8" i="1" l="1"/>
  <c r="O24" i="1"/>
  <c r="O23" i="1"/>
  <c r="O27" i="1"/>
  <c r="O22" i="1"/>
  <c r="O26" i="1"/>
  <c r="O25" i="1"/>
  <c r="C16" i="1"/>
  <c r="D18" i="1" s="1"/>
  <c r="C15" i="1"/>
  <c r="O21" i="1"/>
  <c r="H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<sst xmlns="http://schemas.openxmlformats.org/spreadsheetml/2006/main" count="75" uniqueCount="55">
  <si>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</si>
  <si>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</si>
  <si>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</si>
  <si>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</si>
  <si>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</si>
  <si>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</si>
  <si>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</si>
  <si>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</si>
  <si>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</si>
  <si>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</si>
  <si>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</si>
  <si>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</si>
  <si>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</si>
  <si>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</si>
  <si>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</si>
  <si>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</si>
  <si>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</si>
  <si>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</si>
  <si>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</si>
  <si>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</si>
  <si>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</si>
  <si>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</si>
  <si>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</si>
  <si>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</si>
  <si>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</si>
  <si>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</si>
  <si>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</si>
  <si>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</si>
  <si>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</si>
  <si>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</si>
  <si>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</si>
  <si>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</si>
  <si>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</si>
  <si>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</si>
  <si>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</si>
  <si>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</si>
  <si>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CCD</t>
  </si>
  <si>
    <t>XX Xxx</t>
  </si>
  <si>
    <t>Local time</t>
  </si>
  <si>
    <t>Add Star</t>
  </si>
  <si>
    <t>TESS/BAJ/RAA</t>
  </si>
  <si>
    <t>I</t>
  </si>
  <si>
    <t>II</t>
  </si>
  <si>
    <t>NSV 14537 Tuc</t>
  </si>
  <si>
    <t>TESS</t>
  </si>
  <si>
    <t>VSS SEB Gp</t>
  </si>
  <si>
    <t>BMGA</t>
  </si>
  <si>
    <t>EA</t>
  </si>
  <si>
    <t>S2</t>
  </si>
  <si>
    <t>S3</t>
  </si>
  <si>
    <t>Next ToM-P</t>
  </si>
  <si>
    <t>Next ToM-S</t>
  </si>
  <si>
    <t>VSX</t>
  </si>
  <si>
    <t>9.20 (0.4)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</si>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</sst>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000000000"/>
    <numFmt numFmtId="167" formatCode="0.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1" fillId="0" borderId="0" xfId="0" applyFont="1">
      <alignment vertical="top"/>
    </xf>
    <xf numFmtId="0" fontId="3" fillId="0" borderId="0" xfId="0" applyFont="1" applyAlignment="1"/>
    <xf numFmtId="0" fontId="10" fillId="0" borderId="0" xfId="0" applyFont="1">
      <alignment vertical="top"/>
    </xf>
    <xf numFmtId="166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/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7" fontId="6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right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6" fillId="0" borderId="9" xfId="0" applyFont="1" applyBorder="1" applyAlignment="1"/>
    <xf numFmtId="0" fontId="9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14537 Tuc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-8.6249999774736352E-2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-4.923068979405798E-2</c:v>
                </c:pt>
                <c:pt idx="2">
                  <c:v>-4.8588939964247402E-2</c:v>
                </c:pt>
                <c:pt idx="3">
                  <c:v>-4.9631179790594615E-2</c:v>
                </c:pt>
                <c:pt idx="4">
                  <c:v>-4.7674780136730988E-2</c:v>
                </c:pt>
                <c:pt idx="5">
                  <c:v>-4.9847039896121714E-2</c:v>
                </c:pt>
                <c:pt idx="6">
                  <c:v>-4.8537350172409788E-2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4.932897850978217E-3</c:v>
                </c:pt>
                <c:pt idx="1">
                  <c:v>-5.2446093899424326E-2</c:v>
                </c:pt>
                <c:pt idx="2">
                  <c:v>-5.2447683389209375E-2</c:v>
                </c:pt>
                <c:pt idx="3">
                  <c:v>-5.2560537163947693E-2</c:v>
                </c:pt>
                <c:pt idx="4">
                  <c:v>-5.2562126653732735E-2</c:v>
                </c:pt>
                <c:pt idx="5">
                  <c:v>-5.2690875326321523E-2</c:v>
                </c:pt>
                <c:pt idx="6">
                  <c:v>-5.2692464816106573E-2</c:v>
                </c:pt>
                <c:pt idx="7">
                  <c:v>-6.9293096131134796E-2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18049.5</c:v>
                </c:pt>
                <c:pt idx="2">
                  <c:v>18050</c:v>
                </c:pt>
                <c:pt idx="3">
                  <c:v>18085.5</c:v>
                </c:pt>
                <c:pt idx="4">
                  <c:v>18086</c:v>
                </c:pt>
                <c:pt idx="5">
                  <c:v>18126.5</c:v>
                </c:pt>
                <c:pt idx="6">
                  <c:v>18127</c:v>
                </c:pt>
                <c:pt idx="7">
                  <c:v>23349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" customWidth="1"/>
  </cols>
  <sheetData>
    <row r="1" spans="1:20" ht="20.25" x14ac:dyDescent="0.3">
      <c r="A1" s="22" t="s">
        <v>43</v>
      </c>
      <c r="F1" s="17" t="s">
        <v>39</v>
      </c>
      <c r="G1" s="13"/>
      <c r="H1" s="11"/>
      <c r="I1" s="18"/>
      <c r="J1" s="19" t="s">
        <v>37</v>
      </c>
      <c r="K1" s="12"/>
      <c r="L1" s="14"/>
      <c r="M1" s="15"/>
      <c r="N1" s="15"/>
      <c r="O1" s="16"/>
      <c r="T1" s="29"/>
    </row>
    <row r="2" spans="1:20" s="29" customFormat="1" ht="12.95" customHeight="1" x14ac:dyDescent="0.2">
      <c r="A2" s="29" t="s">
        <v>23</v>
      </c>
      <c r="B2" s="29" t="s">
        <v>47</v>
      </c>
      <c r="C2" s="20"/>
      <c r="D2" s="30"/>
    </row>
    <row r="3" spans="1:20" s="29" customFormat="1" ht="12.95" customHeight="1" x14ac:dyDescent="0.2"/>
    <row r="4" spans="1:20" s="29" customFormat="1" ht="12.95" customHeight="1" x14ac:dyDescent="0.2">
      <c r="A4" s="31" t="s">
        <v>0</v>
      </c>
      <c r="C4" s="30" t="s">
        <v>35</v>
      </c>
      <c r="D4" s="30" t="s">
        <v>35</v>
      </c>
    </row>
    <row r="5" spans="1:20" s="29" customFormat="1" ht="12.95" customHeight="1" x14ac:dyDescent="0.2">
      <c r="A5" s="23" t="s">
        <v>27</v>
      </c>
      <c r="B5" s="32"/>
      <c r="C5" s="21">
        <v>-9.5</v>
      </c>
      <c r="D5" s="32" t="s">
        <v>28</v>
      </c>
      <c r="E5" s="32"/>
    </row>
    <row r="6" spans="1:20" s="29" customFormat="1" ht="12.95" customHeight="1" x14ac:dyDescent="0.2">
      <c r="A6" s="31" t="s">
        <v>1</v>
      </c>
    </row>
    <row r="7" spans="1:20" s="29" customFormat="1" ht="12.95" customHeight="1" x14ac:dyDescent="0.2">
      <c r="A7" s="29" t="s">
        <v>2</v>
      </c>
      <c r="C7" s="40">
        <v>51868.62</v>
      </c>
      <c r="D7" s="33" t="s">
        <v>52</v>
      </c>
    </row>
    <row r="8" spans="1:20" s="29" customFormat="1" ht="12.95" customHeight="1" x14ac:dyDescent="0.2">
      <c r="A8" s="29" t="s">
        <v>3</v>
      </c>
      <c r="C8" s="40">
        <v>0.35772599999999999</v>
      </c>
      <c r="D8" s="33" t="s">
        <v>52</v>
      </c>
    </row>
    <row r="9" spans="1:20" s="29" customFormat="1" ht="12.95" customHeight="1" x14ac:dyDescent="0.2">
      <c r="A9" s="5" t="s">
        <v>30</v>
      </c>
      <c r="B9" s="9">
        <v>21</v>
      </c>
      <c r="C9" s="7"/>
      <c r="D9" s="8"/>
    </row>
    <row r="10" spans="1:20" s="29" customFormat="1" ht="12.95" customHeight="1" thickBot="1" x14ac:dyDescent="0.25">
      <c r="A10" s="32"/>
      <c r="B10" s="32"/>
      <c r="C10" s="34" t="s">
        <v>19</v>
      </c>
      <c r="D10" s="34" t="s">
        <v>20</v>
      </c>
      <c r="E10" s="32"/>
    </row>
    <row r="11" spans="1:20" s="29" customFormat="1" ht="12.95" customHeight="1" x14ac:dyDescent="0.2">
      <c r="A11" s="32" t="s">
        <v>15</v>
      </c>
      <c r="B11" s="32"/>
      <c r="C11" s="6">
        <f ca="1">INTERCEPT(INDIRECT($G$11):G992,INDIRECT($F$11):F992)</f>
        <v>4.932897850978217E-3</v>
      </c>
      <c r="D11" s="30"/>
      <c r="E11" s="32"/>
      <c r="F11" s="29" t="str">
        <f>"F"&amp;B9</f>
        <v>F21</v>
      </c>
      <c r="G11" s="29" t="str">
        <f>"G"&amp;B9</f>
        <v>G21</v>
      </c>
    </row>
    <row r="12" spans="1:20" s="29" customFormat="1" ht="12.95" customHeight="1" x14ac:dyDescent="0.2">
      <c r="A12" s="32" t="s">
        <v>16</v>
      </c>
      <c r="B12" s="32"/>
      <c r="C12" s="6">
        <f ca="1">SLOPE(INDIRECT($G$11):G992,INDIRECT($F$11):F992)</f>
        <v>-3.1789795700934953E-6</v>
      </c>
      <c r="D12" s="30"/>
      <c r="E12" s="41" t="s">
        <v>54</v>
      </c>
      <c r="F12" s="42" t="s">
        <v>53</v>
      </c>
    </row>
    <row r="13" spans="1:20" s="29" customFormat="1" ht="12.95" customHeight="1" x14ac:dyDescent="0.2">
      <c r="A13" s="32" t="s">
        <v>18</v>
      </c>
      <c r="B13" s="32"/>
      <c r="C13" s="30" t="s">
        <v>13</v>
      </c>
      <c r="E13" s="43" t="s">
        <v>32</v>
      </c>
      <c r="F13" s="44">
        <v>1</v>
      </c>
    </row>
    <row r="14" spans="1:20" s="29" customFormat="1" ht="12.95" customHeight="1" x14ac:dyDescent="0.2">
      <c r="A14" s="32"/>
      <c r="B14" s="32"/>
      <c r="C14" s="32"/>
      <c r="E14" s="45" t="s">
        <v>29</v>
      </c>
      <c r="F14" s="46">
        <f ca="1">NOW()+15018.5+$C$5/24</f>
        <v>60520.850748958328</v>
      </c>
    </row>
    <row r="15" spans="1:20" s="29" customFormat="1" ht="12.95" customHeight="1" x14ac:dyDescent="0.2">
      <c r="A15" s="3" t="s">
        <v>17</v>
      </c>
      <c r="B15" s="32"/>
      <c r="C15" s="4">
        <f ca="1">(C7+C11)+(C8+C12)*INT(MAX(F21:F3533))</f>
        <v>60221.09508090387</v>
      </c>
      <c r="E15" s="45" t="s">
        <v>33</v>
      </c>
      <c r="F15" s="46">
        <f ca="1">ROUND(2*($F$14-$C$7)/$C$8,0)/2+$F$13</f>
        <v>24188</v>
      </c>
    </row>
    <row r="16" spans="1:20" s="29" customFormat="1" ht="12.95" customHeight="1" x14ac:dyDescent="0.2">
      <c r="A16" s="3" t="s">
        <v>4</v>
      </c>
      <c r="B16" s="32"/>
      <c r="C16" s="4">
        <f ca="1">+C8+C12</f>
        <v>0.3577228210204299</v>
      </c>
      <c r="E16" s="45" t="s">
        <v>34</v>
      </c>
      <c r="F16" s="46">
        <f ca="1">ROUND(2*($F$14-$C$15)/$C$16,0)/2+$F$13</f>
        <v>839</v>
      </c>
    </row>
    <row r="17" spans="1:23" s="29" customFormat="1" ht="12.95" customHeight="1" thickBot="1" x14ac:dyDescent="0.25">
      <c r="A17" s="5" t="s">
        <v>26</v>
      </c>
      <c r="B17" s="32"/>
      <c r="C17" s="32">
        <f>COUNT(C21:C2191)</f>
        <v>8</v>
      </c>
      <c r="E17" s="45" t="s">
        <v>50</v>
      </c>
      <c r="F17" s="47">
        <f ca="1">+$C$15+$C$16*$F$16-15018.5-$C$5/24</f>
        <v>45503.120361073343</v>
      </c>
    </row>
    <row r="18" spans="1:23" s="29" customFormat="1" ht="12.95" customHeight="1" thickTop="1" thickBot="1" x14ac:dyDescent="0.25">
      <c r="A18" s="3" t="s">
        <v>5</v>
      </c>
      <c r="B18" s="32"/>
      <c r="C18" s="35">
        <f ca="1">+C15</f>
        <v>60221.09508090387</v>
      </c>
      <c r="D18" s="36">
        <f ca="1">+C16</f>
        <v>0.3577228210204299</v>
      </c>
      <c r="E18" s="49" t="s">
        <v>51</v>
      </c>
      <c r="F18" s="48">
        <f ca="1">+($C$15+$C$16*$F$16)-($C$16/2)-15018.5-$C$5/24</f>
        <v>45502.941499662833</v>
      </c>
    </row>
    <row r="19" spans="1:23" s="29" customFormat="1" ht="12.95" customHeight="1" thickTop="1" x14ac:dyDescent="0.2">
      <c r="F19" s="29" t="s">
        <v>38</v>
      </c>
    </row>
    <row r="20" spans="1:23" s="29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1" t="s">
        <v>52</v>
      </c>
      <c r="I20" s="1" t="s">
        <v>48</v>
      </c>
      <c r="J20" s="1" t="s">
        <v>49</v>
      </c>
      <c r="K20" s="1" t="s">
        <v>36</v>
      </c>
      <c r="L20" s="1" t="s">
        <v>44</v>
      </c>
      <c r="M20" s="1" t="s">
        <v>24</v>
      </c>
      <c r="N20" s="1" t="s">
        <v>25</v>
      </c>
      <c r="O20" s="1" t="s">
        <v>22</v>
      </c>
      <c r="P20" s="1" t="s">
        <v>21</v>
      </c>
      <c r="Q20" s="34" t="s">
        <v>14</v>
      </c>
      <c r="U20" s="10" t="s">
        <v>31</v>
      </c>
    </row>
    <row r="21" spans="1:23" s="29" customFormat="1" ht="12.95" customHeight="1" x14ac:dyDescent="0.2">
      <c r="A21" s="29" t="str">
        <f>D7</f>
        <v>VSX</v>
      </c>
      <c r="C21" s="37">
        <f>C$7</f>
        <v>51868.62</v>
      </c>
      <c r="D21" s="33" t="s">
        <v>13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H21" s="29">
        <f>+G21</f>
        <v>0</v>
      </c>
      <c r="O21" s="29">
        <f ca="1">+C$11+C$12*$F21</f>
        <v>4.932897850978217E-3</v>
      </c>
      <c r="Q21" s="38">
        <f>+C21-15018.5</f>
        <v>36850.120000000003</v>
      </c>
    </row>
    <row r="22" spans="1:23" s="29" customFormat="1" ht="12.95" customHeight="1" x14ac:dyDescent="0.2">
      <c r="A22" s="25" t="s">
        <v>40</v>
      </c>
      <c r="B22" s="24" t="s">
        <v>41</v>
      </c>
      <c r="C22" s="28">
        <v>58325.346206310205</v>
      </c>
      <c r="D22" s="27">
        <v>4.9899999999999999E-4</v>
      </c>
      <c r="E22" s="29">
        <f t="shared" ref="E22:E27" si="0">+(C22-C$7)/C$8</f>
        <v>18049.362378776503</v>
      </c>
      <c r="F22" s="29">
        <f t="shared" ref="F22:F27" si="1">ROUND(2*E22,0)/2</f>
        <v>18049.5</v>
      </c>
      <c r="G22" s="29">
        <f t="shared" ref="G22:G27" si="2">+C22-(C$7+F22*C$8)</f>
        <v>-4.923068979405798E-2</v>
      </c>
      <c r="L22" s="29">
        <f t="shared" ref="L22:L27" si="3">+G22</f>
        <v>-4.923068979405798E-2</v>
      </c>
      <c r="O22" s="29">
        <f t="shared" ref="O22:O27" ca="1" si="4">+C$11+C$12*$F22</f>
        <v>-5.2446093899424326E-2</v>
      </c>
      <c r="Q22" s="38">
        <f t="shared" ref="Q22:Q27" si="5">+C22-15018.5</f>
        <v>43306.846206310205</v>
      </c>
      <c r="W22" s="39" t="s">
        <v>45</v>
      </c>
    </row>
    <row r="23" spans="1:23" s="29" customFormat="1" ht="12.95" customHeight="1" x14ac:dyDescent="0.2">
      <c r="A23" s="25" t="s">
        <v>40</v>
      </c>
      <c r="B23" s="24" t="s">
        <v>42</v>
      </c>
      <c r="C23" s="28">
        <v>58325.525711060036</v>
      </c>
      <c r="D23" s="27">
        <v>5.5099999999999995E-4</v>
      </c>
      <c r="E23" s="29">
        <f t="shared" si="0"/>
        <v>18049.864172746831</v>
      </c>
      <c r="F23" s="29">
        <f t="shared" si="1"/>
        <v>18050</v>
      </c>
      <c r="G23" s="29">
        <f t="shared" si="2"/>
        <v>-4.8588939964247402E-2</v>
      </c>
      <c r="L23" s="29">
        <f t="shared" si="3"/>
        <v>-4.8588939964247402E-2</v>
      </c>
      <c r="O23" s="29">
        <f t="shared" ca="1" si="4"/>
        <v>-5.2447683389209375E-2</v>
      </c>
      <c r="Q23" s="38">
        <f t="shared" si="5"/>
        <v>43307.025711060036</v>
      </c>
      <c r="W23" s="39" t="s">
        <v>45</v>
      </c>
    </row>
    <row r="24" spans="1:23" s="29" customFormat="1" ht="12.95" customHeight="1" x14ac:dyDescent="0.2">
      <c r="A24" s="25" t="s">
        <v>40</v>
      </c>
      <c r="B24" s="24" t="s">
        <v>41</v>
      </c>
      <c r="C24" s="28">
        <v>58338.223941820208</v>
      </c>
      <c r="D24" s="27">
        <v>5.1199999999999998E-4</v>
      </c>
      <c r="E24" s="29">
        <f t="shared" si="0"/>
        <v>18085.361259232501</v>
      </c>
      <c r="F24" s="29">
        <f t="shared" si="1"/>
        <v>18085.5</v>
      </c>
      <c r="G24" s="29">
        <f t="shared" si="2"/>
        <v>-4.9631179790594615E-2</v>
      </c>
      <c r="L24" s="29">
        <f t="shared" si="3"/>
        <v>-4.9631179790594615E-2</v>
      </c>
      <c r="O24" s="29">
        <f t="shared" ca="1" si="4"/>
        <v>-5.2560537163947693E-2</v>
      </c>
      <c r="Q24" s="38">
        <f t="shared" si="5"/>
        <v>43319.723941820208</v>
      </c>
      <c r="W24" s="39" t="s">
        <v>45</v>
      </c>
    </row>
    <row r="25" spans="1:23" s="29" customFormat="1" ht="12.95" customHeight="1" x14ac:dyDescent="0.2">
      <c r="A25" s="25" t="s">
        <v>40</v>
      </c>
      <c r="B25" s="24" t="s">
        <v>42</v>
      </c>
      <c r="C25" s="28">
        <v>58338.404761219863</v>
      </c>
      <c r="D25" s="27">
        <v>5.5900000000000004E-4</v>
      </c>
      <c r="E25" s="29">
        <f t="shared" si="0"/>
        <v>18085.866728221768</v>
      </c>
      <c r="F25" s="29">
        <f t="shared" si="1"/>
        <v>18086</v>
      </c>
      <c r="G25" s="29">
        <f t="shared" si="2"/>
        <v>-4.7674780136730988E-2</v>
      </c>
      <c r="L25" s="29">
        <f t="shared" si="3"/>
        <v>-4.7674780136730988E-2</v>
      </c>
      <c r="O25" s="29">
        <f t="shared" ca="1" si="4"/>
        <v>-5.2562126653732735E-2</v>
      </c>
      <c r="Q25" s="38">
        <f t="shared" si="5"/>
        <v>43319.904761219863</v>
      </c>
      <c r="W25" s="39" t="s">
        <v>45</v>
      </c>
    </row>
    <row r="26" spans="1:23" s="29" customFormat="1" ht="12.95" customHeight="1" x14ac:dyDescent="0.2">
      <c r="A26" s="25" t="s">
        <v>40</v>
      </c>
      <c r="B26" s="24" t="s">
        <v>41</v>
      </c>
      <c r="C26" s="28">
        <v>58352.890491960105</v>
      </c>
      <c r="D26" s="27">
        <v>6.1399999999999996E-4</v>
      </c>
      <c r="E26" s="29">
        <f t="shared" si="0"/>
        <v>18126.36065580948</v>
      </c>
      <c r="F26" s="29">
        <f t="shared" si="1"/>
        <v>18126.5</v>
      </c>
      <c r="G26" s="29">
        <f t="shared" si="2"/>
        <v>-4.9847039896121714E-2</v>
      </c>
      <c r="L26" s="29">
        <f t="shared" si="3"/>
        <v>-4.9847039896121714E-2</v>
      </c>
      <c r="O26" s="29">
        <f t="shared" ca="1" si="4"/>
        <v>-5.2690875326321523E-2</v>
      </c>
      <c r="Q26" s="38">
        <f t="shared" si="5"/>
        <v>43334.390491960105</v>
      </c>
      <c r="W26" s="39" t="s">
        <v>45</v>
      </c>
    </row>
    <row r="27" spans="1:23" s="29" customFormat="1" ht="12.95" customHeight="1" x14ac:dyDescent="0.2">
      <c r="A27" s="25" t="s">
        <v>40</v>
      </c>
      <c r="B27" s="24" t="s">
        <v>42</v>
      </c>
      <c r="C27" s="28">
        <v>58353.070664649829</v>
      </c>
      <c r="D27" s="27">
        <v>5.8E-4</v>
      </c>
      <c r="E27" s="29">
        <f t="shared" si="0"/>
        <v>18126.864316962779</v>
      </c>
      <c r="F27" s="29">
        <f t="shared" si="1"/>
        <v>18127</v>
      </c>
      <c r="G27" s="29">
        <f t="shared" si="2"/>
        <v>-4.8537350172409788E-2</v>
      </c>
      <c r="L27" s="29">
        <f t="shared" si="3"/>
        <v>-4.8537350172409788E-2</v>
      </c>
      <c r="O27" s="29">
        <f t="shared" ca="1" si="4"/>
        <v>-5.2692464816106573E-2</v>
      </c>
      <c r="Q27" s="38">
        <f t="shared" si="5"/>
        <v>43334.570664649829</v>
      </c>
      <c r="W27" s="39" t="s">
        <v>45</v>
      </c>
    </row>
    <row r="28" spans="1:23" s="29" customFormat="1" ht="12.95" customHeight="1" x14ac:dyDescent="0.2">
      <c r="A28" s="25" t="s">
        <v>46</v>
      </c>
      <c r="B28" s="26" t="s">
        <v>42</v>
      </c>
      <c r="C28" s="28">
        <v>60221.078124000225</v>
      </c>
      <c r="D28" s="27">
        <v>7.7999999999999999E-4</v>
      </c>
      <c r="E28" s="29">
        <f t="shared" ref="E28" si="6">+(C28-C$7)/C$8</f>
        <v>23348.758893679023</v>
      </c>
      <c r="F28" s="29">
        <f t="shared" ref="F28" si="7">ROUND(2*E28,0)/2</f>
        <v>23349</v>
      </c>
      <c r="G28" s="29">
        <f t="shared" ref="G28" si="8">+C28-(C$7+F28*C$8)</f>
        <v>-8.6249999774736352E-2</v>
      </c>
      <c r="K28" s="29">
        <f>+G28</f>
        <v>-8.6249999774736352E-2</v>
      </c>
      <c r="O28" s="29">
        <f t="shared" ref="O28" ca="1" si="9">+C$11+C$12*$F28</f>
        <v>-6.9293096131134796E-2</v>
      </c>
      <c r="Q28" s="38">
        <f t="shared" ref="Q28" si="10">+C28-15018.5</f>
        <v>45202.578124000225</v>
      </c>
      <c r="W28" s="39" t="s">
        <v>45</v>
      </c>
    </row>
    <row r="29" spans="1:23" s="29" customFormat="1" ht="12.95" customHeight="1" x14ac:dyDescent="0.2">
      <c r="C29" s="37"/>
      <c r="D29" s="33"/>
      <c r="Q29" s="38"/>
    </row>
    <row r="30" spans="1:23" s="29" customFormat="1" ht="12.95" customHeight="1" x14ac:dyDescent="0.2">
      <c r="C30" s="37"/>
      <c r="D30" s="33"/>
      <c r="Q30" s="38"/>
    </row>
    <row r="31" spans="1:23" s="29" customFormat="1" ht="12.95" customHeight="1" x14ac:dyDescent="0.2">
      <c r="C31" s="37"/>
      <c r="D31" s="33"/>
      <c r="Q31" s="38"/>
    </row>
    <row r="32" spans="1:23" s="29" customFormat="1" ht="12.95" customHeight="1" x14ac:dyDescent="0.2">
      <c r="C32" s="37"/>
      <c r="D32" s="33"/>
      <c r="Q32" s="38"/>
    </row>
    <row r="33" spans="3:17" s="29" customFormat="1" ht="12.95" customHeight="1" x14ac:dyDescent="0.2">
      <c r="C33" s="37"/>
      <c r="D33" s="33"/>
      <c r="Q33" s="38"/>
    </row>
    <row r="34" spans="3:17" s="29" customFormat="1" ht="12.95" customHeight="1" x14ac:dyDescent="0.2">
      <c r="C34" s="37"/>
      <c r="D34" s="33"/>
    </row>
    <row r="35" spans="3:17" s="29" customFormat="1" ht="12.95" customHeight="1" x14ac:dyDescent="0.2">
      <c r="C35" s="37"/>
      <c r="D35" s="33"/>
    </row>
    <row r="36" spans="3:17" s="29" customFormat="1" ht="12.95" customHeight="1" x14ac:dyDescent="0.2">
      <c r="C36" s="37"/>
      <c r="D36" s="33"/>
    </row>
    <row r="37" spans="3:17" s="29" customFormat="1" ht="12.95" customHeight="1" x14ac:dyDescent="0.2">
      <c r="C37" s="37"/>
      <c r="D37" s="33"/>
    </row>
    <row r="38" spans="3:17" s="29" customFormat="1" ht="12.95" customHeight="1" x14ac:dyDescent="0.2">
      <c r="C38" s="37"/>
      <c r="D38" s="33"/>
    </row>
    <row r="39" spans="3:17" s="29" customFormat="1" ht="12.95" customHeight="1" x14ac:dyDescent="0.2">
      <c r="C39" s="37"/>
      <c r="D39" s="33"/>
    </row>
    <row r="40" spans="3:17" s="29" customFormat="1" ht="12.95" customHeight="1" x14ac:dyDescent="0.2">
      <c r="C40" s="37"/>
      <c r="D40" s="33"/>
    </row>
    <row r="41" spans="3:17" s="29" customFormat="1" ht="12.95" customHeight="1" x14ac:dyDescent="0.2">
      <c r="C41" s="37"/>
      <c r="D41" s="33"/>
    </row>
    <row r="42" spans="3:17" s="29" customFormat="1" ht="12.95" customHeight="1" x14ac:dyDescent="0.2">
      <c r="C42" s="37"/>
      <c r="D42" s="33"/>
    </row>
    <row r="43" spans="3:17" s="29" customFormat="1" ht="12.95" customHeight="1" x14ac:dyDescent="0.2">
      <c r="C43" s="37"/>
      <c r="D43" s="33"/>
    </row>
    <row r="44" spans="3:17" s="29" customFormat="1" ht="12.95" customHeight="1" x14ac:dyDescent="0.2">
      <c r="C44" s="37"/>
      <c r="D44" s="33"/>
    </row>
    <row r="45" spans="3:17" s="29" customFormat="1" ht="12.95" customHeight="1" x14ac:dyDescent="0.2">
      <c r="C45" s="37"/>
      <c r="D45" s="33"/>
    </row>
    <row r="46" spans="3:17" s="29" customFormat="1" ht="12.95" customHeight="1" x14ac:dyDescent="0.2">
      <c r="C46" s="37"/>
      <c r="D46" s="33"/>
    </row>
    <row r="47" spans="3:17" s="29" customFormat="1" ht="12.95" customHeight="1" x14ac:dyDescent="0.2">
      <c r="C47" s="37"/>
      <c r="D47" s="33"/>
    </row>
    <row r="48" spans="3:17" s="29" customFormat="1" ht="12.95" customHeight="1" x14ac:dyDescent="0.2">
      <c r="C48" s="37"/>
      <c r="D48" s="33"/>
    </row>
    <row r="49" spans="3:4" s="29" customFormat="1" ht="12.95" customHeight="1" x14ac:dyDescent="0.2">
      <c r="C49" s="37"/>
      <c r="D49" s="33"/>
    </row>
    <row r="50" spans="3:4" s="29" customFormat="1" ht="12.95" customHeight="1" x14ac:dyDescent="0.2">
      <c r="C50" s="33"/>
      <c r="D50" s="33"/>
    </row>
    <row r="51" spans="3:4" s="29" customFormat="1" ht="12.95" customHeight="1" x14ac:dyDescent="0.2">
      <c r="C51" s="33"/>
      <c r="D51" s="33"/>
    </row>
    <row r="52" spans="3:4" s="29" customFormat="1" ht="12.95" customHeight="1" x14ac:dyDescent="0.2">
      <c r="C52" s="33"/>
      <c r="D52" s="33"/>
    </row>
    <row r="53" spans="3:4" s="29" customFormat="1" ht="12.95" customHeight="1" x14ac:dyDescent="0.2">
      <c r="C53" s="33"/>
      <c r="D53" s="33"/>
    </row>
    <row r="54" spans="3:4" s="29" customFormat="1" ht="12.95" customHeight="1" x14ac:dyDescent="0.2">
      <c r="C54" s="33"/>
      <c r="D54" s="33"/>
    </row>
    <row r="55" spans="3:4" s="29" customFormat="1" ht="12.95" customHeight="1" x14ac:dyDescent="0.2">
      <c r="C55" s="33"/>
      <c r="D55" s="33"/>
    </row>
    <row r="56" spans="3:4" s="29" customFormat="1" ht="12.95" customHeight="1" x14ac:dyDescent="0.2">
      <c r="C56" s="33"/>
      <c r="D56" s="33"/>
    </row>
    <row r="57" spans="3:4" s="29" customFormat="1" ht="12.95" customHeight="1" x14ac:dyDescent="0.2">
      <c r="C57" s="33"/>
      <c r="D57" s="33"/>
    </row>
    <row r="58" spans="3:4" s="29" customFormat="1" ht="12.95" customHeight="1" x14ac:dyDescent="0.2">
      <c r="C58" s="33"/>
      <c r="D58" s="33"/>
    </row>
    <row r="59" spans="3:4" s="29" customFormat="1" ht="12.95" customHeight="1" x14ac:dyDescent="0.2">
      <c r="C59" s="33"/>
      <c r="D59" s="33"/>
    </row>
    <row r="60" spans="3:4" s="29" customFormat="1" ht="12.95" customHeight="1" x14ac:dyDescent="0.2">
      <c r="C60" s="33"/>
      <c r="D60" s="33"/>
    </row>
    <row r="61" spans="3:4" s="29" customFormat="1" ht="12.95" customHeight="1" x14ac:dyDescent="0.2">
      <c r="C61" s="33"/>
      <c r="D61" s="33"/>
    </row>
    <row r="62" spans="3:4" s="29" customFormat="1" ht="12.95" customHeight="1" x14ac:dyDescent="0.2">
      <c r="C62" s="33"/>
      <c r="D62" s="33"/>
    </row>
    <row r="63" spans="3:4" s="29" customFormat="1" ht="12.95" customHeight="1" x14ac:dyDescent="0.2">
      <c r="C63" s="33"/>
      <c r="D63" s="33"/>
    </row>
    <row r="64" spans="3:4" s="29" customFormat="1" ht="12.95" customHeight="1" x14ac:dyDescent="0.2">
      <c r="C64" s="33"/>
      <c r="D64" s="33"/>
    </row>
    <row r="65" spans="3:4" s="29" customFormat="1" ht="12.95" customHeight="1" x14ac:dyDescent="0.2">
      <c r="C65" s="33"/>
      <c r="D65" s="33"/>
    </row>
    <row r="66" spans="3:4" s="29" customFormat="1" ht="12.95" customHeight="1" x14ac:dyDescent="0.2">
      <c r="C66" s="33"/>
      <c r="D66" s="33"/>
    </row>
    <row r="67" spans="3:4" s="29" customFormat="1" ht="12.95" customHeight="1" x14ac:dyDescent="0.2">
      <c r="C67" s="33"/>
      <c r="D67" s="33"/>
    </row>
    <row r="68" spans="3:4" s="29" customFormat="1" ht="12.95" customHeight="1" x14ac:dyDescent="0.2">
      <c r="C68" s="33"/>
      <c r="D68" s="33"/>
    </row>
    <row r="69" spans="3:4" s="29" customFormat="1" ht="12.95" customHeight="1" x14ac:dyDescent="0.2">
      <c r="C69" s="33"/>
      <c r="D69" s="33"/>
    </row>
    <row r="70" spans="3:4" s="29" customFormat="1" ht="12.95" customHeight="1" x14ac:dyDescent="0.2">
      <c r="C70" s="33"/>
      <c r="D70" s="33"/>
    </row>
    <row r="71" spans="3:4" s="29" customFormat="1" ht="12.95" customHeight="1" x14ac:dyDescent="0.2">
      <c r="C71" s="33"/>
      <c r="D71" s="33"/>
    </row>
    <row r="72" spans="3:4" s="29" customFormat="1" ht="12.95" customHeight="1" x14ac:dyDescent="0.2">
      <c r="C72" s="33"/>
      <c r="D72" s="33"/>
    </row>
    <row r="73" spans="3:4" s="29" customFormat="1" ht="12.95" customHeight="1" x14ac:dyDescent="0.2">
      <c r="C73" s="33"/>
      <c r="D73" s="33"/>
    </row>
    <row r="74" spans="3:4" s="29" customFormat="1" ht="12.95" customHeight="1" x14ac:dyDescent="0.2">
      <c r="C74" s="33"/>
      <c r="D74" s="33"/>
    </row>
    <row r="75" spans="3:4" s="29" customFormat="1" ht="12.95" customHeight="1" x14ac:dyDescent="0.2">
      <c r="C75" s="33"/>
      <c r="D75" s="33"/>
    </row>
    <row r="76" spans="3:4" s="29" customFormat="1" ht="12.95" customHeight="1" x14ac:dyDescent="0.2">
      <c r="C76" s="33"/>
      <c r="D76" s="33"/>
    </row>
    <row r="77" spans="3:4" s="29" customFormat="1" ht="12.95" customHeight="1" x14ac:dyDescent="0.2">
      <c r="C77" s="33"/>
      <c r="D77" s="33"/>
    </row>
    <row r="78" spans="3:4" s="29" customFormat="1" ht="12.95" customHeight="1" x14ac:dyDescent="0.2">
      <c r="C78" s="33"/>
      <c r="D78" s="33"/>
    </row>
    <row r="79" spans="3:4" s="29" customFormat="1" ht="12.95" customHeight="1" x14ac:dyDescent="0.2">
      <c r="C79" s="33"/>
      <c r="D79" s="33"/>
    </row>
    <row r="80" spans="3:4" s="29" customFormat="1" ht="12.95" customHeight="1" x14ac:dyDescent="0.2">
      <c r="C80" s="33"/>
      <c r="D80" s="33"/>
    </row>
    <row r="81" spans="3:4" s="29" customFormat="1" ht="12.95" customHeight="1" x14ac:dyDescent="0.2">
      <c r="C81" s="33"/>
      <c r="D81" s="33"/>
    </row>
    <row r="82" spans="3:4" s="29" customFormat="1" ht="12.95" customHeight="1" x14ac:dyDescent="0.2">
      <c r="C82" s="33"/>
      <c r="D82" s="33"/>
    </row>
    <row r="83" spans="3:4" s="29" customFormat="1" ht="12.95" customHeight="1" x14ac:dyDescent="0.2">
      <c r="C83" s="33"/>
      <c r="D83" s="33"/>
    </row>
    <row r="84" spans="3:4" s="29" customFormat="1" ht="12.95" customHeight="1" x14ac:dyDescent="0.2">
      <c r="C84" s="33"/>
      <c r="D84" s="33"/>
    </row>
    <row r="85" spans="3:4" s="29" customFormat="1" ht="12.95" customHeight="1" x14ac:dyDescent="0.2">
      <c r="C85" s="33"/>
      <c r="D85" s="33"/>
    </row>
    <row r="86" spans="3:4" s="29" customFormat="1" ht="12.95" customHeight="1" x14ac:dyDescent="0.2">
      <c r="C86" s="33"/>
      <c r="D86" s="33"/>
    </row>
    <row r="87" spans="3:4" s="29" customFormat="1" ht="12.95" customHeight="1" x14ac:dyDescent="0.2">
      <c r="C87" s="33"/>
      <c r="D87" s="33"/>
    </row>
    <row r="88" spans="3:4" s="29" customFormat="1" ht="12.95" customHeight="1" x14ac:dyDescent="0.2">
      <c r="C88" s="33"/>
      <c r="D88" s="33"/>
    </row>
    <row r="89" spans="3:4" s="29" customFormat="1" ht="12.95" customHeight="1" x14ac:dyDescent="0.2">
      <c r="C89" s="33"/>
      <c r="D89" s="33"/>
    </row>
    <row r="90" spans="3:4" s="29" customFormat="1" ht="12.95" customHeight="1" x14ac:dyDescent="0.2">
      <c r="C90" s="33"/>
      <c r="D90" s="33"/>
    </row>
    <row r="91" spans="3:4" s="29" customFormat="1" ht="12.95" customHeight="1" x14ac:dyDescent="0.2">
      <c r="C91" s="33"/>
      <c r="D91" s="33"/>
    </row>
    <row r="92" spans="3:4" s="29" customFormat="1" ht="12.95" customHeight="1" x14ac:dyDescent="0.2">
      <c r="C92" s="33"/>
      <c r="D92" s="33"/>
    </row>
    <row r="93" spans="3:4" s="29" customFormat="1" ht="12.95" customHeight="1" x14ac:dyDescent="0.2">
      <c r="C93" s="33"/>
      <c r="D93" s="33"/>
    </row>
    <row r="94" spans="3:4" s="29" customFormat="1" ht="12.95" customHeight="1" x14ac:dyDescent="0.2">
      <c r="C94" s="33"/>
      <c r="D94" s="33"/>
    </row>
    <row r="95" spans="3:4" s="29" customFormat="1" ht="12.95" customHeight="1" x14ac:dyDescent="0.2">
      <c r="C95" s="33"/>
      <c r="D95" s="33"/>
    </row>
    <row r="96" spans="3:4" s="29" customFormat="1" ht="12.95" customHeight="1" x14ac:dyDescent="0.2">
      <c r="C96" s="33"/>
      <c r="D96" s="33"/>
    </row>
    <row r="97" spans="3:4" s="29" customFormat="1" ht="12.95" customHeight="1" x14ac:dyDescent="0.2">
      <c r="C97" s="33"/>
      <c r="D97" s="33"/>
    </row>
    <row r="98" spans="3:4" s="29" customFormat="1" ht="12.95" customHeight="1" x14ac:dyDescent="0.2">
      <c r="C98" s="33"/>
      <c r="D98" s="33"/>
    </row>
    <row r="99" spans="3:4" s="29" customFormat="1" ht="12.95" customHeight="1" x14ac:dyDescent="0.2">
      <c r="C99" s="33"/>
      <c r="D99" s="33"/>
    </row>
    <row r="100" spans="3:4" s="29" customFormat="1" ht="12.95" customHeight="1" x14ac:dyDescent="0.2">
      <c r="C100" s="33"/>
      <c r="D100" s="33"/>
    </row>
    <row r="101" spans="3:4" s="29" customFormat="1" ht="12.95" customHeight="1" x14ac:dyDescent="0.2">
      <c r="C101" s="33"/>
      <c r="D101" s="33"/>
    </row>
    <row r="102" spans="3:4" s="29" customFormat="1" ht="12.95" customHeight="1" x14ac:dyDescent="0.2">
      <c r="C102" s="33"/>
      <c r="D102" s="33"/>
    </row>
    <row r="103" spans="3:4" s="29" customFormat="1" ht="12.95" customHeight="1" x14ac:dyDescent="0.2">
      <c r="C103" s="33"/>
      <c r="D103" s="33"/>
    </row>
    <row r="104" spans="3:4" s="29" customFormat="1" ht="12.95" customHeight="1" x14ac:dyDescent="0.2">
      <c r="C104" s="33"/>
      <c r="D104" s="33"/>
    </row>
    <row r="105" spans="3:4" s="29" customFormat="1" ht="12.95" customHeight="1" x14ac:dyDescent="0.2">
      <c r="C105" s="33"/>
      <c r="D105" s="33"/>
    </row>
    <row r="106" spans="3:4" s="29" customFormat="1" ht="12.95" customHeight="1" x14ac:dyDescent="0.2">
      <c r="C106" s="33"/>
      <c r="D106" s="33"/>
    </row>
    <row r="107" spans="3:4" s="29" customFormat="1" ht="12.95" customHeight="1" x14ac:dyDescent="0.2">
      <c r="C107" s="33"/>
      <c r="D107" s="33"/>
    </row>
    <row r="108" spans="3:4" s="29" customFormat="1" ht="12.95" customHeight="1" x14ac:dyDescent="0.2">
      <c r="C108" s="33"/>
      <c r="D108" s="33"/>
    </row>
    <row r="109" spans="3:4" s="29" customFormat="1" ht="12.95" customHeight="1" x14ac:dyDescent="0.2">
      <c r="C109" s="33"/>
      <c r="D109" s="33"/>
    </row>
    <row r="110" spans="3:4" s="29" customFormat="1" ht="12.95" customHeight="1" x14ac:dyDescent="0.2">
      <c r="C110" s="33"/>
      <c r="D110" s="33"/>
    </row>
    <row r="111" spans="3:4" s="29" customFormat="1" ht="12.95" customHeight="1" x14ac:dyDescent="0.2">
      <c r="C111" s="33"/>
      <c r="D111" s="33"/>
    </row>
    <row r="112" spans="3:4" s="29" customFormat="1" ht="12.95" customHeight="1" x14ac:dyDescent="0.2">
      <c r="C112" s="33"/>
      <c r="D112" s="33"/>
    </row>
    <row r="113" spans="3:4" s="29" customFormat="1" ht="12.95" customHeight="1" x14ac:dyDescent="0.2">
      <c r="C113" s="33"/>
      <c r="D113" s="33"/>
    </row>
    <row r="114" spans="3:4" s="29" customFormat="1" ht="12.95" customHeight="1" x14ac:dyDescent="0.2">
      <c r="C114" s="33"/>
      <c r="D114" s="33"/>
    </row>
    <row r="115" spans="3:4" s="29" customFormat="1" ht="12.95" customHeight="1" x14ac:dyDescent="0.2">
      <c r="C115" s="33"/>
      <c r="D115" s="33"/>
    </row>
    <row r="116" spans="3:4" s="29" customFormat="1" ht="12.95" customHeight="1" x14ac:dyDescent="0.2">
      <c r="C116" s="33"/>
      <c r="D116" s="33"/>
    </row>
    <row r="117" spans="3:4" s="29" customFormat="1" ht="12.95" customHeight="1" x14ac:dyDescent="0.2">
      <c r="C117" s="33"/>
      <c r="D117" s="33"/>
    </row>
    <row r="118" spans="3:4" s="29" customFormat="1" ht="12.95" customHeight="1" x14ac:dyDescent="0.2">
      <c r="C118" s="33"/>
      <c r="D118" s="33"/>
    </row>
    <row r="119" spans="3:4" s="29" customFormat="1" ht="12.95" customHeight="1" x14ac:dyDescent="0.2">
      <c r="C119" s="33"/>
      <c r="D119" s="33"/>
    </row>
    <row r="120" spans="3:4" s="29" customFormat="1" ht="12.95" customHeight="1" x14ac:dyDescent="0.2">
      <c r="C120" s="33"/>
      <c r="D120" s="33"/>
    </row>
    <row r="121" spans="3:4" s="29" customFormat="1" ht="12.95" customHeight="1" x14ac:dyDescent="0.2">
      <c r="C121" s="33"/>
      <c r="D121" s="33"/>
    </row>
    <row r="122" spans="3:4" s="29" customFormat="1" ht="12.95" customHeight="1" x14ac:dyDescent="0.2">
      <c r="C122" s="33"/>
      <c r="D122" s="33"/>
    </row>
    <row r="123" spans="3:4" s="29" customFormat="1" ht="12.95" customHeight="1" x14ac:dyDescent="0.2">
      <c r="C123" s="33"/>
      <c r="D123" s="33"/>
    </row>
    <row r="124" spans="3:4" s="29" customFormat="1" ht="12.95" customHeight="1" x14ac:dyDescent="0.2">
      <c r="C124" s="33"/>
      <c r="D124" s="33"/>
    </row>
    <row r="125" spans="3:4" s="29" customFormat="1" ht="12.95" customHeight="1" x14ac:dyDescent="0.2">
      <c r="C125" s="33"/>
      <c r="D125" s="33"/>
    </row>
    <row r="126" spans="3:4" s="29" customFormat="1" ht="12.95" customHeight="1" x14ac:dyDescent="0.2">
      <c r="C126" s="33"/>
      <c r="D126" s="33"/>
    </row>
    <row r="127" spans="3:4" s="29" customFormat="1" ht="12.95" customHeight="1" x14ac:dyDescent="0.2">
      <c r="C127" s="33"/>
      <c r="D127" s="33"/>
    </row>
    <row r="128" spans="3:4" s="29" customFormat="1" ht="12.95" customHeight="1" x14ac:dyDescent="0.2">
      <c r="C128" s="33"/>
      <c r="D128" s="33"/>
    </row>
    <row r="129" spans="3:4" s="29" customFormat="1" ht="12.95" customHeight="1" x14ac:dyDescent="0.2">
      <c r="C129" s="33"/>
      <c r="D129" s="33"/>
    </row>
    <row r="130" spans="3:4" s="29" customFormat="1" ht="12.95" customHeight="1" x14ac:dyDescent="0.2">
      <c r="C130" s="33"/>
      <c r="D130" s="33"/>
    </row>
    <row r="131" spans="3:4" s="29" customFormat="1" ht="12.95" customHeight="1" x14ac:dyDescent="0.2">
      <c r="C131" s="33"/>
      <c r="D131" s="33"/>
    </row>
    <row r="132" spans="3:4" s="29" customFormat="1" ht="12.95" customHeight="1" x14ac:dyDescent="0.2">
      <c r="C132" s="33"/>
      <c r="D132" s="33"/>
    </row>
    <row r="133" spans="3:4" s="29" customFormat="1" ht="12.95" customHeight="1" x14ac:dyDescent="0.2">
      <c r="C133" s="33"/>
      <c r="D133" s="33"/>
    </row>
    <row r="134" spans="3:4" s="29" customFormat="1" ht="12.95" customHeight="1" x14ac:dyDescent="0.2">
      <c r="C134" s="33"/>
      <c r="D134" s="33"/>
    </row>
    <row r="135" spans="3:4" s="29" customFormat="1" ht="12.95" customHeight="1" x14ac:dyDescent="0.2">
      <c r="C135" s="33"/>
      <c r="D135" s="33"/>
    </row>
    <row r="136" spans="3:4" s="29" customFormat="1" ht="12.95" customHeight="1" x14ac:dyDescent="0.2">
      <c r="C136" s="33"/>
      <c r="D136" s="33"/>
    </row>
    <row r="137" spans="3:4" s="29" customFormat="1" ht="12.95" customHeight="1" x14ac:dyDescent="0.2">
      <c r="C137" s="33"/>
      <c r="D137" s="33"/>
    </row>
    <row r="138" spans="3:4" s="29" customFormat="1" ht="12.95" customHeight="1" x14ac:dyDescent="0.2">
      <c r="C138" s="33"/>
      <c r="D138" s="33"/>
    </row>
    <row r="139" spans="3:4" s="29" customFormat="1" ht="12.95" customHeight="1" x14ac:dyDescent="0.2">
      <c r="C139" s="33"/>
      <c r="D139" s="33"/>
    </row>
    <row r="140" spans="3:4" s="29" customFormat="1" ht="12.95" customHeight="1" x14ac:dyDescent="0.2">
      <c r="C140" s="33"/>
      <c r="D140" s="33"/>
    </row>
    <row r="141" spans="3:4" s="29" customFormat="1" ht="12.95" customHeight="1" x14ac:dyDescent="0.2">
      <c r="C141" s="33"/>
      <c r="D141" s="33"/>
    </row>
    <row r="142" spans="3:4" s="29" customFormat="1" ht="12.95" customHeight="1" x14ac:dyDescent="0.2">
      <c r="C142" s="33"/>
      <c r="D142" s="33"/>
    </row>
    <row r="143" spans="3:4" s="29" customFormat="1" ht="12.95" customHeight="1" x14ac:dyDescent="0.2">
      <c r="C143" s="33"/>
      <c r="D143" s="33"/>
    </row>
    <row r="144" spans="3:4" s="29" customFormat="1" ht="12.95" customHeight="1" x14ac:dyDescent="0.2">
      <c r="C144" s="33"/>
      <c r="D144" s="33"/>
    </row>
    <row r="145" spans="3:4" s="29" customFormat="1" ht="12.95" customHeight="1" x14ac:dyDescent="0.2">
      <c r="C145" s="33"/>
      <c r="D145" s="33"/>
    </row>
    <row r="146" spans="3:4" s="29" customFormat="1" ht="12.95" customHeight="1" x14ac:dyDescent="0.2">
      <c r="C146" s="33"/>
      <c r="D146" s="33"/>
    </row>
    <row r="147" spans="3:4" s="29" customFormat="1" ht="12.95" customHeight="1" x14ac:dyDescent="0.2">
      <c r="C147" s="33"/>
      <c r="D147" s="33"/>
    </row>
    <row r="148" spans="3:4" s="29" customFormat="1" ht="12.95" customHeight="1" x14ac:dyDescent="0.2">
      <c r="C148" s="33"/>
      <c r="D148" s="33"/>
    </row>
    <row r="149" spans="3:4" s="29" customFormat="1" ht="12.95" customHeight="1" x14ac:dyDescent="0.2">
      <c r="C149" s="33"/>
      <c r="D149" s="33"/>
    </row>
    <row r="150" spans="3:4" s="29" customFormat="1" ht="12.95" customHeight="1" x14ac:dyDescent="0.2">
      <c r="C150" s="33"/>
      <c r="D150" s="33"/>
    </row>
    <row r="151" spans="3:4" s="29" customFormat="1" ht="12.95" customHeight="1" x14ac:dyDescent="0.2">
      <c r="C151" s="33"/>
      <c r="D151" s="33"/>
    </row>
    <row r="152" spans="3:4" s="29" customFormat="1" ht="12.95" customHeight="1" x14ac:dyDescent="0.2">
      <c r="C152" s="33"/>
      <c r="D152" s="33"/>
    </row>
    <row r="153" spans="3:4" s="29" customFormat="1" ht="12.95" customHeight="1" x14ac:dyDescent="0.2">
      <c r="C153" s="33"/>
      <c r="D153" s="33"/>
    </row>
    <row r="154" spans="3:4" s="29" customFormat="1" ht="12.95" customHeight="1" x14ac:dyDescent="0.2">
      <c r="C154" s="33"/>
      <c r="D154" s="33"/>
    </row>
    <row r="155" spans="3:4" s="29" customFormat="1" ht="12.95" customHeight="1" x14ac:dyDescent="0.2">
      <c r="C155" s="33"/>
      <c r="D155" s="33"/>
    </row>
    <row r="156" spans="3:4" s="29" customFormat="1" ht="12.95" customHeight="1" x14ac:dyDescent="0.2">
      <c r="C156" s="33"/>
      <c r="D156" s="33"/>
    </row>
    <row r="157" spans="3:4" s="29" customFormat="1" ht="12.95" customHeight="1" x14ac:dyDescent="0.2">
      <c r="C157" s="33"/>
      <c r="D157" s="33"/>
    </row>
    <row r="158" spans="3:4" s="29" customFormat="1" ht="12.95" customHeight="1" x14ac:dyDescent="0.2">
      <c r="C158" s="33"/>
      <c r="D158" s="33"/>
    </row>
    <row r="159" spans="3:4" s="29" customFormat="1" ht="12.95" customHeight="1" x14ac:dyDescent="0.2">
      <c r="C159" s="33"/>
      <c r="D159" s="33"/>
    </row>
    <row r="160" spans="3:4" s="29" customFormat="1" ht="12.95" customHeight="1" x14ac:dyDescent="0.2">
      <c r="C160" s="33"/>
      <c r="D160" s="33"/>
    </row>
    <row r="161" spans="3:4" s="29" customFormat="1" ht="12.95" customHeight="1" x14ac:dyDescent="0.2">
      <c r="C161" s="33"/>
      <c r="D161" s="33"/>
    </row>
    <row r="162" spans="3:4" s="29" customFormat="1" ht="12.95" customHeight="1" x14ac:dyDescent="0.2">
      <c r="C162" s="33"/>
      <c r="D162" s="33"/>
    </row>
    <row r="163" spans="3:4" s="29" customFormat="1" ht="12.95" customHeight="1" x14ac:dyDescent="0.2">
      <c r="C163" s="33"/>
      <c r="D163" s="33"/>
    </row>
    <row r="164" spans="3:4" s="29" customFormat="1" ht="12.95" customHeight="1" x14ac:dyDescent="0.2">
      <c r="C164" s="33"/>
      <c r="D164" s="33"/>
    </row>
    <row r="165" spans="3:4" s="29" customFormat="1" ht="12.95" customHeight="1" x14ac:dyDescent="0.2">
      <c r="C165" s="33"/>
      <c r="D165" s="33"/>
    </row>
    <row r="166" spans="3:4" s="29" customFormat="1" ht="12.95" customHeight="1" x14ac:dyDescent="0.2">
      <c r="C166" s="33"/>
      <c r="D166" s="33"/>
    </row>
    <row r="167" spans="3:4" s="29" customFormat="1" ht="12.95" customHeight="1" x14ac:dyDescent="0.2">
      <c r="C167" s="33"/>
      <c r="D167" s="33"/>
    </row>
    <row r="168" spans="3:4" s="29" customFormat="1" ht="12.95" customHeight="1" x14ac:dyDescent="0.2">
      <c r="C168" s="33"/>
      <c r="D168" s="33"/>
    </row>
    <row r="169" spans="3:4" s="29" customFormat="1" ht="12.95" customHeight="1" x14ac:dyDescent="0.2">
      <c r="C169" s="33"/>
      <c r="D169" s="33"/>
    </row>
    <row r="170" spans="3:4" s="29" customFormat="1" ht="12.95" customHeight="1" x14ac:dyDescent="0.2">
      <c r="C170" s="33"/>
      <c r="D170" s="33"/>
    </row>
    <row r="171" spans="3:4" s="29" customFormat="1" ht="12.95" customHeight="1" x14ac:dyDescent="0.2">
      <c r="C171" s="33"/>
      <c r="D171" s="33"/>
    </row>
    <row r="172" spans="3:4" s="29" customFormat="1" ht="12.95" customHeight="1" x14ac:dyDescent="0.2">
      <c r="C172" s="33"/>
      <c r="D172" s="33"/>
    </row>
    <row r="173" spans="3:4" s="29" customFormat="1" ht="12.95" customHeight="1" x14ac:dyDescent="0.2">
      <c r="C173" s="33"/>
      <c r="D173" s="33"/>
    </row>
    <row r="174" spans="3:4" s="29" customFormat="1" ht="12.95" customHeight="1" x14ac:dyDescent="0.2">
      <c r="C174" s="33"/>
      <c r="D174" s="33"/>
    </row>
    <row r="175" spans="3:4" s="29" customFormat="1" ht="12.95" customHeight="1" x14ac:dyDescent="0.2">
      <c r="C175" s="33"/>
      <c r="D175" s="33"/>
    </row>
    <row r="176" spans="3:4" s="29" customFormat="1" ht="12.95" customHeight="1" x14ac:dyDescent="0.2">
      <c r="C176" s="33"/>
      <c r="D176" s="33"/>
    </row>
    <row r="177" spans="3:4" s="29" customFormat="1" ht="12.95" customHeight="1" x14ac:dyDescent="0.2">
      <c r="C177" s="33"/>
      <c r="D177" s="33"/>
    </row>
    <row r="178" spans="3:4" s="29" customFormat="1" ht="12.95" customHeight="1" x14ac:dyDescent="0.2">
      <c r="C178" s="33"/>
      <c r="D178" s="33"/>
    </row>
    <row r="179" spans="3:4" s="29" customFormat="1" ht="12.95" customHeight="1" x14ac:dyDescent="0.2">
      <c r="C179" s="33"/>
      <c r="D179" s="33"/>
    </row>
    <row r="180" spans="3:4" s="29" customFormat="1" ht="12.95" customHeight="1" x14ac:dyDescent="0.2">
      <c r="C180" s="33"/>
      <c r="D180" s="33"/>
    </row>
    <row r="181" spans="3:4" s="29" customFormat="1" ht="12.95" customHeight="1" x14ac:dyDescent="0.2">
      <c r="C181" s="33"/>
      <c r="D181" s="33"/>
    </row>
    <row r="182" spans="3:4" s="29" customFormat="1" ht="12.95" customHeight="1" x14ac:dyDescent="0.2">
      <c r="C182" s="33"/>
      <c r="D182" s="33"/>
    </row>
    <row r="183" spans="3:4" s="29" customFormat="1" ht="12.95" customHeight="1" x14ac:dyDescent="0.2">
      <c r="C183" s="33"/>
      <c r="D183" s="33"/>
    </row>
    <row r="184" spans="3:4" s="29" customFormat="1" ht="12.95" customHeight="1" x14ac:dyDescent="0.2">
      <c r="C184" s="33"/>
      <c r="D184" s="33"/>
    </row>
    <row r="185" spans="3:4" s="29" customFormat="1" ht="12.95" customHeight="1" x14ac:dyDescent="0.2">
      <c r="C185" s="33"/>
      <c r="D185" s="33"/>
    </row>
    <row r="186" spans="3:4" s="29" customFormat="1" ht="12.95" customHeight="1" x14ac:dyDescent="0.2">
      <c r="C186" s="33"/>
      <c r="D186" s="33"/>
    </row>
    <row r="187" spans="3:4" s="29" customFormat="1" ht="12.95" customHeight="1" x14ac:dyDescent="0.2">
      <c r="C187" s="33"/>
      <c r="D187" s="33"/>
    </row>
    <row r="188" spans="3:4" s="29" customFormat="1" ht="12.95" customHeight="1" x14ac:dyDescent="0.2">
      <c r="C188" s="33"/>
      <c r="D188" s="33"/>
    </row>
    <row r="189" spans="3:4" s="29" customFormat="1" ht="12.95" customHeight="1" x14ac:dyDescent="0.2">
      <c r="C189" s="33"/>
      <c r="D189" s="33"/>
    </row>
    <row r="190" spans="3:4" s="29" customFormat="1" ht="12.95" customHeight="1" x14ac:dyDescent="0.2">
      <c r="C190" s="33"/>
      <c r="D190" s="33"/>
    </row>
    <row r="191" spans="3:4" s="29" customFormat="1" ht="12.95" customHeight="1" x14ac:dyDescent="0.2">
      <c r="C191" s="33"/>
      <c r="D191" s="33"/>
    </row>
    <row r="192" spans="3:4" s="29" customFormat="1" ht="12.95" customHeight="1" x14ac:dyDescent="0.2">
      <c r="C192" s="33"/>
      <c r="D192" s="33"/>
    </row>
    <row r="193" spans="3:4" s="29" customFormat="1" ht="12.95" customHeight="1" x14ac:dyDescent="0.2">
      <c r="C193" s="33"/>
      <c r="D193" s="33"/>
    </row>
    <row r="194" spans="3:4" s="29" customFormat="1" ht="12.95" customHeight="1" x14ac:dyDescent="0.2">
      <c r="C194" s="33"/>
      <c r="D194" s="33"/>
    </row>
    <row r="195" spans="3:4" s="29" customFormat="1" ht="12.95" customHeight="1" x14ac:dyDescent="0.2">
      <c r="C195" s="33"/>
      <c r="D195" s="33"/>
    </row>
    <row r="196" spans="3:4" s="29" customFormat="1" ht="12.95" customHeight="1" x14ac:dyDescent="0.2">
      <c r="C196" s="33"/>
      <c r="D196" s="33"/>
    </row>
    <row r="197" spans="3:4" s="29" customFormat="1" ht="12.95" customHeight="1" x14ac:dyDescent="0.2">
      <c r="C197" s="33"/>
      <c r="D197" s="33"/>
    </row>
    <row r="198" spans="3:4" s="29" customFormat="1" ht="12.95" customHeight="1" x14ac:dyDescent="0.2">
      <c r="C198" s="33"/>
      <c r="D198" s="33"/>
    </row>
    <row r="199" spans="3:4" s="29" customFormat="1" ht="12.95" customHeight="1" x14ac:dyDescent="0.2">
      <c r="C199" s="33"/>
      <c r="D199" s="33"/>
    </row>
    <row r="200" spans="3:4" s="29" customFormat="1" ht="12.95" customHeight="1" x14ac:dyDescent="0.2">
      <c r="C200" s="33"/>
      <c r="D200" s="33"/>
    </row>
    <row r="201" spans="3:4" s="29" customFormat="1" ht="12.95" customHeight="1" x14ac:dyDescent="0.2">
      <c r="C201" s="33"/>
      <c r="D201" s="33"/>
    </row>
    <row r="202" spans="3:4" s="29" customFormat="1" ht="12.95" customHeight="1" x14ac:dyDescent="0.2">
      <c r="C202" s="33"/>
      <c r="D202" s="33"/>
    </row>
    <row r="203" spans="3:4" s="29" customFormat="1" ht="12.95" customHeight="1" x14ac:dyDescent="0.2">
      <c r="C203" s="33"/>
      <c r="D203" s="33"/>
    </row>
    <row r="204" spans="3:4" s="29" customFormat="1" ht="12.95" customHeight="1" x14ac:dyDescent="0.2">
      <c r="C204" s="33"/>
      <c r="D204" s="33"/>
    </row>
    <row r="205" spans="3:4" s="29" customFormat="1" ht="12.95" customHeight="1" x14ac:dyDescent="0.2">
      <c r="C205" s="33"/>
      <c r="D205" s="33"/>
    </row>
    <row r="206" spans="3:4" s="29" customFormat="1" ht="12.95" customHeight="1" x14ac:dyDescent="0.2">
      <c r="C206" s="33"/>
      <c r="D206" s="33"/>
    </row>
    <row r="207" spans="3:4" s="29" customFormat="1" ht="12.95" customHeight="1" x14ac:dyDescent="0.2">
      <c r="C207" s="33"/>
      <c r="D207" s="33"/>
    </row>
    <row r="208" spans="3:4" s="29" customFormat="1" ht="12.95" customHeight="1" x14ac:dyDescent="0.2">
      <c r="C208" s="33"/>
      <c r="D208" s="33"/>
    </row>
    <row r="209" spans="3:4" s="29" customFormat="1" ht="12.95" customHeight="1" x14ac:dyDescent="0.2">
      <c r="C209" s="33"/>
      <c r="D209" s="33"/>
    </row>
    <row r="210" spans="3:4" s="29" customFormat="1" ht="12.95" customHeight="1" x14ac:dyDescent="0.2">
      <c r="C210" s="33"/>
      <c r="D210" s="33"/>
    </row>
    <row r="211" spans="3:4" s="29" customFormat="1" ht="12.95" customHeight="1" x14ac:dyDescent="0.2">
      <c r="C211" s="33"/>
      <c r="D211" s="33"/>
    </row>
    <row r="212" spans="3:4" s="29" customFormat="1" ht="12.95" customHeight="1" x14ac:dyDescent="0.2">
      <c r="C212" s="33"/>
      <c r="D212" s="33"/>
    </row>
    <row r="213" spans="3:4" s="29" customFormat="1" ht="12.95" customHeight="1" x14ac:dyDescent="0.2">
      <c r="C213" s="33"/>
      <c r="D213" s="33"/>
    </row>
    <row r="214" spans="3:4" s="29" customFormat="1" ht="12.95" customHeight="1" x14ac:dyDescent="0.2">
      <c r="C214" s="33"/>
      <c r="D214" s="33"/>
    </row>
    <row r="215" spans="3:4" s="29" customFormat="1" ht="12.95" customHeight="1" x14ac:dyDescent="0.2">
      <c r="C215" s="33"/>
      <c r="D215" s="33"/>
    </row>
    <row r="216" spans="3:4" s="29" customFormat="1" ht="12.95" customHeight="1" x14ac:dyDescent="0.2">
      <c r="C216" s="33"/>
      <c r="D216" s="33"/>
    </row>
    <row r="217" spans="3:4" s="29" customFormat="1" ht="12.95" customHeight="1" x14ac:dyDescent="0.2">
      <c r="C217" s="33"/>
      <c r="D217" s="33"/>
    </row>
    <row r="218" spans="3:4" s="29" customFormat="1" ht="12.95" customHeight="1" x14ac:dyDescent="0.2">
      <c r="C218" s="33"/>
      <c r="D218" s="33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2024-07-29T08:25:04Z</dcterms:modified>
</cp:coreProperties>
</file>