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5D52674-6FAC-44D5-B484-EA2299E69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Q21" i="1"/>
  <c r="E21" i="1"/>
  <c r="F21" i="1"/>
  <c r="G21" i="1"/>
  <c r="C17" i="1"/>
  <c r="H21" i="1"/>
  <c r="C12" i="1"/>
  <c r="F15" i="1" l="1"/>
  <c r="C16" i="1"/>
  <c r="D18" i="1" s="1"/>
  <c r="C11" i="1"/>
  <c r="C15" i="1" l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<sst xmlns="http://schemas.openxmlformats.org/spreadsheetml/2006/main" count="55" uniqueCount="49">
  <si>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</si>
  <si>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</si>
  <si>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</si>
  <si>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</si>
  <si>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</si>
  <si>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</si>
  <si>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</si>
  <si>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</si>
  <si>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</si>
  <si>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</si>
  <si>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</si>
  <si>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</si>
  <si>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</si>
  <si>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</si>
  <si>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</si>
  <si>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</si>
  <si>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</si>
  <si>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</si>
  <si>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</si>
  <si>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</si>
  <si>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</si>
  <si>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</si>
  <si>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</si>
  <si>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</si>
  <si>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</si>
  <si>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</si>
  <si>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</si>
  <si>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</si>
  <si>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</si>
  <si>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</si>
  <si>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</si>
  <si>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</si>
  <si>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</si>
  <si>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</si>
  <si>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</si>
  <si>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NT Vel  / GSC 8572-0800</t>
  </si>
  <si>
    <t>Vel_NT.xls</t>
  </si>
  <si>
    <t>EA</t>
  </si>
  <si>
    <t>IBVS 5495 Eph.</t>
  </si>
  <si>
    <t>IBVS 5495</t>
  </si>
  <si>
    <t>Vel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</si>
  <si>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</si>
  <si>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</si>
  <si>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</si>
  <si>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</si>
  <si>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</si>
  <si>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</si>
  <si>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</si>
  <si>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8.32-9.02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</si>
</sst>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0" fillId="0" borderId="9" xfId="0" applyBorder="1" applyAlignment="1"/>
    <xf numFmtId="0" fontId="0" fillId="0" borderId="9" xfId="0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NT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6D-454B-9C24-92A3C3B2D3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6D-454B-9C24-92A3C3B2D3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6D-454B-9C24-92A3C3B2D3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6D-454B-9C24-92A3C3B2D3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6D-454B-9C24-92A3C3B2D3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6D-454B-9C24-92A3C3B2D3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6D-454B-9C24-92A3C3B2D3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6D-454B-9C24-92A3C3B2D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788896"/>
        <c:axId val="1"/>
      </c:scatterChart>
      <c:valAx>
        <c:axId val="74178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788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47A263-CE28-08E5-4E77-1BA30AD98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42578125" customWidth="1"/>
    <col min="6" max="6" width="19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8"/>
      <c r="F1" s="28" t="s">
        <v>36</v>
      </c>
      <c r="G1" s="29" t="s">
        <v>37</v>
      </c>
      <c r="H1" s="10" t="s">
        <v>38</v>
      </c>
      <c r="I1" s="30">
        <v>52709.676999999996</v>
      </c>
      <c r="J1" s="30">
        <v>9.2556989999999999</v>
      </c>
      <c r="K1" s="29" t="s">
        <v>39</v>
      </c>
      <c r="L1" s="27" t="s">
        <v>40</v>
      </c>
    </row>
    <row r="2" spans="1:12" x14ac:dyDescent="0.2">
      <c r="A2" t="s">
        <v>23</v>
      </c>
      <c r="B2" t="s">
        <v>37</v>
      </c>
      <c r="C2" s="9" t="s">
        <v>40</v>
      </c>
      <c r="D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52709.676999999996</v>
      </c>
      <c r="D4" s="8">
        <v>9.2556989999999999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52709.676999999996</v>
      </c>
      <c r="D7" s="31" t="s">
        <v>47</v>
      </c>
    </row>
    <row r="8" spans="1:12" x14ac:dyDescent="0.2">
      <c r="A8" t="s">
        <v>2</v>
      </c>
      <c r="C8">
        <f>+D4</f>
        <v>9.2556989999999999</v>
      </c>
      <c r="D8" s="31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2" t="s">
        <v>42</v>
      </c>
      <c r="F12" s="33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43</v>
      </c>
      <c r="F13" s="35">
        <v>1</v>
      </c>
    </row>
    <row r="14" spans="1:12" x14ac:dyDescent="0.2">
      <c r="A14" s="11"/>
      <c r="B14" s="11"/>
      <c r="C14" s="11"/>
      <c r="D14" s="11"/>
      <c r="E14" s="34" t="s">
        <v>32</v>
      </c>
      <c r="F14" s="36">
        <f ca="1">NOW()+15018.5+$C$9/24</f>
        <v>60520.798501736106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4" t="s">
        <v>44</v>
      </c>
      <c r="F15" s="36">
        <f ca="1">ROUND(2*($F$14-$C$7)/$C$8,0)/2+$F$13</f>
        <v>845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4" t="s">
        <v>33</v>
      </c>
      <c r="F16" s="36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7" t="s">
        <v>45</v>
      </c>
      <c r="F17" s="36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9" t="s">
        <v>46</v>
      </c>
      <c r="F18" s="38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52709.676999999996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37691.176999999996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2024-07-29T07:09:50Z</dcterms:modified>
</cp:coreProperties>
</file>