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478E43-6B7C-4098-8B00-1DD5ABF4E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<sst xmlns="http://schemas.openxmlformats.org/spreadsheetml/2006/main" count="56" uniqueCount="52">
  <si>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</si>
  <si>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</si>
  <si>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</si>
  <si>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</si>
  <si>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</si>
  <si>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</si>
  <si>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</si>
  <si>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</si>
  <si>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</si>
  <si>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</si>
  <si>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</si>
  <si>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</si>
  <si>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</si>
  <si>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</si>
  <si>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</si>
  <si>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</si>
  <si>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</si>
  <si>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</si>
  <si>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</si>
  <si>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</si>
  <si>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</si>
  <si>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</si>
  <si>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</si>
  <si>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</si>
  <si>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</si>
  <si>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</si>
  <si>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</si>
  <si>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</si>
  <si>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</si>
  <si>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</si>
  <si>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</si>
  <si>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</si>
  <si>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</si>
  <si>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</si>
  <si>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</si>
  <si>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</si>
  <si>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</si>
  <si>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</si>
  <si>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</si>
  <si>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</si>
  <si>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</si>
  <si>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</si>
  <si>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</si>
  <si>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</si>
  <si>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</si>
  <si>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NZ Vir</t>
  </si>
  <si>
    <t>JBAV 96</t>
  </si>
  <si>
    <t>I</t>
  </si>
  <si>
    <t>EA/RS</t>
  </si>
  <si>
    <t>VSX</t>
  </si>
  <si>
    <t>11.06 (0.20)</t>
  </si>
  <si>
    <t>Mag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</si>
</sst>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NZ Vir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-0.24699049985792954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-1.3877787807814457E-17</c:v>
                </c:pt>
                <c:pt idx="1">
                  <c:v>-0.24699049985792954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4815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NZ Vir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-0.24699049985792954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-1.3877787807814457E-17</c:v>
                </c:pt>
                <c:pt idx="1">
                  <c:v>-0.24699049985792954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4815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52500.800499999998</v>
      </c>
      <c r="D7" s="13" t="s">
        <v>49</v>
      </c>
    </row>
    <row r="8" spans="1:15" ht="12.95" customHeight="1" x14ac:dyDescent="0.2">
      <c r="A8" s="20" t="s">
        <v>3</v>
      </c>
      <c r="C8" s="28">
        <v>1.6506487000000001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-1.3877787807814457E-17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-5.1296053968417346E-5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60685.843318055551</v>
      </c>
    </row>
    <row r="15" spans="1:15" ht="12.95" customHeight="1" x14ac:dyDescent="0.2">
      <c r="A15" s="17" t="s">
        <v>17</v>
      </c>
      <c r="C15" s="18">
        <f ca="1">(C7+C11)+(C8+C12)*INT(MAX(F21:F3533))</f>
        <v>60448.427000000142</v>
      </c>
      <c r="E15" s="37" t="s">
        <v>33</v>
      </c>
      <c r="F15" s="39">
        <f ca="1">ROUND(2*(F14-$C$7)/$C$8,0)/2+F13</f>
        <v>4959.5</v>
      </c>
    </row>
    <row r="16" spans="1:15" ht="12.95" customHeight="1" x14ac:dyDescent="0.2">
      <c r="A16" s="17" t="s">
        <v>4</v>
      </c>
      <c r="C16" s="18">
        <f ca="1">+C8+C12</f>
        <v>1.6505974039460316</v>
      </c>
      <c r="E16" s="37" t="s">
        <v>34</v>
      </c>
      <c r="F16" s="39">
        <f ca="1">ROUND(2*(F14-$C$15)/$C$16,0)/2+F13</f>
        <v>145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45669.659456905654</v>
      </c>
    </row>
    <row r="18" spans="1:21" ht="12.95" customHeight="1" thickTop="1" thickBot="1" x14ac:dyDescent="0.25">
      <c r="A18" s="17" t="s">
        <v>5</v>
      </c>
      <c r="C18" s="24">
        <f ca="1">+C15</f>
        <v>60448.427000000142</v>
      </c>
      <c r="D18" s="25">
        <f ca="1">+C16</f>
        <v>1.6505974039460316</v>
      </c>
      <c r="E18" s="42" t="s">
        <v>44</v>
      </c>
      <c r="F18" s="41">
        <f ca="1">+($C$15+$C$16*$F$16)-($C$16/2)-15018.5-$C$5/24</f>
        <v>45668.834158203681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49</v>
      </c>
      <c r="B21" s="21"/>
      <c r="C21" s="22">
        <v>52500.800499999998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-1.3877787807814457E-17</v>
      </c>
      <c r="Q21" s="26">
        <f>+C21-15018.5</f>
        <v>37482.300499999998</v>
      </c>
    </row>
    <row r="22" spans="1:21" ht="12.95" customHeight="1" x14ac:dyDescent="0.2">
      <c r="A22" s="45" t="s">
        <v>46</v>
      </c>
      <c r="B22" s="46" t="s">
        <v>47</v>
      </c>
      <c r="C22" s="47">
        <v>60448.427000000142</v>
      </c>
      <c r="D22" s="45">
        <v>5.0000000000000001E-3</v>
      </c>
      <c r="E22" s="20">
        <f>+(C22-C$7)/C$8</f>
        <v>4814.8503676161645</v>
      </c>
      <c r="F22" s="20">
        <f>ROUND(2*E22,0)/2</f>
        <v>4815</v>
      </c>
      <c r="G22" s="20">
        <f>+C22-(C$7+F22*C$8)</f>
        <v>-0.24699049985792954</v>
      </c>
      <c r="K22" s="20">
        <f>+G22</f>
        <v>-0.24699049985792954</v>
      </c>
      <c r="O22" s="20">
        <f ca="1">+C$11+C$12*$F22</f>
        <v>-0.24699049985792954</v>
      </c>
      <c r="Q22" s="26">
        <f>+C22-15018.5</f>
        <v>45429.927000000142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2025-01-10T07:14:22Z</dcterms:modified>
</cp:coreProperties>
</file>