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DF7CE41-746D-46D7-9277-A914CF94411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C15" i="1" l="1"/>
  <c r="O21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<sst xmlns="http://schemas.openxmlformats.org/spreadsheetml/2006/main" count="56" uniqueCount="51">
  <si>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</si>
  <si>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</si>
  <si>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</si>
  <si>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</si>
  <si>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</si>
  <si>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</si>
  <si>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</si>
  <si>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</si>
  <si>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</si>
  <si>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</si>
  <si>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</si>
  <si>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</si>
  <si>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</si>
  <si>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</si>
  <si>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</si>
  <si>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</si>
  <si>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</si>
  <si>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</si>
  <si>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</si>
  <si>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</si>
  <si>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</si>
  <si>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</si>
  <si>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</si>
  <si>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</si>
  <si>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</si>
  <si>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</si>
  <si>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</si>
  <si>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</si>
  <si>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</si>
  <si>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</si>
  <si>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</si>
  <si>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</si>
  <si>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</si>
  <si>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</si>
  <si>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</si>
  <si>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</si>
  <si>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</si>
  <si>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</si>
  <si>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</si>
  <si>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</si>
  <si>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</si>
  <si>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I</t>
  </si>
  <si>
    <t>OEJV 0181</t>
  </si>
  <si>
    <t xml:space="preserve">V0414 Aql  </t>
  </si>
  <si>
    <t>2017K</t>
  </si>
  <si>
    <t>G473.-5049</t>
  </si>
  <si>
    <t xml:space="preserve">EA        </t>
  </si>
  <si>
    <t>pr_6</t>
  </si>
  <si>
    <t xml:space="preserve">                 </t>
  </si>
  <si>
    <t>GCVS</t>
  </si>
  <si>
    <t>V0414 Aql   / GSC 473.-5049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</si>
</sst>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V0414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9A-45B9-8FA6-6F70F3B27D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9A-45B9-8FA6-6F70F3B27D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9A-45B9-8FA6-6F70F3B27D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0.23686199999792734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9A-45B9-8FA6-6F70F3B27D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9A-45B9-8FA6-6F70F3B27D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9A-45B9-8FA6-6F70F3B27D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9A-45B9-8FA6-6F70F3B27D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0.23686199999792734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9A-45B9-8FA6-6F70F3B27D9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9A-45B9-8FA6-6F70F3B27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994392"/>
        <c:axId val="1"/>
      </c:scatterChart>
      <c:valAx>
        <c:axId val="606994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994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8DC4855-638A-0ABE-8033-0F95728D4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50</v>
      </c>
      <c r="F1" s="37" t="s">
        <v>43</v>
      </c>
      <c r="G1" s="30" t="s">
        <v>44</v>
      </c>
      <c r="H1" s="38"/>
      <c r="I1" s="39" t="s">
        <v>45</v>
      </c>
      <c r="J1" s="40" t="s">
        <v>43</v>
      </c>
      <c r="K1" s="41">
        <v>19.264900000000001</v>
      </c>
      <c r="L1" s="41">
        <v>4.5907999999999998</v>
      </c>
      <c r="M1" s="42">
        <v>26946.404999999999</v>
      </c>
      <c r="N1" s="42">
        <v>1.6208419999999999</v>
      </c>
      <c r="O1" s="43" t="s">
        <v>46</v>
      </c>
      <c r="P1" s="43">
        <v>14</v>
      </c>
      <c r="Q1" s="43">
        <v>15.7</v>
      </c>
      <c r="R1" s="44" t="s">
        <v>47</v>
      </c>
      <c r="S1" s="45" t="s">
        <v>48</v>
      </c>
    </row>
    <row r="2" spans="1:19" x14ac:dyDescent="0.2">
      <c r="A2" t="s">
        <v>23</v>
      </c>
      <c r="B2" t="s">
        <v>46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26946.404999999999</v>
      </c>
      <c r="D4" s="27">
        <v>1.6208419999999999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6">
        <v>26946.404999999999</v>
      </c>
      <c r="D7" s="28" t="s">
        <v>49</v>
      </c>
    </row>
    <row r="8" spans="1:19" x14ac:dyDescent="0.2">
      <c r="A8" t="s">
        <v>3</v>
      </c>
      <c r="C8" s="46">
        <v>1.6208419999999999</v>
      </c>
      <c r="D8" s="28" t="s">
        <v>49</v>
      </c>
    </row>
    <row r="9" spans="1:19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1.2673872331206985E-5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57238.55799999999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1.6208546738723311</v>
      </c>
      <c r="E16" s="14" t="s">
        <v>30</v>
      </c>
      <c r="F16" s="32">
        <f ca="1">NOW()+15018.5+$C$5/24</f>
        <v>60320.68402789352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20591.5</v>
      </c>
    </row>
    <row r="18" spans="1:21" ht="14.25" thickTop="1" thickBot="1" x14ac:dyDescent="0.25">
      <c r="A18" s="16" t="s">
        <v>5</v>
      </c>
      <c r="B18" s="10"/>
      <c r="C18" s="19">
        <f ca="1">+C15</f>
        <v>57238.55799999999</v>
      </c>
      <c r="D18" s="20">
        <f ca="1">+C16</f>
        <v>1.6208546738723311</v>
      </c>
      <c r="E18" s="14" t="s">
        <v>36</v>
      </c>
      <c r="F18" s="23">
        <f ca="1">ROUND(2*(F16-$C$15)/$C$16,0)/2+F15</f>
        <v>1902.5</v>
      </c>
    </row>
    <row r="19" spans="1:21" ht="13.5" thickTop="1" x14ac:dyDescent="0.2">
      <c r="E19" s="14" t="s">
        <v>31</v>
      </c>
      <c r="F19" s="18">
        <f ca="1">+$C$15+$C$16*F18-15018.5-$C$5/24</f>
        <v>45304.129850375437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49</v>
      </c>
      <c r="C21" s="8">
        <v>26946.404999999999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11927.904999999999</v>
      </c>
    </row>
    <row r="22" spans="1:21" x14ac:dyDescent="0.2">
      <c r="A22" s="34" t="s">
        <v>42</v>
      </c>
      <c r="B22" s="35" t="s">
        <v>41</v>
      </c>
      <c r="C22" s="36">
        <v>57238.557999999997</v>
      </c>
      <c r="D22" s="36">
        <v>4.0000000000000001E-3</v>
      </c>
      <c r="E22">
        <f>+(C22-C$7)/C$8</f>
        <v>18689.146135156912</v>
      </c>
      <c r="F22">
        <f>ROUND(2*E22,0)/2</f>
        <v>18689</v>
      </c>
      <c r="G22">
        <f>+C22-(C$7+F22*C$8)</f>
        <v>0.23686199999792734</v>
      </c>
      <c r="K22">
        <f>+G22</f>
        <v>0.23686199999792734</v>
      </c>
      <c r="O22">
        <f ca="1">+C$11+C$12*$F22</f>
        <v>0.23686199999792734</v>
      </c>
      <c r="Q22" s="2">
        <f>+C22-15018.5</f>
        <v>42220.057999999997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2024-01-11T03:25:00Z</dcterms:modified>
</cp:coreProperties>
</file>