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FD0DCD99-20B2-48E0-BD06-D8193EB9ECC7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G11" i="1" l="1"/>
  <c r="F11" i="1"/>
  <c r="E14" i="1"/>
  <c r="E15" i="1" s="1"/>
  <c r="C17" i="1"/>
  <c r="Q28" i="1"/>
  <c r="Q29" i="1"/>
  <c r="Q30" i="1"/>
  <c r="Q31" i="1"/>
  <c r="Q32" i="1"/>
  <c r="Q33" i="1"/>
  <c r="Q22" i="1"/>
  <c r="Q23" i="1"/>
  <c r="Q24" i="1"/>
  <c r="Q25" i="1"/>
  <c r="Q26" i="1"/>
  <c r="Q27" i="1"/>
  <c r="C7" i="1"/>
  <c r="E29" i="1"/>
  <c r="F29" i="1"/>
  <c r="C8" i="1"/>
  <c r="Q21" i="1"/>
  <c r="E27" i="1"/>
  <c r="F27" i="1"/>
  <c r="G27" i="1"/>
  <c r="I27" i="1"/>
  <c r="E22" i="1"/>
  <c r="F22" i="1"/>
  <c r="E31" i="1"/>
  <c r="F31" i="1"/>
  <c r="G31" i="1"/>
  <c r="I31" i="1"/>
  <c r="E24" i="1"/>
  <c r="F24" i="1"/>
  <c r="G24" i="1"/>
  <c r="I24" i="1"/>
  <c r="G33" i="1"/>
  <c r="I33" i="1"/>
  <c r="E21" i="1"/>
  <c r="F21" i="1"/>
  <c r="E28" i="1"/>
  <c r="F28" i="1"/>
  <c r="G28" i="1"/>
  <c r="I28" i="1"/>
  <c r="E26" i="1"/>
  <c r="F26" i="1"/>
  <c r="G26" i="1"/>
  <c r="I26" i="1"/>
  <c r="E33" i="1"/>
  <c r="F33" i="1"/>
  <c r="E23" i="1"/>
  <c r="F23" i="1"/>
  <c r="G23" i="1"/>
  <c r="I23" i="1"/>
  <c r="E30" i="1"/>
  <c r="F30" i="1"/>
  <c r="G30" i="1"/>
  <c r="I30" i="1"/>
  <c r="E25" i="1"/>
  <c r="F25" i="1"/>
  <c r="G25" i="1"/>
  <c r="I25" i="1"/>
  <c r="G22" i="1"/>
  <c r="I22" i="1"/>
  <c r="E32" i="1"/>
  <c r="F32" i="1"/>
  <c r="G32" i="1"/>
  <c r="I32" i="1"/>
  <c r="C12" i="1"/>
  <c r="C11" i="1"/>
  <c r="O29" i="1" l="1"/>
  <c r="O23" i="1"/>
  <c r="O27" i="1"/>
  <c r="O26" i="1"/>
  <c r="O21" i="1"/>
  <c r="O32" i="1"/>
  <c r="O22" i="1"/>
  <c r="O28" i="1"/>
  <c r="C15" i="1"/>
  <c r="O24" i="1"/>
  <c r="O31" i="1"/>
  <c r="O25" i="1"/>
  <c r="O30" i="1"/>
  <c r="O33" i="1"/>
  <c r="C16" i="1"/>
  <c r="D18" i="1" s="1"/>
  <c r="C18" i="1" l="1"/>
  <c r="E16" i="1"/>
  <c r="E17" i="1" s="1"/>
</calcChain>
</file>

<file path=xl/sharedStrings.xml><?xml version="1.0" encoding="utf-8"?>
<sst xmlns="http://schemas.openxmlformats.org/spreadsheetml/2006/main" count="69" uniqueCount="47">
  <si>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</si>
  <si>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</si>
  <si>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</si>
  <si>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</si>
  <si>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</si>
  <si>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</si>
  <si>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</si>
  <si>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</si>
  <si>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</si>
  <si>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</si>
  <si>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</si>
  <si>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</si>
  <si>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</si>
  <si>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</si>
  <si>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</si>
  <si>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</si>
  <si>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</si>
  <si>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</si>
  <si>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</si>
  <si>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</si>
  <si>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</si>
  <si>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</si>
  <si>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</si>
  <si>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</si>
  <si>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</si>
  <si>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</si>
  <si>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</si>
  <si>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</si>
  <si>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</si>
  <si>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</si>
  <si>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</si>
  <si>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LT Cen / GSC 08972-01723</t>
  </si>
  <si>
    <t>IBVS 5507</t>
  </si>
  <si>
    <t>II</t>
  </si>
  <si>
    <t>I</t>
  </si>
  <si>
    <t>EA</t>
  </si>
  <si>
    <t>IBVS 4018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</si>
  <si>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</si>
  <si>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</si>
  <si>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</si>
  <si>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</si>
  <si>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</si>
  <si>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</si>
  <si>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</si>
  <si>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Add cycle</t>
  </si>
  <si>
    <t>Old Cycle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</si>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</sst>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5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2" fontId="14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4" fillId="0" borderId="1" applyNumberFormat="0" applyFont="0" applyFill="0" applyAlignment="0" applyProtection="0"/>
  </cellStyleXfs>
  <cellXfs count="35">
    <xf numFmtId="0" fontId="0" fillId="0" borderId="0" xfId="0" applyAlignment="1"/>
    <xf numFmtId="0" fontId="3" fillId="0" borderId="0" xfId="0" applyFon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5" fillId="0" borderId="0" xfId="0" applyFont="1" applyAlignment="1"/>
    <xf numFmtId="0" fontId="5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9" fillId="0" borderId="0" xfId="0" applyNumberFormat="1" applyFont="1" applyAlignment="1">
      <alignment horizontal="left" vertical="center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0" fontId="10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7" fillId="0" borderId="0" xfId="0" applyFont="1" applyAlignment="1">
      <alignment horizontal="right"/>
    </xf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9" fillId="0" borderId="0" xfId="0" applyFont="1" applyAlignment="1"/>
    <xf numFmtId="0" fontId="9" fillId="0" borderId="0" xfId="0" applyFont="1" applyAlignment="1">
      <alignment horizontal="center"/>
    </xf>
    <xf numFmtId="14" fontId="9" fillId="0" borderId="0" xfId="0" applyNumberFormat="1" applyFont="1" applyAlignment="1"/>
    <xf numFmtId="0" fontId="8" fillId="0" borderId="0" xfId="0" applyFont="1" applyAlignment="1"/>
    <xf numFmtId="0" fontId="9" fillId="0" borderId="0" xfId="0" applyFont="1" applyAlignment="1">
      <alignment horizontal="lef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LT Cen - O-C Diagr.</a:t>
            </a:r>
          </a:p>
        </c:rich>
      </c:tx>
      <c:layout>
        <c:manualLayout>
          <c:xMode val="edge"/>
          <c:yMode val="edge"/>
          <c:x val="0.37802941837439946"/>
          <c:y val="3.363914373088684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05493838895458"/>
          <c:y val="0.14678942920199375"/>
          <c:w val="0.80937058998462585"/>
          <c:h val="0.62997130032522319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15702.5</c:v>
                </c:pt>
                <c:pt idx="2">
                  <c:v>15703</c:v>
                </c:pt>
                <c:pt idx="3">
                  <c:v>16119.5</c:v>
                </c:pt>
                <c:pt idx="4">
                  <c:v>16120</c:v>
                </c:pt>
                <c:pt idx="5">
                  <c:v>16301.5</c:v>
                </c:pt>
                <c:pt idx="6">
                  <c:v>16302</c:v>
                </c:pt>
                <c:pt idx="7">
                  <c:v>12325.5</c:v>
                </c:pt>
                <c:pt idx="8">
                  <c:v>12335.5</c:v>
                </c:pt>
                <c:pt idx="9">
                  <c:v>12341</c:v>
                </c:pt>
                <c:pt idx="10">
                  <c:v>13889</c:v>
                </c:pt>
                <c:pt idx="11">
                  <c:v>13891.5</c:v>
                </c:pt>
                <c:pt idx="12">
                  <c:v>13899.5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4E7-4F4D-932F-F1BD5DE496D4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1.1999999999999999E-3</c:v>
                  </c:pt>
                  <c:pt idx="2">
                    <c:v>1.4E-3</c:v>
                  </c:pt>
                  <c:pt idx="3">
                    <c:v>5.0000000000000001E-4</c:v>
                  </c:pt>
                  <c:pt idx="4">
                    <c:v>1.1000000000000001E-3</c:v>
                  </c:pt>
                  <c:pt idx="5">
                    <c:v>2.2000000000000001E-3</c:v>
                  </c:pt>
                  <c:pt idx="6">
                    <c:v>1.2999999999999999E-3</c:v>
                  </c:pt>
                  <c:pt idx="7">
                    <c:v>1E-3</c:v>
                  </c:pt>
                  <c:pt idx="8">
                    <c:v>4.0000000000000001E-3</c:v>
                  </c:pt>
                  <c:pt idx="9">
                    <c:v>1E-3</c:v>
                  </c:pt>
                  <c:pt idx="10">
                    <c:v>1E-3</c:v>
                  </c:pt>
                  <c:pt idx="11">
                    <c:v>1E-3</c:v>
                  </c:pt>
                  <c:pt idx="12">
                    <c:v>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1.1999999999999999E-3</c:v>
                  </c:pt>
                  <c:pt idx="2">
                    <c:v>1.4E-3</c:v>
                  </c:pt>
                  <c:pt idx="3">
                    <c:v>5.0000000000000001E-4</c:v>
                  </c:pt>
                  <c:pt idx="4">
                    <c:v>1.1000000000000001E-3</c:v>
                  </c:pt>
                  <c:pt idx="5">
                    <c:v>2.2000000000000001E-3</c:v>
                  </c:pt>
                  <c:pt idx="6">
                    <c:v>1.2999999999999999E-3</c:v>
                  </c:pt>
                  <c:pt idx="7">
                    <c:v>1E-3</c:v>
                  </c:pt>
                  <c:pt idx="8">
                    <c:v>4.0000000000000001E-3</c:v>
                  </c:pt>
                  <c:pt idx="9">
                    <c:v>1E-3</c:v>
                  </c:pt>
                  <c:pt idx="10">
                    <c:v>1E-3</c:v>
                  </c:pt>
                  <c:pt idx="11">
                    <c:v>1E-3</c:v>
                  </c:pt>
                  <c:pt idx="12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15702.5</c:v>
                </c:pt>
                <c:pt idx="2">
                  <c:v>15703</c:v>
                </c:pt>
                <c:pt idx="3">
                  <c:v>16119.5</c:v>
                </c:pt>
                <c:pt idx="4">
                  <c:v>16120</c:v>
                </c:pt>
                <c:pt idx="5">
                  <c:v>16301.5</c:v>
                </c:pt>
                <c:pt idx="6">
                  <c:v>16302</c:v>
                </c:pt>
                <c:pt idx="7">
                  <c:v>12325.5</c:v>
                </c:pt>
                <c:pt idx="8">
                  <c:v>12335.5</c:v>
                </c:pt>
                <c:pt idx="9">
                  <c:v>12341</c:v>
                </c:pt>
                <c:pt idx="10">
                  <c:v>13889</c:v>
                </c:pt>
                <c:pt idx="11">
                  <c:v>13891.5</c:v>
                </c:pt>
                <c:pt idx="12">
                  <c:v>13899.5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-0.20598499979678309</c:v>
                </c:pt>
                <c:pt idx="2">
                  <c:v>-0.20494200001121499</c:v>
                </c:pt>
                <c:pt idx="3">
                  <c:v>-0.20572299996274523</c:v>
                </c:pt>
                <c:pt idx="4">
                  <c:v>-0.20658000020921463</c:v>
                </c:pt>
                <c:pt idx="5">
                  <c:v>-0.20817099991836585</c:v>
                </c:pt>
                <c:pt idx="6">
                  <c:v>-0.21132799998304108</c:v>
                </c:pt>
                <c:pt idx="7">
                  <c:v>-0.20700699999724748</c:v>
                </c:pt>
                <c:pt idx="8">
                  <c:v>-0.25314700000308221</c:v>
                </c:pt>
                <c:pt idx="9">
                  <c:v>-0.21567399999912595</c:v>
                </c:pt>
                <c:pt idx="10">
                  <c:v>-0.21254600000247592</c:v>
                </c:pt>
                <c:pt idx="11">
                  <c:v>-0.2073309999977937</c:v>
                </c:pt>
                <c:pt idx="12">
                  <c:v>-0.20364300000073854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4E7-4F4D-932F-F1BD5DE496D4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1.1999999999999999E-3</c:v>
                  </c:pt>
                  <c:pt idx="2">
                    <c:v>1.4E-3</c:v>
                  </c:pt>
                  <c:pt idx="3">
                    <c:v>5.0000000000000001E-4</c:v>
                  </c:pt>
                  <c:pt idx="4">
                    <c:v>1.1000000000000001E-3</c:v>
                  </c:pt>
                  <c:pt idx="5">
                    <c:v>2.2000000000000001E-3</c:v>
                  </c:pt>
                  <c:pt idx="6">
                    <c:v>1.2999999999999999E-3</c:v>
                  </c:pt>
                  <c:pt idx="7">
                    <c:v>1E-3</c:v>
                  </c:pt>
                  <c:pt idx="8">
                    <c:v>4.0000000000000001E-3</c:v>
                  </c:pt>
                  <c:pt idx="9">
                    <c:v>1E-3</c:v>
                  </c:pt>
                  <c:pt idx="10">
                    <c:v>1E-3</c:v>
                  </c:pt>
                  <c:pt idx="11">
                    <c:v>1E-3</c:v>
                  </c:pt>
                  <c:pt idx="12">
                    <c:v>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1.1999999999999999E-3</c:v>
                  </c:pt>
                  <c:pt idx="2">
                    <c:v>1.4E-3</c:v>
                  </c:pt>
                  <c:pt idx="3">
                    <c:v>5.0000000000000001E-4</c:v>
                  </c:pt>
                  <c:pt idx="4">
                    <c:v>1.1000000000000001E-3</c:v>
                  </c:pt>
                  <c:pt idx="5">
                    <c:v>2.2000000000000001E-3</c:v>
                  </c:pt>
                  <c:pt idx="6">
                    <c:v>1.2999999999999999E-3</c:v>
                  </c:pt>
                  <c:pt idx="7">
                    <c:v>1E-3</c:v>
                  </c:pt>
                  <c:pt idx="8">
                    <c:v>4.0000000000000001E-3</c:v>
                  </c:pt>
                  <c:pt idx="9">
                    <c:v>1E-3</c:v>
                  </c:pt>
                  <c:pt idx="10">
                    <c:v>1E-3</c:v>
                  </c:pt>
                  <c:pt idx="11">
                    <c:v>1E-3</c:v>
                  </c:pt>
                  <c:pt idx="12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15702.5</c:v>
                </c:pt>
                <c:pt idx="2">
                  <c:v>15703</c:v>
                </c:pt>
                <c:pt idx="3">
                  <c:v>16119.5</c:v>
                </c:pt>
                <c:pt idx="4">
                  <c:v>16120</c:v>
                </c:pt>
                <c:pt idx="5">
                  <c:v>16301.5</c:v>
                </c:pt>
                <c:pt idx="6">
                  <c:v>16302</c:v>
                </c:pt>
                <c:pt idx="7">
                  <c:v>12325.5</c:v>
                </c:pt>
                <c:pt idx="8">
                  <c:v>12335.5</c:v>
                </c:pt>
                <c:pt idx="9">
                  <c:v>12341</c:v>
                </c:pt>
                <c:pt idx="10">
                  <c:v>13889</c:v>
                </c:pt>
                <c:pt idx="11">
                  <c:v>13891.5</c:v>
                </c:pt>
                <c:pt idx="12">
                  <c:v>13899.5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4E7-4F4D-932F-F1BD5DE496D4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1.1999999999999999E-3</c:v>
                  </c:pt>
                  <c:pt idx="2">
                    <c:v>1.4E-3</c:v>
                  </c:pt>
                  <c:pt idx="3">
                    <c:v>5.0000000000000001E-4</c:v>
                  </c:pt>
                  <c:pt idx="4">
                    <c:v>1.1000000000000001E-3</c:v>
                  </c:pt>
                  <c:pt idx="5">
                    <c:v>2.2000000000000001E-3</c:v>
                  </c:pt>
                  <c:pt idx="6">
                    <c:v>1.2999999999999999E-3</c:v>
                  </c:pt>
                  <c:pt idx="7">
                    <c:v>1E-3</c:v>
                  </c:pt>
                  <c:pt idx="8">
                    <c:v>4.0000000000000001E-3</c:v>
                  </c:pt>
                  <c:pt idx="9">
                    <c:v>1E-3</c:v>
                  </c:pt>
                  <c:pt idx="10">
                    <c:v>1E-3</c:v>
                  </c:pt>
                  <c:pt idx="11">
                    <c:v>1E-3</c:v>
                  </c:pt>
                  <c:pt idx="12">
                    <c:v>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1.1999999999999999E-3</c:v>
                  </c:pt>
                  <c:pt idx="2">
                    <c:v>1.4E-3</c:v>
                  </c:pt>
                  <c:pt idx="3">
                    <c:v>5.0000000000000001E-4</c:v>
                  </c:pt>
                  <c:pt idx="4">
                    <c:v>1.1000000000000001E-3</c:v>
                  </c:pt>
                  <c:pt idx="5">
                    <c:v>2.2000000000000001E-3</c:v>
                  </c:pt>
                  <c:pt idx="6">
                    <c:v>1.2999999999999999E-3</c:v>
                  </c:pt>
                  <c:pt idx="7">
                    <c:v>1E-3</c:v>
                  </c:pt>
                  <c:pt idx="8">
                    <c:v>4.0000000000000001E-3</c:v>
                  </c:pt>
                  <c:pt idx="9">
                    <c:v>1E-3</c:v>
                  </c:pt>
                  <c:pt idx="10">
                    <c:v>1E-3</c:v>
                  </c:pt>
                  <c:pt idx="11">
                    <c:v>1E-3</c:v>
                  </c:pt>
                  <c:pt idx="12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15702.5</c:v>
                </c:pt>
                <c:pt idx="2">
                  <c:v>15703</c:v>
                </c:pt>
                <c:pt idx="3">
                  <c:v>16119.5</c:v>
                </c:pt>
                <c:pt idx="4">
                  <c:v>16120</c:v>
                </c:pt>
                <c:pt idx="5">
                  <c:v>16301.5</c:v>
                </c:pt>
                <c:pt idx="6">
                  <c:v>16302</c:v>
                </c:pt>
                <c:pt idx="7">
                  <c:v>12325.5</c:v>
                </c:pt>
                <c:pt idx="8">
                  <c:v>12335.5</c:v>
                </c:pt>
                <c:pt idx="9">
                  <c:v>12341</c:v>
                </c:pt>
                <c:pt idx="10">
                  <c:v>13889</c:v>
                </c:pt>
                <c:pt idx="11">
                  <c:v>13891.5</c:v>
                </c:pt>
                <c:pt idx="12">
                  <c:v>13899.5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4E7-4F4D-932F-F1BD5DE496D4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1.1999999999999999E-3</c:v>
                  </c:pt>
                  <c:pt idx="2">
                    <c:v>1.4E-3</c:v>
                  </c:pt>
                  <c:pt idx="3">
                    <c:v>5.0000000000000001E-4</c:v>
                  </c:pt>
                  <c:pt idx="4">
                    <c:v>1.1000000000000001E-3</c:v>
                  </c:pt>
                  <c:pt idx="5">
                    <c:v>2.2000000000000001E-3</c:v>
                  </c:pt>
                  <c:pt idx="6">
                    <c:v>1.2999999999999999E-3</c:v>
                  </c:pt>
                  <c:pt idx="7">
                    <c:v>1E-3</c:v>
                  </c:pt>
                  <c:pt idx="8">
                    <c:v>4.0000000000000001E-3</c:v>
                  </c:pt>
                  <c:pt idx="9">
                    <c:v>1E-3</c:v>
                  </c:pt>
                  <c:pt idx="10">
                    <c:v>1E-3</c:v>
                  </c:pt>
                  <c:pt idx="11">
                    <c:v>1E-3</c:v>
                  </c:pt>
                  <c:pt idx="12">
                    <c:v>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1.1999999999999999E-3</c:v>
                  </c:pt>
                  <c:pt idx="2">
                    <c:v>1.4E-3</c:v>
                  </c:pt>
                  <c:pt idx="3">
                    <c:v>5.0000000000000001E-4</c:v>
                  </c:pt>
                  <c:pt idx="4">
                    <c:v>1.1000000000000001E-3</c:v>
                  </c:pt>
                  <c:pt idx="5">
                    <c:v>2.2000000000000001E-3</c:v>
                  </c:pt>
                  <c:pt idx="6">
                    <c:v>1.2999999999999999E-3</c:v>
                  </c:pt>
                  <c:pt idx="7">
                    <c:v>1E-3</c:v>
                  </c:pt>
                  <c:pt idx="8">
                    <c:v>4.0000000000000001E-3</c:v>
                  </c:pt>
                  <c:pt idx="9">
                    <c:v>1E-3</c:v>
                  </c:pt>
                  <c:pt idx="10">
                    <c:v>1E-3</c:v>
                  </c:pt>
                  <c:pt idx="11">
                    <c:v>1E-3</c:v>
                  </c:pt>
                  <c:pt idx="12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15702.5</c:v>
                </c:pt>
                <c:pt idx="2">
                  <c:v>15703</c:v>
                </c:pt>
                <c:pt idx="3">
                  <c:v>16119.5</c:v>
                </c:pt>
                <c:pt idx="4">
                  <c:v>16120</c:v>
                </c:pt>
                <c:pt idx="5">
                  <c:v>16301.5</c:v>
                </c:pt>
                <c:pt idx="6">
                  <c:v>16302</c:v>
                </c:pt>
                <c:pt idx="7">
                  <c:v>12325.5</c:v>
                </c:pt>
                <c:pt idx="8">
                  <c:v>12335.5</c:v>
                </c:pt>
                <c:pt idx="9">
                  <c:v>12341</c:v>
                </c:pt>
                <c:pt idx="10">
                  <c:v>13889</c:v>
                </c:pt>
                <c:pt idx="11">
                  <c:v>13891.5</c:v>
                </c:pt>
                <c:pt idx="12">
                  <c:v>13899.5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4E7-4F4D-932F-F1BD5DE496D4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1.1999999999999999E-3</c:v>
                  </c:pt>
                  <c:pt idx="2">
                    <c:v>1.4E-3</c:v>
                  </c:pt>
                  <c:pt idx="3">
                    <c:v>5.0000000000000001E-4</c:v>
                  </c:pt>
                  <c:pt idx="4">
                    <c:v>1.1000000000000001E-3</c:v>
                  </c:pt>
                  <c:pt idx="5">
                    <c:v>2.2000000000000001E-3</c:v>
                  </c:pt>
                  <c:pt idx="6">
                    <c:v>1.2999999999999999E-3</c:v>
                  </c:pt>
                  <c:pt idx="7">
                    <c:v>1E-3</c:v>
                  </c:pt>
                  <c:pt idx="8">
                    <c:v>4.0000000000000001E-3</c:v>
                  </c:pt>
                  <c:pt idx="9">
                    <c:v>1E-3</c:v>
                  </c:pt>
                  <c:pt idx="10">
                    <c:v>1E-3</c:v>
                  </c:pt>
                  <c:pt idx="11">
                    <c:v>1E-3</c:v>
                  </c:pt>
                  <c:pt idx="12">
                    <c:v>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1.1999999999999999E-3</c:v>
                  </c:pt>
                  <c:pt idx="2">
                    <c:v>1.4E-3</c:v>
                  </c:pt>
                  <c:pt idx="3">
                    <c:v>5.0000000000000001E-4</c:v>
                  </c:pt>
                  <c:pt idx="4">
                    <c:v>1.1000000000000001E-3</c:v>
                  </c:pt>
                  <c:pt idx="5">
                    <c:v>2.2000000000000001E-3</c:v>
                  </c:pt>
                  <c:pt idx="6">
                    <c:v>1.2999999999999999E-3</c:v>
                  </c:pt>
                  <c:pt idx="7">
                    <c:v>1E-3</c:v>
                  </c:pt>
                  <c:pt idx="8">
                    <c:v>4.0000000000000001E-3</c:v>
                  </c:pt>
                  <c:pt idx="9">
                    <c:v>1E-3</c:v>
                  </c:pt>
                  <c:pt idx="10">
                    <c:v>1E-3</c:v>
                  </c:pt>
                  <c:pt idx="11">
                    <c:v>1E-3</c:v>
                  </c:pt>
                  <c:pt idx="12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15702.5</c:v>
                </c:pt>
                <c:pt idx="2">
                  <c:v>15703</c:v>
                </c:pt>
                <c:pt idx="3">
                  <c:v>16119.5</c:v>
                </c:pt>
                <c:pt idx="4">
                  <c:v>16120</c:v>
                </c:pt>
                <c:pt idx="5">
                  <c:v>16301.5</c:v>
                </c:pt>
                <c:pt idx="6">
                  <c:v>16302</c:v>
                </c:pt>
                <c:pt idx="7">
                  <c:v>12325.5</c:v>
                </c:pt>
                <c:pt idx="8">
                  <c:v>12335.5</c:v>
                </c:pt>
                <c:pt idx="9">
                  <c:v>12341</c:v>
                </c:pt>
                <c:pt idx="10">
                  <c:v>13889</c:v>
                </c:pt>
                <c:pt idx="11">
                  <c:v>13891.5</c:v>
                </c:pt>
                <c:pt idx="12">
                  <c:v>13899.5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4E7-4F4D-932F-F1BD5DE496D4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1.1999999999999999E-3</c:v>
                  </c:pt>
                  <c:pt idx="2">
                    <c:v>1.4E-3</c:v>
                  </c:pt>
                  <c:pt idx="3">
                    <c:v>5.0000000000000001E-4</c:v>
                  </c:pt>
                  <c:pt idx="4">
                    <c:v>1.1000000000000001E-3</c:v>
                  </c:pt>
                  <c:pt idx="5">
                    <c:v>2.2000000000000001E-3</c:v>
                  </c:pt>
                  <c:pt idx="6">
                    <c:v>1.2999999999999999E-3</c:v>
                  </c:pt>
                  <c:pt idx="7">
                    <c:v>1E-3</c:v>
                  </c:pt>
                  <c:pt idx="8">
                    <c:v>4.0000000000000001E-3</c:v>
                  </c:pt>
                  <c:pt idx="9">
                    <c:v>1E-3</c:v>
                  </c:pt>
                  <c:pt idx="10">
                    <c:v>1E-3</c:v>
                  </c:pt>
                  <c:pt idx="11">
                    <c:v>1E-3</c:v>
                  </c:pt>
                  <c:pt idx="12">
                    <c:v>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1.1999999999999999E-3</c:v>
                  </c:pt>
                  <c:pt idx="2">
                    <c:v>1.4E-3</c:v>
                  </c:pt>
                  <c:pt idx="3">
                    <c:v>5.0000000000000001E-4</c:v>
                  </c:pt>
                  <c:pt idx="4">
                    <c:v>1.1000000000000001E-3</c:v>
                  </c:pt>
                  <c:pt idx="5">
                    <c:v>2.2000000000000001E-3</c:v>
                  </c:pt>
                  <c:pt idx="6">
                    <c:v>1.2999999999999999E-3</c:v>
                  </c:pt>
                  <c:pt idx="7">
                    <c:v>1E-3</c:v>
                  </c:pt>
                  <c:pt idx="8">
                    <c:v>4.0000000000000001E-3</c:v>
                  </c:pt>
                  <c:pt idx="9">
                    <c:v>1E-3</c:v>
                  </c:pt>
                  <c:pt idx="10">
                    <c:v>1E-3</c:v>
                  </c:pt>
                  <c:pt idx="11">
                    <c:v>1E-3</c:v>
                  </c:pt>
                  <c:pt idx="12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15702.5</c:v>
                </c:pt>
                <c:pt idx="2">
                  <c:v>15703</c:v>
                </c:pt>
                <c:pt idx="3">
                  <c:v>16119.5</c:v>
                </c:pt>
                <c:pt idx="4">
                  <c:v>16120</c:v>
                </c:pt>
                <c:pt idx="5">
                  <c:v>16301.5</c:v>
                </c:pt>
                <c:pt idx="6">
                  <c:v>16302</c:v>
                </c:pt>
                <c:pt idx="7">
                  <c:v>12325.5</c:v>
                </c:pt>
                <c:pt idx="8">
                  <c:v>12335.5</c:v>
                </c:pt>
                <c:pt idx="9">
                  <c:v>12341</c:v>
                </c:pt>
                <c:pt idx="10">
                  <c:v>13889</c:v>
                </c:pt>
                <c:pt idx="11">
                  <c:v>13891.5</c:v>
                </c:pt>
                <c:pt idx="12">
                  <c:v>13899.5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4E7-4F4D-932F-F1BD5DE496D4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15702.5</c:v>
                </c:pt>
                <c:pt idx="2">
                  <c:v>15703</c:v>
                </c:pt>
                <c:pt idx="3">
                  <c:v>16119.5</c:v>
                </c:pt>
                <c:pt idx="4">
                  <c:v>16120</c:v>
                </c:pt>
                <c:pt idx="5">
                  <c:v>16301.5</c:v>
                </c:pt>
                <c:pt idx="6">
                  <c:v>16302</c:v>
                </c:pt>
                <c:pt idx="7">
                  <c:v>12325.5</c:v>
                </c:pt>
                <c:pt idx="8">
                  <c:v>12335.5</c:v>
                </c:pt>
                <c:pt idx="9">
                  <c:v>12341</c:v>
                </c:pt>
                <c:pt idx="10">
                  <c:v>13889</c:v>
                </c:pt>
                <c:pt idx="11">
                  <c:v>13891.5</c:v>
                </c:pt>
                <c:pt idx="12">
                  <c:v>13899.5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-0.22039989603462681</c:v>
                </c:pt>
                <c:pt idx="1">
                  <c:v>-0.20731708463682866</c:v>
                </c:pt>
                <c:pt idx="2">
                  <c:v>-0.20731666805311913</c:v>
                </c:pt>
                <c:pt idx="3">
                  <c:v>-0.20696965382308041</c:v>
                </c:pt>
                <c:pt idx="4">
                  <c:v>-0.20696923723937088</c:v>
                </c:pt>
                <c:pt idx="5">
                  <c:v>-0.20681801735281141</c:v>
                </c:pt>
                <c:pt idx="6">
                  <c:v>-0.20681760076910188</c:v>
                </c:pt>
                <c:pt idx="7">
                  <c:v>-0.2101306910109961</c:v>
                </c:pt>
                <c:pt idx="8">
                  <c:v>-0.21012235933680551</c:v>
                </c:pt>
                <c:pt idx="9">
                  <c:v>-0.21011777691600067</c:v>
                </c:pt>
                <c:pt idx="10">
                  <c:v>-0.20882803375129497</c:v>
                </c:pt>
                <c:pt idx="11">
                  <c:v>-0.2088259508327473</c:v>
                </c:pt>
                <c:pt idx="12">
                  <c:v>-0.20881928549339482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4E7-4F4D-932F-F1BD5DE496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4604064"/>
        <c:axId val="1"/>
      </c:scatterChart>
      <c:valAx>
        <c:axId val="684604064"/>
        <c:scaling>
          <c:orientation val="minMax"/>
          <c:min val="1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42521805129771"/>
              <c:y val="0.8379230577829147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-0.1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080775444264945E-2"/>
              <c:y val="0.3700315442221098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8460406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9870776249899294"/>
          <c:y val="0.9204921861831491"/>
          <c:w val="0.72374848943558956"/>
          <c:h val="6.116240057148825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LT Cen - O-C Diagr.</a:t>
            </a:r>
          </a:p>
        </c:rich>
      </c:tx>
      <c:layout>
        <c:manualLayout>
          <c:xMode val="edge"/>
          <c:yMode val="edge"/>
          <c:x val="0.3774193548387097"/>
          <c:y val="3.35365853658536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032258064516129"/>
          <c:y val="0.14634168126798494"/>
          <c:w val="0.80967741935483872"/>
          <c:h val="0.63109850046818505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15702.5</c:v>
                </c:pt>
                <c:pt idx="2">
                  <c:v>15703</c:v>
                </c:pt>
                <c:pt idx="3">
                  <c:v>16119.5</c:v>
                </c:pt>
                <c:pt idx="4">
                  <c:v>16120</c:v>
                </c:pt>
                <c:pt idx="5">
                  <c:v>16301.5</c:v>
                </c:pt>
                <c:pt idx="6">
                  <c:v>16302</c:v>
                </c:pt>
                <c:pt idx="7">
                  <c:v>12325.5</c:v>
                </c:pt>
                <c:pt idx="8">
                  <c:v>12335.5</c:v>
                </c:pt>
                <c:pt idx="9">
                  <c:v>12341</c:v>
                </c:pt>
                <c:pt idx="10">
                  <c:v>13889</c:v>
                </c:pt>
                <c:pt idx="11">
                  <c:v>13891.5</c:v>
                </c:pt>
                <c:pt idx="12">
                  <c:v>13899.5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3E2-4B13-8695-358359AFD656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1.1999999999999999E-3</c:v>
                  </c:pt>
                  <c:pt idx="2">
                    <c:v>1.4E-3</c:v>
                  </c:pt>
                  <c:pt idx="3">
                    <c:v>5.0000000000000001E-4</c:v>
                  </c:pt>
                  <c:pt idx="4">
                    <c:v>1.1000000000000001E-3</c:v>
                  </c:pt>
                  <c:pt idx="5">
                    <c:v>2.2000000000000001E-3</c:v>
                  </c:pt>
                  <c:pt idx="6">
                    <c:v>1.2999999999999999E-3</c:v>
                  </c:pt>
                  <c:pt idx="7">
                    <c:v>1E-3</c:v>
                  </c:pt>
                  <c:pt idx="8">
                    <c:v>4.0000000000000001E-3</c:v>
                  </c:pt>
                  <c:pt idx="9">
                    <c:v>1E-3</c:v>
                  </c:pt>
                  <c:pt idx="10">
                    <c:v>1E-3</c:v>
                  </c:pt>
                  <c:pt idx="11">
                    <c:v>1E-3</c:v>
                  </c:pt>
                  <c:pt idx="12">
                    <c:v>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1.1999999999999999E-3</c:v>
                  </c:pt>
                  <c:pt idx="2">
                    <c:v>1.4E-3</c:v>
                  </c:pt>
                  <c:pt idx="3">
                    <c:v>5.0000000000000001E-4</c:v>
                  </c:pt>
                  <c:pt idx="4">
                    <c:v>1.1000000000000001E-3</c:v>
                  </c:pt>
                  <c:pt idx="5">
                    <c:v>2.2000000000000001E-3</c:v>
                  </c:pt>
                  <c:pt idx="6">
                    <c:v>1.2999999999999999E-3</c:v>
                  </c:pt>
                  <c:pt idx="7">
                    <c:v>1E-3</c:v>
                  </c:pt>
                  <c:pt idx="8">
                    <c:v>4.0000000000000001E-3</c:v>
                  </c:pt>
                  <c:pt idx="9">
                    <c:v>1E-3</c:v>
                  </c:pt>
                  <c:pt idx="10">
                    <c:v>1E-3</c:v>
                  </c:pt>
                  <c:pt idx="11">
                    <c:v>1E-3</c:v>
                  </c:pt>
                  <c:pt idx="12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15702.5</c:v>
                </c:pt>
                <c:pt idx="2">
                  <c:v>15703</c:v>
                </c:pt>
                <c:pt idx="3">
                  <c:v>16119.5</c:v>
                </c:pt>
                <c:pt idx="4">
                  <c:v>16120</c:v>
                </c:pt>
                <c:pt idx="5">
                  <c:v>16301.5</c:v>
                </c:pt>
                <c:pt idx="6">
                  <c:v>16302</c:v>
                </c:pt>
                <c:pt idx="7">
                  <c:v>12325.5</c:v>
                </c:pt>
                <c:pt idx="8">
                  <c:v>12335.5</c:v>
                </c:pt>
                <c:pt idx="9">
                  <c:v>12341</c:v>
                </c:pt>
                <c:pt idx="10">
                  <c:v>13889</c:v>
                </c:pt>
                <c:pt idx="11">
                  <c:v>13891.5</c:v>
                </c:pt>
                <c:pt idx="12">
                  <c:v>13899.5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-0.20598499979678309</c:v>
                </c:pt>
                <c:pt idx="2">
                  <c:v>-0.20494200001121499</c:v>
                </c:pt>
                <c:pt idx="3">
                  <c:v>-0.20572299996274523</c:v>
                </c:pt>
                <c:pt idx="4">
                  <c:v>-0.20658000020921463</c:v>
                </c:pt>
                <c:pt idx="5">
                  <c:v>-0.20817099991836585</c:v>
                </c:pt>
                <c:pt idx="6">
                  <c:v>-0.21132799998304108</c:v>
                </c:pt>
                <c:pt idx="7">
                  <c:v>-0.20700699999724748</c:v>
                </c:pt>
                <c:pt idx="8">
                  <c:v>-0.25314700000308221</c:v>
                </c:pt>
                <c:pt idx="9">
                  <c:v>-0.21567399999912595</c:v>
                </c:pt>
                <c:pt idx="10">
                  <c:v>-0.21254600000247592</c:v>
                </c:pt>
                <c:pt idx="11">
                  <c:v>-0.2073309999977937</c:v>
                </c:pt>
                <c:pt idx="12">
                  <c:v>-0.20364300000073854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3E2-4B13-8695-358359AFD656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1.1999999999999999E-3</c:v>
                  </c:pt>
                  <c:pt idx="2">
                    <c:v>1.4E-3</c:v>
                  </c:pt>
                  <c:pt idx="3">
                    <c:v>5.0000000000000001E-4</c:v>
                  </c:pt>
                  <c:pt idx="4">
                    <c:v>1.1000000000000001E-3</c:v>
                  </c:pt>
                  <c:pt idx="5">
                    <c:v>2.2000000000000001E-3</c:v>
                  </c:pt>
                  <c:pt idx="6">
                    <c:v>1.2999999999999999E-3</c:v>
                  </c:pt>
                  <c:pt idx="7">
                    <c:v>1E-3</c:v>
                  </c:pt>
                  <c:pt idx="8">
                    <c:v>4.0000000000000001E-3</c:v>
                  </c:pt>
                  <c:pt idx="9">
                    <c:v>1E-3</c:v>
                  </c:pt>
                  <c:pt idx="10">
                    <c:v>1E-3</c:v>
                  </c:pt>
                  <c:pt idx="11">
                    <c:v>1E-3</c:v>
                  </c:pt>
                  <c:pt idx="12">
                    <c:v>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1.1999999999999999E-3</c:v>
                  </c:pt>
                  <c:pt idx="2">
                    <c:v>1.4E-3</c:v>
                  </c:pt>
                  <c:pt idx="3">
                    <c:v>5.0000000000000001E-4</c:v>
                  </c:pt>
                  <c:pt idx="4">
                    <c:v>1.1000000000000001E-3</c:v>
                  </c:pt>
                  <c:pt idx="5">
                    <c:v>2.2000000000000001E-3</c:v>
                  </c:pt>
                  <c:pt idx="6">
                    <c:v>1.2999999999999999E-3</c:v>
                  </c:pt>
                  <c:pt idx="7">
                    <c:v>1E-3</c:v>
                  </c:pt>
                  <c:pt idx="8">
                    <c:v>4.0000000000000001E-3</c:v>
                  </c:pt>
                  <c:pt idx="9">
                    <c:v>1E-3</c:v>
                  </c:pt>
                  <c:pt idx="10">
                    <c:v>1E-3</c:v>
                  </c:pt>
                  <c:pt idx="11">
                    <c:v>1E-3</c:v>
                  </c:pt>
                  <c:pt idx="12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15702.5</c:v>
                </c:pt>
                <c:pt idx="2">
                  <c:v>15703</c:v>
                </c:pt>
                <c:pt idx="3">
                  <c:v>16119.5</c:v>
                </c:pt>
                <c:pt idx="4">
                  <c:v>16120</c:v>
                </c:pt>
                <c:pt idx="5">
                  <c:v>16301.5</c:v>
                </c:pt>
                <c:pt idx="6">
                  <c:v>16302</c:v>
                </c:pt>
                <c:pt idx="7">
                  <c:v>12325.5</c:v>
                </c:pt>
                <c:pt idx="8">
                  <c:v>12335.5</c:v>
                </c:pt>
                <c:pt idx="9">
                  <c:v>12341</c:v>
                </c:pt>
                <c:pt idx="10">
                  <c:v>13889</c:v>
                </c:pt>
                <c:pt idx="11">
                  <c:v>13891.5</c:v>
                </c:pt>
                <c:pt idx="12">
                  <c:v>13899.5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3E2-4B13-8695-358359AFD656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1.1999999999999999E-3</c:v>
                  </c:pt>
                  <c:pt idx="2">
                    <c:v>1.4E-3</c:v>
                  </c:pt>
                  <c:pt idx="3">
                    <c:v>5.0000000000000001E-4</c:v>
                  </c:pt>
                  <c:pt idx="4">
                    <c:v>1.1000000000000001E-3</c:v>
                  </c:pt>
                  <c:pt idx="5">
                    <c:v>2.2000000000000001E-3</c:v>
                  </c:pt>
                  <c:pt idx="6">
                    <c:v>1.2999999999999999E-3</c:v>
                  </c:pt>
                  <c:pt idx="7">
                    <c:v>1E-3</c:v>
                  </c:pt>
                  <c:pt idx="8">
                    <c:v>4.0000000000000001E-3</c:v>
                  </c:pt>
                  <c:pt idx="9">
                    <c:v>1E-3</c:v>
                  </c:pt>
                  <c:pt idx="10">
                    <c:v>1E-3</c:v>
                  </c:pt>
                  <c:pt idx="11">
                    <c:v>1E-3</c:v>
                  </c:pt>
                  <c:pt idx="12">
                    <c:v>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1.1999999999999999E-3</c:v>
                  </c:pt>
                  <c:pt idx="2">
                    <c:v>1.4E-3</c:v>
                  </c:pt>
                  <c:pt idx="3">
                    <c:v>5.0000000000000001E-4</c:v>
                  </c:pt>
                  <c:pt idx="4">
                    <c:v>1.1000000000000001E-3</c:v>
                  </c:pt>
                  <c:pt idx="5">
                    <c:v>2.2000000000000001E-3</c:v>
                  </c:pt>
                  <c:pt idx="6">
                    <c:v>1.2999999999999999E-3</c:v>
                  </c:pt>
                  <c:pt idx="7">
                    <c:v>1E-3</c:v>
                  </c:pt>
                  <c:pt idx="8">
                    <c:v>4.0000000000000001E-3</c:v>
                  </c:pt>
                  <c:pt idx="9">
                    <c:v>1E-3</c:v>
                  </c:pt>
                  <c:pt idx="10">
                    <c:v>1E-3</c:v>
                  </c:pt>
                  <c:pt idx="11">
                    <c:v>1E-3</c:v>
                  </c:pt>
                  <c:pt idx="12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15702.5</c:v>
                </c:pt>
                <c:pt idx="2">
                  <c:v>15703</c:v>
                </c:pt>
                <c:pt idx="3">
                  <c:v>16119.5</c:v>
                </c:pt>
                <c:pt idx="4">
                  <c:v>16120</c:v>
                </c:pt>
                <c:pt idx="5">
                  <c:v>16301.5</c:v>
                </c:pt>
                <c:pt idx="6">
                  <c:v>16302</c:v>
                </c:pt>
                <c:pt idx="7">
                  <c:v>12325.5</c:v>
                </c:pt>
                <c:pt idx="8">
                  <c:v>12335.5</c:v>
                </c:pt>
                <c:pt idx="9">
                  <c:v>12341</c:v>
                </c:pt>
                <c:pt idx="10">
                  <c:v>13889</c:v>
                </c:pt>
                <c:pt idx="11">
                  <c:v>13891.5</c:v>
                </c:pt>
                <c:pt idx="12">
                  <c:v>13899.5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3E2-4B13-8695-358359AFD656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1.1999999999999999E-3</c:v>
                  </c:pt>
                  <c:pt idx="2">
                    <c:v>1.4E-3</c:v>
                  </c:pt>
                  <c:pt idx="3">
                    <c:v>5.0000000000000001E-4</c:v>
                  </c:pt>
                  <c:pt idx="4">
                    <c:v>1.1000000000000001E-3</c:v>
                  </c:pt>
                  <c:pt idx="5">
                    <c:v>2.2000000000000001E-3</c:v>
                  </c:pt>
                  <c:pt idx="6">
                    <c:v>1.2999999999999999E-3</c:v>
                  </c:pt>
                  <c:pt idx="7">
                    <c:v>1E-3</c:v>
                  </c:pt>
                  <c:pt idx="8">
                    <c:v>4.0000000000000001E-3</c:v>
                  </c:pt>
                  <c:pt idx="9">
                    <c:v>1E-3</c:v>
                  </c:pt>
                  <c:pt idx="10">
                    <c:v>1E-3</c:v>
                  </c:pt>
                  <c:pt idx="11">
                    <c:v>1E-3</c:v>
                  </c:pt>
                  <c:pt idx="12">
                    <c:v>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1.1999999999999999E-3</c:v>
                  </c:pt>
                  <c:pt idx="2">
                    <c:v>1.4E-3</c:v>
                  </c:pt>
                  <c:pt idx="3">
                    <c:v>5.0000000000000001E-4</c:v>
                  </c:pt>
                  <c:pt idx="4">
                    <c:v>1.1000000000000001E-3</c:v>
                  </c:pt>
                  <c:pt idx="5">
                    <c:v>2.2000000000000001E-3</c:v>
                  </c:pt>
                  <c:pt idx="6">
                    <c:v>1.2999999999999999E-3</c:v>
                  </c:pt>
                  <c:pt idx="7">
                    <c:v>1E-3</c:v>
                  </c:pt>
                  <c:pt idx="8">
                    <c:v>4.0000000000000001E-3</c:v>
                  </c:pt>
                  <c:pt idx="9">
                    <c:v>1E-3</c:v>
                  </c:pt>
                  <c:pt idx="10">
                    <c:v>1E-3</c:v>
                  </c:pt>
                  <c:pt idx="11">
                    <c:v>1E-3</c:v>
                  </c:pt>
                  <c:pt idx="12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15702.5</c:v>
                </c:pt>
                <c:pt idx="2">
                  <c:v>15703</c:v>
                </c:pt>
                <c:pt idx="3">
                  <c:v>16119.5</c:v>
                </c:pt>
                <c:pt idx="4">
                  <c:v>16120</c:v>
                </c:pt>
                <c:pt idx="5">
                  <c:v>16301.5</c:v>
                </c:pt>
                <c:pt idx="6">
                  <c:v>16302</c:v>
                </c:pt>
                <c:pt idx="7">
                  <c:v>12325.5</c:v>
                </c:pt>
                <c:pt idx="8">
                  <c:v>12335.5</c:v>
                </c:pt>
                <c:pt idx="9">
                  <c:v>12341</c:v>
                </c:pt>
                <c:pt idx="10">
                  <c:v>13889</c:v>
                </c:pt>
                <c:pt idx="11">
                  <c:v>13891.5</c:v>
                </c:pt>
                <c:pt idx="12">
                  <c:v>13899.5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3E2-4B13-8695-358359AFD656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1.1999999999999999E-3</c:v>
                  </c:pt>
                  <c:pt idx="2">
                    <c:v>1.4E-3</c:v>
                  </c:pt>
                  <c:pt idx="3">
                    <c:v>5.0000000000000001E-4</c:v>
                  </c:pt>
                  <c:pt idx="4">
                    <c:v>1.1000000000000001E-3</c:v>
                  </c:pt>
                  <c:pt idx="5">
                    <c:v>2.2000000000000001E-3</c:v>
                  </c:pt>
                  <c:pt idx="6">
                    <c:v>1.2999999999999999E-3</c:v>
                  </c:pt>
                  <c:pt idx="7">
                    <c:v>1E-3</c:v>
                  </c:pt>
                  <c:pt idx="8">
                    <c:v>4.0000000000000001E-3</c:v>
                  </c:pt>
                  <c:pt idx="9">
                    <c:v>1E-3</c:v>
                  </c:pt>
                  <c:pt idx="10">
                    <c:v>1E-3</c:v>
                  </c:pt>
                  <c:pt idx="11">
                    <c:v>1E-3</c:v>
                  </c:pt>
                  <c:pt idx="12">
                    <c:v>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1.1999999999999999E-3</c:v>
                  </c:pt>
                  <c:pt idx="2">
                    <c:v>1.4E-3</c:v>
                  </c:pt>
                  <c:pt idx="3">
                    <c:v>5.0000000000000001E-4</c:v>
                  </c:pt>
                  <c:pt idx="4">
                    <c:v>1.1000000000000001E-3</c:v>
                  </c:pt>
                  <c:pt idx="5">
                    <c:v>2.2000000000000001E-3</c:v>
                  </c:pt>
                  <c:pt idx="6">
                    <c:v>1.2999999999999999E-3</c:v>
                  </c:pt>
                  <c:pt idx="7">
                    <c:v>1E-3</c:v>
                  </c:pt>
                  <c:pt idx="8">
                    <c:v>4.0000000000000001E-3</c:v>
                  </c:pt>
                  <c:pt idx="9">
                    <c:v>1E-3</c:v>
                  </c:pt>
                  <c:pt idx="10">
                    <c:v>1E-3</c:v>
                  </c:pt>
                  <c:pt idx="11">
                    <c:v>1E-3</c:v>
                  </c:pt>
                  <c:pt idx="12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15702.5</c:v>
                </c:pt>
                <c:pt idx="2">
                  <c:v>15703</c:v>
                </c:pt>
                <c:pt idx="3">
                  <c:v>16119.5</c:v>
                </c:pt>
                <c:pt idx="4">
                  <c:v>16120</c:v>
                </c:pt>
                <c:pt idx="5">
                  <c:v>16301.5</c:v>
                </c:pt>
                <c:pt idx="6">
                  <c:v>16302</c:v>
                </c:pt>
                <c:pt idx="7">
                  <c:v>12325.5</c:v>
                </c:pt>
                <c:pt idx="8">
                  <c:v>12335.5</c:v>
                </c:pt>
                <c:pt idx="9">
                  <c:v>12341</c:v>
                </c:pt>
                <c:pt idx="10">
                  <c:v>13889</c:v>
                </c:pt>
                <c:pt idx="11">
                  <c:v>13891.5</c:v>
                </c:pt>
                <c:pt idx="12">
                  <c:v>13899.5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3E2-4B13-8695-358359AFD656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1.1999999999999999E-3</c:v>
                  </c:pt>
                  <c:pt idx="2">
                    <c:v>1.4E-3</c:v>
                  </c:pt>
                  <c:pt idx="3">
                    <c:v>5.0000000000000001E-4</c:v>
                  </c:pt>
                  <c:pt idx="4">
                    <c:v>1.1000000000000001E-3</c:v>
                  </c:pt>
                  <c:pt idx="5">
                    <c:v>2.2000000000000001E-3</c:v>
                  </c:pt>
                  <c:pt idx="6">
                    <c:v>1.2999999999999999E-3</c:v>
                  </c:pt>
                  <c:pt idx="7">
                    <c:v>1E-3</c:v>
                  </c:pt>
                  <c:pt idx="8">
                    <c:v>4.0000000000000001E-3</c:v>
                  </c:pt>
                  <c:pt idx="9">
                    <c:v>1E-3</c:v>
                  </c:pt>
                  <c:pt idx="10">
                    <c:v>1E-3</c:v>
                  </c:pt>
                  <c:pt idx="11">
                    <c:v>1E-3</c:v>
                  </c:pt>
                  <c:pt idx="12">
                    <c:v>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1.1999999999999999E-3</c:v>
                  </c:pt>
                  <c:pt idx="2">
                    <c:v>1.4E-3</c:v>
                  </c:pt>
                  <c:pt idx="3">
                    <c:v>5.0000000000000001E-4</c:v>
                  </c:pt>
                  <c:pt idx="4">
                    <c:v>1.1000000000000001E-3</c:v>
                  </c:pt>
                  <c:pt idx="5">
                    <c:v>2.2000000000000001E-3</c:v>
                  </c:pt>
                  <c:pt idx="6">
                    <c:v>1.2999999999999999E-3</c:v>
                  </c:pt>
                  <c:pt idx="7">
                    <c:v>1E-3</c:v>
                  </c:pt>
                  <c:pt idx="8">
                    <c:v>4.0000000000000001E-3</c:v>
                  </c:pt>
                  <c:pt idx="9">
                    <c:v>1E-3</c:v>
                  </c:pt>
                  <c:pt idx="10">
                    <c:v>1E-3</c:v>
                  </c:pt>
                  <c:pt idx="11">
                    <c:v>1E-3</c:v>
                  </c:pt>
                  <c:pt idx="12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15702.5</c:v>
                </c:pt>
                <c:pt idx="2">
                  <c:v>15703</c:v>
                </c:pt>
                <c:pt idx="3">
                  <c:v>16119.5</c:v>
                </c:pt>
                <c:pt idx="4">
                  <c:v>16120</c:v>
                </c:pt>
                <c:pt idx="5">
                  <c:v>16301.5</c:v>
                </c:pt>
                <c:pt idx="6">
                  <c:v>16302</c:v>
                </c:pt>
                <c:pt idx="7">
                  <c:v>12325.5</c:v>
                </c:pt>
                <c:pt idx="8">
                  <c:v>12335.5</c:v>
                </c:pt>
                <c:pt idx="9">
                  <c:v>12341</c:v>
                </c:pt>
                <c:pt idx="10">
                  <c:v>13889</c:v>
                </c:pt>
                <c:pt idx="11">
                  <c:v>13891.5</c:v>
                </c:pt>
                <c:pt idx="12">
                  <c:v>13899.5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83E2-4B13-8695-358359AFD656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15702.5</c:v>
                </c:pt>
                <c:pt idx="2">
                  <c:v>15703</c:v>
                </c:pt>
                <c:pt idx="3">
                  <c:v>16119.5</c:v>
                </c:pt>
                <c:pt idx="4">
                  <c:v>16120</c:v>
                </c:pt>
                <c:pt idx="5">
                  <c:v>16301.5</c:v>
                </c:pt>
                <c:pt idx="6">
                  <c:v>16302</c:v>
                </c:pt>
                <c:pt idx="7">
                  <c:v>12325.5</c:v>
                </c:pt>
                <c:pt idx="8">
                  <c:v>12335.5</c:v>
                </c:pt>
                <c:pt idx="9">
                  <c:v>12341</c:v>
                </c:pt>
                <c:pt idx="10">
                  <c:v>13889</c:v>
                </c:pt>
                <c:pt idx="11">
                  <c:v>13891.5</c:v>
                </c:pt>
                <c:pt idx="12">
                  <c:v>13899.5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-0.22039989603462681</c:v>
                </c:pt>
                <c:pt idx="1">
                  <c:v>-0.20731708463682866</c:v>
                </c:pt>
                <c:pt idx="2">
                  <c:v>-0.20731666805311913</c:v>
                </c:pt>
                <c:pt idx="3">
                  <c:v>-0.20696965382308041</c:v>
                </c:pt>
                <c:pt idx="4">
                  <c:v>-0.20696923723937088</c:v>
                </c:pt>
                <c:pt idx="5">
                  <c:v>-0.20681801735281141</c:v>
                </c:pt>
                <c:pt idx="6">
                  <c:v>-0.20681760076910188</c:v>
                </c:pt>
                <c:pt idx="7">
                  <c:v>-0.2101306910109961</c:v>
                </c:pt>
                <c:pt idx="8">
                  <c:v>-0.21012235933680551</c:v>
                </c:pt>
                <c:pt idx="9">
                  <c:v>-0.21011777691600067</c:v>
                </c:pt>
                <c:pt idx="10">
                  <c:v>-0.20882803375129497</c:v>
                </c:pt>
                <c:pt idx="11">
                  <c:v>-0.2088259508327473</c:v>
                </c:pt>
                <c:pt idx="12">
                  <c:v>-0.20881928549339482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83E2-4B13-8695-358359AFD6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47017696"/>
        <c:axId val="1"/>
      </c:scatterChart>
      <c:valAx>
        <c:axId val="6470176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19354838709675"/>
              <c:y val="0.8384159144741053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0.05"/>
              <c:y val="0.3689030791882721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4701769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"/>
          <c:y val="0.92073298764483702"/>
          <c:w val="0.72258064516129039"/>
          <c:h val="6.097560975609750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57150</xdr:colOff>
      <xdr:row>0</xdr:row>
      <xdr:rowOff>0</xdr:rowOff>
    </xdr:from>
    <xdr:to>
      <xdr:col>16</xdr:col>
      <xdr:colOff>590550</xdr:colOff>
      <xdr:row>18</xdr:row>
      <xdr:rowOff>47625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B281E989-5BD9-D0B1-82A2-05CDA061F5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142875</xdr:colOff>
      <xdr:row>0</xdr:row>
      <xdr:rowOff>0</xdr:rowOff>
    </xdr:from>
    <xdr:to>
      <xdr:col>27</xdr:col>
      <xdr:colOff>66675</xdr:colOff>
      <xdr:row>18</xdr:row>
      <xdr:rowOff>38100</xdr:rowOff>
    </xdr:to>
    <xdr:graphicFrame macro="">
      <xdr:nvGraphicFramePr>
        <xdr:cNvPr id="1028" name="Chart 2">
          <a:extLst>
            <a:ext uri="{FF2B5EF4-FFF2-40B4-BE49-F238E27FC236}">
              <a16:creationId xmlns:a16="http://schemas.microsoft.com/office/drawing/2014/main" id="{051A26BF-C6C8-F159-1262-D814887B78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2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6" sqref="E6"/>
    </sheetView>
  </sheetViews>
  <sheetFormatPr defaultColWidth="10.28515625" defaultRowHeight="12.75" x14ac:dyDescent="0.2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16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31</v>
      </c>
    </row>
    <row r="2" spans="1:7" x14ac:dyDescent="0.2">
      <c r="A2" t="s">
        <v>24</v>
      </c>
      <c r="B2" t="s">
        <v>35</v>
      </c>
      <c r="C2" s="2"/>
      <c r="D2" s="2"/>
    </row>
    <row r="3" spans="1:7" ht="13.5" thickBot="1" x14ac:dyDescent="0.25"/>
    <row r="4" spans="1:7" ht="14.25" thickTop="1" thickBot="1" x14ac:dyDescent="0.25">
      <c r="A4" s="4" t="s">
        <v>0</v>
      </c>
      <c r="C4" s="7">
        <v>25028.933000000001</v>
      </c>
      <c r="D4" s="8">
        <v>1.6259140000000001</v>
      </c>
    </row>
    <row r="6" spans="1:7" x14ac:dyDescent="0.2">
      <c r="A6" s="4" t="s">
        <v>1</v>
      </c>
    </row>
    <row r="7" spans="1:7" x14ac:dyDescent="0.2">
      <c r="A7" t="s">
        <v>2</v>
      </c>
      <c r="C7">
        <f>+C4</f>
        <v>25028.933000000001</v>
      </c>
    </row>
    <row r="8" spans="1:7" x14ac:dyDescent="0.2">
      <c r="A8" t="s">
        <v>3</v>
      </c>
      <c r="C8">
        <f>+D4</f>
        <v>1.6259140000000001</v>
      </c>
    </row>
    <row r="9" spans="1:7" x14ac:dyDescent="0.2">
      <c r="A9" s="12" t="s">
        <v>37</v>
      </c>
      <c r="B9" s="13"/>
      <c r="C9" s="14">
        <v>-9.5</v>
      </c>
      <c r="D9" s="13" t="s">
        <v>38</v>
      </c>
      <c r="E9" s="13"/>
    </row>
    <row r="10" spans="1:7" ht="13.5" thickBot="1" x14ac:dyDescent="0.25">
      <c r="A10" s="13"/>
      <c r="B10" s="13"/>
      <c r="C10" s="3" t="s">
        <v>20</v>
      </c>
      <c r="D10" s="3" t="s">
        <v>21</v>
      </c>
      <c r="E10" s="13"/>
    </row>
    <row r="11" spans="1:7" x14ac:dyDescent="0.2">
      <c r="A11" s="13" t="s">
        <v>16</v>
      </c>
      <c r="B11" s="13"/>
      <c r="C11" s="15">
        <f ca="1">INTERCEPT(INDIRECT($G$11):G992,INDIRECT($F$11):F992)</f>
        <v>-0.22039989603462681</v>
      </c>
      <c r="D11" s="2"/>
      <c r="E11" s="13"/>
      <c r="F11" s="16" t="str">
        <f>"F"&amp;E19</f>
        <v>F21</v>
      </c>
      <c r="G11" s="17" t="str">
        <f>"G"&amp;E19</f>
        <v>G21</v>
      </c>
    </row>
    <row r="12" spans="1:7" x14ac:dyDescent="0.2">
      <c r="A12" s="13" t="s">
        <v>17</v>
      </c>
      <c r="B12" s="13"/>
      <c r="C12" s="15">
        <f ca="1">SLOPE(INDIRECT($G$11):G992,INDIRECT($F$11):F992)</f>
        <v>8.3316741906054115E-7</v>
      </c>
      <c r="D12" s="2"/>
      <c r="E12" s="13"/>
    </row>
    <row r="13" spans="1:7" x14ac:dyDescent="0.2">
      <c r="A13" s="13" t="s">
        <v>19</v>
      </c>
      <c r="B13" s="13"/>
      <c r="C13" s="2" t="s">
        <v>14</v>
      </c>
      <c r="D13" s="20" t="s">
        <v>44</v>
      </c>
      <c r="E13" s="14">
        <v>1</v>
      </c>
    </row>
    <row r="14" spans="1:7" x14ac:dyDescent="0.2">
      <c r="A14" s="13"/>
      <c r="B14" s="13"/>
      <c r="C14" s="13"/>
      <c r="D14" s="20" t="s">
        <v>39</v>
      </c>
      <c r="E14" s="21">
        <f ca="1">NOW()+15018.5+$C$9/24</f>
        <v>60331.777076851853</v>
      </c>
    </row>
    <row r="15" spans="1:7" x14ac:dyDescent="0.2">
      <c r="A15" s="18" t="s">
        <v>18</v>
      </c>
      <c r="B15" s="13"/>
      <c r="C15" s="19">
        <f ca="1">(C7+C11)+(C8+C12)*INT(MAX(F21:F3533))</f>
        <v>51534.376210399234</v>
      </c>
      <c r="D15" s="20" t="s">
        <v>45</v>
      </c>
      <c r="E15" s="21">
        <f ca="1">ROUND(2*(E14-$C$7)/$C$8,0)/2+E13</f>
        <v>21713.5</v>
      </c>
    </row>
    <row r="16" spans="1:7" x14ac:dyDescent="0.2">
      <c r="A16" s="22" t="s">
        <v>4</v>
      </c>
      <c r="B16" s="13"/>
      <c r="C16" s="23">
        <f ca="1">+C8+C12</f>
        <v>1.6259148331674191</v>
      </c>
      <c r="D16" s="20" t="s">
        <v>40</v>
      </c>
      <c r="E16" s="17">
        <f ca="1">ROUND(2*(E14-$C$15)/$C$16,0)/2+E13</f>
        <v>5411.5</v>
      </c>
    </row>
    <row r="17" spans="1:17" ht="13.5" thickBot="1" x14ac:dyDescent="0.25">
      <c r="A17" s="20" t="s">
        <v>30</v>
      </c>
      <c r="B17" s="13"/>
      <c r="C17" s="13">
        <f>COUNT(C21:C2191)</f>
        <v>13</v>
      </c>
      <c r="D17" s="20" t="s">
        <v>41</v>
      </c>
      <c r="E17" s="24">
        <f ca="1">+$C$15+$C$16*E16-15018.5-$C$9/24</f>
        <v>45314.910163418062</v>
      </c>
    </row>
    <row r="18" spans="1:17" ht="14.25" thickTop="1" thickBot="1" x14ac:dyDescent="0.25">
      <c r="A18" s="22" t="s">
        <v>5</v>
      </c>
      <c r="B18" s="13"/>
      <c r="C18" s="25">
        <f ca="1">+C15</f>
        <v>51534.376210399234</v>
      </c>
      <c r="D18" s="26">
        <f ca="1">+C16</f>
        <v>1.6259148331674191</v>
      </c>
      <c r="E18" s="27" t="s">
        <v>42</v>
      </c>
    </row>
    <row r="19" spans="1:17" ht="13.5" thickTop="1" x14ac:dyDescent="0.2">
      <c r="A19" s="28" t="s">
        <v>43</v>
      </c>
      <c r="E19" s="29">
        <v>21</v>
      </c>
    </row>
    <row r="20" spans="1:17" ht="13.5" thickBot="1" x14ac:dyDescent="0.25">
      <c r="A20" s="3" t="s">
        <v>6</v>
      </c>
      <c r="B20" s="3" t="s">
        <v>7</v>
      </c>
      <c r="C20" s="3" t="s">
        <v>8</v>
      </c>
      <c r="D20" s="3" t="s">
        <v>13</v>
      </c>
      <c r="E20" s="3" t="s">
        <v>9</v>
      </c>
      <c r="F20" s="3" t="s">
        <v>10</v>
      </c>
      <c r="G20" s="3" t="s">
        <v>11</v>
      </c>
      <c r="H20" s="6" t="s">
        <v>12</v>
      </c>
      <c r="I20" s="6" t="s">
        <v>29</v>
      </c>
      <c r="J20" s="6" t="s">
        <v>46</v>
      </c>
      <c r="K20" s="6" t="s">
        <v>25</v>
      </c>
      <c r="L20" s="6" t="s">
        <v>26</v>
      </c>
      <c r="M20" s="6" t="s">
        <v>27</v>
      </c>
      <c r="N20" s="6" t="s">
        <v>28</v>
      </c>
      <c r="O20" s="6" t="s">
        <v>23</v>
      </c>
      <c r="P20" s="5" t="s">
        <v>22</v>
      </c>
      <c r="Q20" s="3" t="s">
        <v>15</v>
      </c>
    </row>
    <row r="21" spans="1:17" x14ac:dyDescent="0.2">
      <c r="A21" s="30" t="s">
        <v>12</v>
      </c>
      <c r="B21" s="30"/>
      <c r="C21" s="34">
        <v>25028.933000000001</v>
      </c>
      <c r="D21" s="34" t="s">
        <v>14</v>
      </c>
      <c r="E21" s="30">
        <f>+(C21-C$7)/C$8</f>
        <v>0</v>
      </c>
      <c r="F21" s="30">
        <f>ROUND(2*E21,0)/2</f>
        <v>0</v>
      </c>
      <c r="G21" s="30"/>
      <c r="H21" s="30">
        <v>0</v>
      </c>
      <c r="I21" s="30"/>
      <c r="J21" s="30"/>
      <c r="K21" s="30"/>
      <c r="L21" s="30"/>
      <c r="M21" s="30"/>
      <c r="N21" s="30"/>
      <c r="O21" s="30">
        <f ca="1">+C$11+C$12*$F21</f>
        <v>-0.22039989603462681</v>
      </c>
      <c r="P21" s="30"/>
      <c r="Q21" s="32">
        <f>+C21-15018.5</f>
        <v>10010.433000000001</v>
      </c>
    </row>
    <row r="22" spans="1:17" x14ac:dyDescent="0.2">
      <c r="A22" s="9" t="s">
        <v>32</v>
      </c>
      <c r="B22" s="10" t="s">
        <v>33</v>
      </c>
      <c r="C22" s="9">
        <v>50559.641600000206</v>
      </c>
      <c r="D22" s="11">
        <v>1.1999999999999999E-3</v>
      </c>
      <c r="E22" s="30">
        <f t="shared" ref="E22:E27" si="0">+(C22-C$7)/C$8</f>
        <v>15702.37331125767</v>
      </c>
      <c r="F22" s="30">
        <f t="shared" ref="F22:F33" si="1">ROUND(2*E22,0)/2</f>
        <v>15702.5</v>
      </c>
      <c r="G22" s="30">
        <f t="shared" ref="G22:G27" si="2">+C22-(C$7+F22*C$8)</f>
        <v>-0.20598499979678309</v>
      </c>
      <c r="H22" s="30"/>
      <c r="I22" s="30">
        <f t="shared" ref="I22:I27" si="3">+G22</f>
        <v>-0.20598499979678309</v>
      </c>
      <c r="J22" s="30"/>
      <c r="K22" s="30"/>
      <c r="L22" s="30"/>
      <c r="M22" s="30"/>
      <c r="N22" s="30"/>
      <c r="O22" s="30">
        <f t="shared" ref="O22:O27" ca="1" si="4">+C$11+C$12*$F22</f>
        <v>-0.20731708463682866</v>
      </c>
      <c r="P22" s="30"/>
      <c r="Q22" s="32">
        <f t="shared" ref="Q22:Q27" si="5">+C22-15018.5</f>
        <v>35541.141600000206</v>
      </c>
    </row>
    <row r="23" spans="1:17" x14ac:dyDescent="0.2">
      <c r="A23" s="9" t="s">
        <v>32</v>
      </c>
      <c r="B23" s="10" t="s">
        <v>34</v>
      </c>
      <c r="C23" s="9">
        <v>50560.455599999987</v>
      </c>
      <c r="D23" s="11">
        <v>1.4E-3</v>
      </c>
      <c r="E23" s="30">
        <f t="shared" si="0"/>
        <v>15702.873952742879</v>
      </c>
      <c r="F23" s="30">
        <f t="shared" si="1"/>
        <v>15703</v>
      </c>
      <c r="G23" s="30">
        <f t="shared" si="2"/>
        <v>-0.20494200001121499</v>
      </c>
      <c r="H23" s="30"/>
      <c r="I23" s="30">
        <f t="shared" si="3"/>
        <v>-0.20494200001121499</v>
      </c>
      <c r="J23" s="30"/>
      <c r="K23" s="30"/>
      <c r="L23" s="30"/>
      <c r="M23" s="30"/>
      <c r="N23" s="30"/>
      <c r="O23" s="30">
        <f t="shared" ca="1" si="4"/>
        <v>-0.20731666805311913</v>
      </c>
      <c r="P23" s="30"/>
      <c r="Q23" s="32">
        <f t="shared" si="5"/>
        <v>35541.955599999987</v>
      </c>
    </row>
    <row r="24" spans="1:17" x14ac:dyDescent="0.2">
      <c r="A24" s="9" t="s">
        <v>32</v>
      </c>
      <c r="B24" s="10" t="s">
        <v>33</v>
      </c>
      <c r="C24" s="9">
        <v>51237.648000000045</v>
      </c>
      <c r="D24" s="11">
        <v>5.0000000000000001E-4</v>
      </c>
      <c r="E24" s="30">
        <f t="shared" si="0"/>
        <v>16119.373472397705</v>
      </c>
      <c r="F24" s="30">
        <f t="shared" si="1"/>
        <v>16119.5</v>
      </c>
      <c r="G24" s="30">
        <f t="shared" si="2"/>
        <v>-0.20572299996274523</v>
      </c>
      <c r="H24" s="30"/>
      <c r="I24" s="30">
        <f t="shared" si="3"/>
        <v>-0.20572299996274523</v>
      </c>
      <c r="J24" s="30"/>
      <c r="K24" s="30"/>
      <c r="L24" s="30"/>
      <c r="M24" s="30"/>
      <c r="N24" s="30"/>
      <c r="O24" s="30">
        <f t="shared" ca="1" si="4"/>
        <v>-0.20696965382308041</v>
      </c>
      <c r="P24" s="30"/>
      <c r="Q24" s="32">
        <f t="shared" si="5"/>
        <v>36219.148000000045</v>
      </c>
    </row>
    <row r="25" spans="1:17" x14ac:dyDescent="0.2">
      <c r="A25" s="9" t="s">
        <v>32</v>
      </c>
      <c r="B25" s="10" t="s">
        <v>34</v>
      </c>
      <c r="C25" s="9">
        <v>51238.460099999793</v>
      </c>
      <c r="D25" s="11">
        <v>1.1000000000000001E-3</v>
      </c>
      <c r="E25" s="30">
        <f t="shared" si="0"/>
        <v>16119.872945309402</v>
      </c>
      <c r="F25" s="30">
        <f t="shared" si="1"/>
        <v>16120</v>
      </c>
      <c r="G25" s="30">
        <f t="shared" si="2"/>
        <v>-0.20658000020921463</v>
      </c>
      <c r="H25" s="30"/>
      <c r="I25" s="30">
        <f t="shared" si="3"/>
        <v>-0.20658000020921463</v>
      </c>
      <c r="J25" s="30"/>
      <c r="K25" s="30"/>
      <c r="L25" s="30"/>
      <c r="M25" s="30"/>
      <c r="N25" s="30"/>
      <c r="O25" s="30">
        <f t="shared" ca="1" si="4"/>
        <v>-0.20696923723937088</v>
      </c>
      <c r="P25" s="30"/>
      <c r="Q25" s="32">
        <f t="shared" si="5"/>
        <v>36219.960099999793</v>
      </c>
    </row>
    <row r="26" spans="1:17" x14ac:dyDescent="0.2">
      <c r="A26" s="9" t="s">
        <v>32</v>
      </c>
      <c r="B26" s="10" t="s">
        <v>33</v>
      </c>
      <c r="C26" s="9">
        <v>51533.561900000088</v>
      </c>
      <c r="D26" s="11">
        <v>2.2000000000000001E-3</v>
      </c>
      <c r="E26" s="30">
        <f t="shared" si="0"/>
        <v>16301.371966783043</v>
      </c>
      <c r="F26" s="30">
        <f t="shared" si="1"/>
        <v>16301.5</v>
      </c>
      <c r="G26" s="30">
        <f t="shared" si="2"/>
        <v>-0.20817099991836585</v>
      </c>
      <c r="H26" s="30"/>
      <c r="I26" s="30">
        <f t="shared" si="3"/>
        <v>-0.20817099991836585</v>
      </c>
      <c r="J26" s="30"/>
      <c r="K26" s="30"/>
      <c r="L26" s="30"/>
      <c r="M26" s="30"/>
      <c r="N26" s="30"/>
      <c r="O26" s="30">
        <f t="shared" ca="1" si="4"/>
        <v>-0.20681801735281141</v>
      </c>
      <c r="P26" s="30"/>
      <c r="Q26" s="32">
        <f t="shared" si="5"/>
        <v>36515.061900000088</v>
      </c>
    </row>
    <row r="27" spans="1:17" x14ac:dyDescent="0.2">
      <c r="A27" s="9" t="s">
        <v>32</v>
      </c>
      <c r="B27" s="10" t="s">
        <v>34</v>
      </c>
      <c r="C27" s="9">
        <v>51534.371700000018</v>
      </c>
      <c r="D27" s="11">
        <v>1.2999999999999999E-3</v>
      </c>
      <c r="E27" s="30">
        <f t="shared" si="0"/>
        <v>16301.870025105889</v>
      </c>
      <c r="F27" s="30">
        <f t="shared" si="1"/>
        <v>16302</v>
      </c>
      <c r="G27" s="30">
        <f t="shared" si="2"/>
        <v>-0.21132799998304108</v>
      </c>
      <c r="H27" s="30"/>
      <c r="I27" s="30">
        <f t="shared" si="3"/>
        <v>-0.21132799998304108</v>
      </c>
      <c r="J27" s="30"/>
      <c r="K27" s="30"/>
      <c r="L27" s="30"/>
      <c r="M27" s="30"/>
      <c r="N27" s="30"/>
      <c r="O27" s="30">
        <f t="shared" ca="1" si="4"/>
        <v>-0.20681760076910188</v>
      </c>
      <c r="P27" s="30"/>
      <c r="Q27" s="32">
        <f t="shared" si="5"/>
        <v>36515.871700000018</v>
      </c>
    </row>
    <row r="28" spans="1:17" x14ac:dyDescent="0.2">
      <c r="A28" s="30" t="s">
        <v>36</v>
      </c>
      <c r="B28" s="31" t="s">
        <v>34</v>
      </c>
      <c r="C28" s="34">
        <v>45068.929000000004</v>
      </c>
      <c r="D28" s="34">
        <v>1E-3</v>
      </c>
      <c r="E28" s="30">
        <f t="shared" ref="E28:E33" si="6">+(C28-C$7)/C$8</f>
        <v>12325.372682688016</v>
      </c>
      <c r="F28" s="30">
        <f t="shared" si="1"/>
        <v>12325.5</v>
      </c>
      <c r="G28" s="30">
        <f t="shared" ref="G28:G33" si="7">+C28-(C$7+F28*C$8)</f>
        <v>-0.20700699999724748</v>
      </c>
      <c r="H28" s="30"/>
      <c r="I28" s="30">
        <f t="shared" ref="I28:I33" si="8">+G28</f>
        <v>-0.20700699999724748</v>
      </c>
      <c r="J28" s="30"/>
      <c r="K28" s="30"/>
      <c r="L28" s="30"/>
      <c r="M28" s="30"/>
      <c r="N28" s="30"/>
      <c r="O28" s="30">
        <f t="shared" ref="O28:O33" ca="1" si="9">+C$11+C$12*$F28</f>
        <v>-0.2101306910109961</v>
      </c>
      <c r="P28" s="30"/>
      <c r="Q28" s="32">
        <f t="shared" ref="Q28:Q33" si="10">+C28-15018.5</f>
        <v>30050.429000000004</v>
      </c>
    </row>
    <row r="29" spans="1:17" x14ac:dyDescent="0.2">
      <c r="A29" s="30" t="s">
        <v>36</v>
      </c>
      <c r="B29" s="31" t="s">
        <v>34</v>
      </c>
      <c r="C29" s="34">
        <v>45085.142</v>
      </c>
      <c r="D29" s="34">
        <v>4.0000000000000001E-3</v>
      </c>
      <c r="E29" s="30">
        <f t="shared" si="6"/>
        <v>12335.344304803328</v>
      </c>
      <c r="F29" s="30">
        <f t="shared" si="1"/>
        <v>12335.5</v>
      </c>
      <c r="G29" s="30"/>
      <c r="H29" s="30"/>
      <c r="I29" s="33">
        <v>-0.25314700000308221</v>
      </c>
      <c r="J29" s="30"/>
      <c r="K29" s="30"/>
      <c r="L29" s="30"/>
      <c r="M29" s="30"/>
      <c r="N29" s="30"/>
      <c r="O29" s="30">
        <f t="shared" ca="1" si="9"/>
        <v>-0.21012235933680551</v>
      </c>
      <c r="P29" s="30"/>
      <c r="Q29" s="32">
        <f t="shared" si="10"/>
        <v>30066.642</v>
      </c>
    </row>
    <row r="30" spans="1:17" x14ac:dyDescent="0.2">
      <c r="A30" s="30" t="s">
        <v>36</v>
      </c>
      <c r="B30" s="31" t="s">
        <v>33</v>
      </c>
      <c r="C30" s="34">
        <v>45094.122000000003</v>
      </c>
      <c r="D30" s="34">
        <v>1E-3</v>
      </c>
      <c r="E30" s="30">
        <f t="shared" si="6"/>
        <v>12340.867352147778</v>
      </c>
      <c r="F30" s="30">
        <f t="shared" si="1"/>
        <v>12341</v>
      </c>
      <c r="G30" s="30">
        <f t="shared" si="7"/>
        <v>-0.21567399999912595</v>
      </c>
      <c r="H30" s="30"/>
      <c r="I30" s="30">
        <f t="shared" si="8"/>
        <v>-0.21567399999912595</v>
      </c>
      <c r="J30" s="30"/>
      <c r="K30" s="30"/>
      <c r="L30" s="30"/>
      <c r="M30" s="30"/>
      <c r="N30" s="30"/>
      <c r="O30" s="30">
        <f t="shared" ca="1" si="9"/>
        <v>-0.21011777691600067</v>
      </c>
      <c r="P30" s="30"/>
      <c r="Q30" s="32">
        <f t="shared" si="10"/>
        <v>30075.622000000003</v>
      </c>
    </row>
    <row r="31" spans="1:17" x14ac:dyDescent="0.2">
      <c r="A31" s="30" t="s">
        <v>36</v>
      </c>
      <c r="B31" s="31" t="s">
        <v>33</v>
      </c>
      <c r="C31" s="34">
        <v>47611.040000000001</v>
      </c>
      <c r="D31" s="34">
        <v>1E-3</v>
      </c>
      <c r="E31" s="30">
        <f t="shared" si="6"/>
        <v>13888.869275988765</v>
      </c>
      <c r="F31" s="30">
        <f t="shared" si="1"/>
        <v>13889</v>
      </c>
      <c r="G31" s="30">
        <f t="shared" si="7"/>
        <v>-0.21254600000247592</v>
      </c>
      <c r="H31" s="30"/>
      <c r="I31" s="30">
        <f t="shared" si="8"/>
        <v>-0.21254600000247592</v>
      </c>
      <c r="J31" s="30"/>
      <c r="K31" s="30"/>
      <c r="L31" s="30"/>
      <c r="M31" s="30"/>
      <c r="N31" s="30"/>
      <c r="O31" s="30">
        <f t="shared" ca="1" si="9"/>
        <v>-0.20882803375129497</v>
      </c>
      <c r="P31" s="30"/>
      <c r="Q31" s="32">
        <f t="shared" si="10"/>
        <v>32592.54</v>
      </c>
    </row>
    <row r="32" spans="1:17" x14ac:dyDescent="0.2">
      <c r="A32" s="30" t="s">
        <v>36</v>
      </c>
      <c r="B32" s="31" t="s">
        <v>34</v>
      </c>
      <c r="C32" s="34">
        <v>47615.11</v>
      </c>
      <c r="D32" s="34">
        <v>1E-3</v>
      </c>
      <c r="E32" s="30">
        <f t="shared" si="6"/>
        <v>13891.372483415482</v>
      </c>
      <c r="F32" s="30">
        <f t="shared" si="1"/>
        <v>13891.5</v>
      </c>
      <c r="G32" s="30">
        <f t="shared" si="7"/>
        <v>-0.2073309999977937</v>
      </c>
      <c r="H32" s="30"/>
      <c r="I32" s="30">
        <f t="shared" si="8"/>
        <v>-0.2073309999977937</v>
      </c>
      <c r="J32" s="30"/>
      <c r="K32" s="30"/>
      <c r="L32" s="30"/>
      <c r="M32" s="30"/>
      <c r="N32" s="30"/>
      <c r="O32" s="30">
        <f t="shared" ca="1" si="9"/>
        <v>-0.2088259508327473</v>
      </c>
      <c r="P32" s="30"/>
      <c r="Q32" s="32">
        <f t="shared" si="10"/>
        <v>32596.61</v>
      </c>
    </row>
    <row r="33" spans="1:17" x14ac:dyDescent="0.2">
      <c r="A33" s="30" t="s">
        <v>36</v>
      </c>
      <c r="B33" s="31" t="s">
        <v>34</v>
      </c>
      <c r="C33" s="34">
        <v>47628.120999999999</v>
      </c>
      <c r="D33" s="34">
        <v>1E-3</v>
      </c>
      <c r="E33" s="30">
        <f t="shared" si="6"/>
        <v>13899.374751678131</v>
      </c>
      <c r="F33" s="30">
        <f t="shared" si="1"/>
        <v>13899.5</v>
      </c>
      <c r="G33" s="30">
        <f t="shared" si="7"/>
        <v>-0.20364300000073854</v>
      </c>
      <c r="H33" s="30"/>
      <c r="I33" s="30">
        <f t="shared" si="8"/>
        <v>-0.20364300000073854</v>
      </c>
      <c r="J33" s="30"/>
      <c r="K33" s="30"/>
      <c r="L33" s="30"/>
      <c r="M33" s="30"/>
      <c r="N33" s="30"/>
      <c r="O33" s="30">
        <f t="shared" ca="1" si="9"/>
        <v>-0.20881928549339482</v>
      </c>
      <c r="P33" s="30"/>
      <c r="Q33" s="32">
        <f t="shared" si="10"/>
        <v>32609.620999999999</v>
      </c>
    </row>
    <row r="34" spans="1:17" x14ac:dyDescent="0.2">
      <c r="A34" s="30"/>
      <c r="B34" s="30"/>
      <c r="C34" s="34"/>
      <c r="D34" s="34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</row>
    <row r="35" spans="1:17" x14ac:dyDescent="0.2">
      <c r="A35" s="30"/>
      <c r="B35" s="30"/>
      <c r="C35" s="34"/>
      <c r="D35" s="34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</row>
    <row r="36" spans="1:17" x14ac:dyDescent="0.2">
      <c r="A36" s="30"/>
      <c r="B36" s="30"/>
      <c r="C36" s="34"/>
      <c r="D36" s="34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</row>
    <row r="37" spans="1:17" x14ac:dyDescent="0.2">
      <c r="A37" s="30"/>
      <c r="B37" s="30"/>
      <c r="C37" s="34"/>
      <c r="D37" s="34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</row>
    <row r="38" spans="1:17" x14ac:dyDescent="0.2">
      <c r="A38" s="30"/>
      <c r="B38" s="30"/>
      <c r="C38" s="34"/>
      <c r="D38" s="34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</row>
    <row r="39" spans="1:17" x14ac:dyDescent="0.2">
      <c r="A39" s="30"/>
      <c r="B39" s="30"/>
      <c r="C39" s="34"/>
      <c r="D39" s="34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</row>
    <row r="40" spans="1:17" x14ac:dyDescent="0.2">
      <c r="A40" s="30"/>
      <c r="B40" s="30"/>
      <c r="C40" s="30"/>
      <c r="D40" s="31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</row>
    <row r="41" spans="1:17" x14ac:dyDescent="0.2">
      <c r="A41" s="30"/>
      <c r="B41" s="30"/>
      <c r="C41" s="30"/>
      <c r="D41" s="31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</row>
    <row r="42" spans="1:17" x14ac:dyDescent="0.2">
      <c r="D42" s="2"/>
    </row>
    <row r="43" spans="1:17" x14ac:dyDescent="0.2">
      <c r="D43" s="2"/>
    </row>
    <row r="44" spans="1:17" x14ac:dyDescent="0.2">
      <c r="D44" s="2"/>
    </row>
    <row r="45" spans="1:17" x14ac:dyDescent="0.2">
      <c r="D45" s="2"/>
    </row>
    <row r="46" spans="1:17" x14ac:dyDescent="0.2">
      <c r="D46" s="2"/>
    </row>
    <row r="47" spans="1:17" x14ac:dyDescent="0.2">
      <c r="D47" s="2"/>
    </row>
    <row r="48" spans="1:17" x14ac:dyDescent="0.2">
      <c r="D48" s="2"/>
    </row>
    <row r="49" spans="4:4" x14ac:dyDescent="0.2">
      <c r="D49" s="2"/>
    </row>
    <row r="50" spans="4:4" x14ac:dyDescent="0.2">
      <c r="D50" s="2"/>
    </row>
    <row r="51" spans="4:4" x14ac:dyDescent="0.2">
      <c r="D51" s="2"/>
    </row>
    <row r="52" spans="4:4" x14ac:dyDescent="0.2">
      <c r="D52" s="2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2024-01-22T05:38:59Z</dcterms:modified>
</cp:coreProperties>
</file>