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C554386-7E7D-46B0-9003-C0FBFB44F3E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A21" i="1"/>
  <c r="H20" i="1"/>
  <c r="C21" i="1"/>
  <c r="G11" i="1"/>
  <c r="F11" i="1"/>
  <c r="E21" i="1"/>
  <c r="F21" i="1"/>
  <c r="G21" i="1"/>
  <c r="H21" i="1"/>
  <c r="E14" i="1"/>
  <c r="E15" i="1" s="1"/>
  <c r="C17" i="1"/>
  <c r="Q21" i="1"/>
  <c r="C11" i="1"/>
  <c r="C12" i="1" l="1"/>
  <c r="C16" i="1" l="1"/>
  <c r="D18" i="1" s="1"/>
  <c r="C15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<sst xmlns="http://schemas.openxmlformats.org/spreadsheetml/2006/main" count="52" uniqueCount="48">
  <si>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</si>
  <si>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</si>
  <si>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</si>
  <si>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</si>
  <si>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</si>
  <si>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</si>
  <si>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</si>
  <si>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</si>
  <si>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</si>
  <si>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</si>
  <si>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</si>
  <si>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</si>
  <si>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</si>
  <si>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</si>
  <si>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</si>
  <si>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</si>
  <si>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</si>
  <si>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</si>
  <si>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</si>
  <si>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</si>
  <si>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</si>
  <si>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</si>
  <si>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</si>
  <si>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</si>
  <si>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</si>
  <si>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</si>
  <si>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</si>
  <si>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</si>
  <si>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</si>
  <si>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</si>
  <si>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</si>
  <si>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</si>
  <si>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</si>
  <si>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</si>
  <si>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</si>
  <si>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</si>
  <si>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</si>
  <si>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</si>
  <si>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</si>
  <si>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</si>
  <si>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</si>
  <si>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FK Cep</t>
  </si>
  <si>
    <t>EA</t>
  </si>
  <si>
    <t>VSX</t>
  </si>
  <si>
    <t>FK Cep /  na</t>
  </si>
  <si>
    <t>IBVS 6084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</si>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</sst>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FK Cep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D8-46F0-B970-B46A0F058C6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-1.284999999916181E-2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D8-46F0-B970-B46A0F058C6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D8-46F0-B970-B46A0F058C6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D8-46F0-B970-B46A0F058C6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D8-46F0-B970-B46A0F058C6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D8-46F0-B970-B46A0F058C6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5D8-46F0-B970-B46A0F058C6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-1.284999999916181E-2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5D8-46F0-B970-B46A0F058C6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5D8-46F0-B970-B46A0F058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67072"/>
        <c:axId val="1"/>
      </c:scatterChart>
      <c:valAx>
        <c:axId val="914867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67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228599</xdr:colOff>
      <xdr:row>0</xdr:row>
      <xdr:rowOff>38100</xdr:rowOff>
    </xdr:from>
    <xdr:to>
      <xdr:col>18</xdr:col>
      <xdr:colOff>142874</xdr:colOff>
      <xdr:row>18</xdr:row>
      <xdr:rowOff>95250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7C385F3-18DC-223C-89FE-CCA18808B9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</row>
    <row r="2" spans="1:7" x14ac:dyDescent="0.2">
      <c r="A2" t="s">
        <v>23</v>
      </c>
      <c r="B2" t="s">
        <v>42</v>
      </c>
      <c r="C2" s="3"/>
      <c r="D2" s="3"/>
      <c r="E2" s="10" t="s">
        <v>41</v>
      </c>
      <c r="F2" t="s">
        <v>13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3">
        <v>48484.453999999998</v>
      </c>
      <c r="D7" s="30" t="s">
        <v>43</v>
      </c>
    </row>
    <row r="8" spans="1:7" x14ac:dyDescent="0.2">
      <c r="A8" t="s">
        <v>3</v>
      </c>
      <c r="C8" s="33">
        <v>2.3905500000000002</v>
      </c>
      <c r="D8" s="30" t="s">
        <v>43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-3.8369662583343714E-6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60332.674126967591</v>
      </c>
    </row>
    <row r="15" spans="1:7" x14ac:dyDescent="0.2">
      <c r="A15" s="12" t="s">
        <v>17</v>
      </c>
      <c r="B15" s="10"/>
      <c r="C15" s="13">
        <f ca="1">(C7+C11)+(C8+C12)*INT(MAX(F21:F3533))</f>
        <v>56490.393100000001</v>
      </c>
      <c r="D15" s="14" t="s">
        <v>38</v>
      </c>
      <c r="E15" s="15">
        <f ca="1">ROUND(2*(E14-$C$7)/$C$8,0)/2+E13</f>
        <v>4957.5</v>
      </c>
    </row>
    <row r="16" spans="1:7" x14ac:dyDescent="0.2">
      <c r="A16" s="16" t="s">
        <v>4</v>
      </c>
      <c r="B16" s="10"/>
      <c r="C16" s="17">
        <f ca="1">+C8+C12</f>
        <v>2.3905461630337417</v>
      </c>
      <c r="D16" s="14" t="s">
        <v>39</v>
      </c>
      <c r="E16" s="24">
        <f ca="1">ROUND(2*(E14-$C$15)/$C$16,0)/2+E13</f>
        <v>1608.5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45317.482436573111</v>
      </c>
    </row>
    <row r="18" spans="1:18" ht="14.25" thickTop="1" thickBot="1" x14ac:dyDescent="0.25">
      <c r="A18" s="16" t="s">
        <v>5</v>
      </c>
      <c r="B18" s="10"/>
      <c r="C18" s="19">
        <f ca="1">+C15</f>
        <v>56490.393100000001</v>
      </c>
      <c r="D18" s="20">
        <f ca="1">+C16</f>
        <v>2.3905461630337417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tr">
        <f>D7</f>
        <v>VSX</v>
      </c>
      <c r="C21" s="8">
        <f>C$7</f>
        <v>48484.453999999998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33465.953999999998</v>
      </c>
    </row>
    <row r="22" spans="1:18" x14ac:dyDescent="0.2">
      <c r="A22" s="31" t="s">
        <v>45</v>
      </c>
      <c r="B22" s="32" t="s">
        <v>46</v>
      </c>
      <c r="C22" s="31">
        <v>56490.393100000001</v>
      </c>
      <c r="D22" s="31">
        <v>3.5999999999999999E-3</v>
      </c>
      <c r="E22">
        <f>+(C22-C$7)/C$8</f>
        <v>3348.9946246679647</v>
      </c>
      <c r="F22">
        <f>ROUND(2*E22,0)/2</f>
        <v>3349</v>
      </c>
      <c r="G22">
        <f>+C22-(C$7+F22*C$8)</f>
        <v>-1.284999999916181E-2</v>
      </c>
      <c r="I22">
        <f>+G22</f>
        <v>-1.284999999916181E-2</v>
      </c>
      <c r="O22">
        <f ca="1">+C$11+C$12*$F22</f>
        <v>-1.284999999916181E-2</v>
      </c>
      <c r="Q22" s="2">
        <f>+C22-15018.5</f>
        <v>41471.893100000001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2024-01-23T03:10:44Z</dcterms:modified>
</cp:coreProperties>
</file>