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74C8FAC-765F-499A-99A3-1490147D8A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C21" i="1" l="1"/>
  <c r="R22" i="1"/>
  <c r="A21" i="1"/>
  <c r="G11" i="1"/>
  <c r="F11" i="1"/>
  <c r="C7" i="1"/>
  <c r="C8" i="1"/>
  <c r="Q21" i="1"/>
  <c r="E21" i="1"/>
  <c r="F21" i="1"/>
  <c r="G21" i="1"/>
  <c r="C17" i="1"/>
  <c r="H21" i="1"/>
  <c r="C12" i="1"/>
  <c r="C16" i="1" l="1"/>
  <c r="D18" i="1" s="1"/>
  <c r="C11" i="1"/>
  <c r="C15" i="1" l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<sst xmlns="http://schemas.openxmlformats.org/spreadsheetml/2006/main" count="54" uniqueCount="48">
  <si>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</si>
  <si>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</si>
  <si>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</si>
  <si>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</si>
  <si>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</si>
  <si>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</si>
  <si>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</si>
  <si>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</si>
  <si>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</si>
  <si>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</si>
  <si>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</si>
  <si>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</si>
  <si>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</si>
  <si>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</si>
  <si>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</si>
  <si>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</si>
  <si>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</si>
  <si>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</si>
  <si>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</si>
  <si>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</si>
  <si>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</si>
  <si>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</si>
  <si>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</si>
  <si>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</si>
  <si>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</si>
  <si>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</si>
  <si>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</si>
  <si>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</si>
  <si>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</si>
  <si>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</si>
  <si>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</si>
  <si>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</si>
  <si>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</si>
  <si>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</si>
  <si>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</si>
  <si>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G9407-0018_Vol.xls</t>
  </si>
  <si>
    <t>EA</t>
  </si>
  <si>
    <t>IBVS 5495 Eph.</t>
  </si>
  <si>
    <t>IBVS 5495</t>
  </si>
  <si>
    <t>Vol</t>
  </si>
  <si>
    <t>EW Cha / GSC 9407-0018  / NSV 04451</t>
  </si>
  <si>
    <t>CCD</t>
  </si>
  <si>
    <t xml:space="preserve">Mag </t>
  </si>
  <si>
    <t>Add cycle</t>
  </si>
  <si>
    <t>Old Cycle</t>
  </si>
  <si>
    <t>Next ToM-P</t>
  </si>
  <si>
    <t>Next ToM-S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</si>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</sst>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Alignment="1"/>
    <xf numFmtId="0" fontId="14" fillId="3" borderId="6" xfId="0" applyFont="1" applyFill="1" applyBorder="1" applyAlignment="1">
      <alignment horizontal="right" vertical="center"/>
    </xf>
    <xf numFmtId="0" fontId="14" fillId="3" borderId="7" xfId="0" applyFont="1" applyFill="1" applyBorder="1" applyAlignment="1"/>
    <xf numFmtId="0" fontId="16" fillId="0" borderId="8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EW Cha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87-4898-969E-DF3D721F726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87-4898-969E-DF3D721F726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87-4898-969E-DF3D721F726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87-4898-969E-DF3D721F726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87-4898-969E-DF3D721F726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87-4898-969E-DF3D721F726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87-4898-969E-DF3D721F726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87-4898-969E-DF3D721F7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631400"/>
        <c:axId val="1"/>
      </c:scatterChart>
      <c:valAx>
        <c:axId val="564631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4631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18</xdr:col>
      <xdr:colOff>133350</xdr:colOff>
      <xdr:row>18</xdr:row>
      <xdr:rowOff>95250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4DBA382-0660-921C-0F74-9492954D3C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28"/>
      <c r="F1" s="28" t="s">
        <v>35</v>
      </c>
      <c r="G1" s="29" t="s">
        <v>36</v>
      </c>
      <c r="H1" s="10" t="s">
        <v>37</v>
      </c>
      <c r="I1" s="30">
        <v>52658.76</v>
      </c>
      <c r="J1" s="30">
        <v>3.8187600000000002</v>
      </c>
      <c r="K1" s="29" t="s">
        <v>38</v>
      </c>
      <c r="L1" s="27" t="s">
        <v>39</v>
      </c>
    </row>
    <row r="2" spans="1:12" x14ac:dyDescent="0.2">
      <c r="A2" t="s">
        <v>23</v>
      </c>
      <c r="B2" t="s">
        <v>36</v>
      </c>
      <c r="C2" s="9" t="s">
        <v>39</v>
      </c>
      <c r="D2" t="s">
        <v>35</v>
      </c>
    </row>
    <row r="3" spans="1:12" ht="13.5" thickBot="1" x14ac:dyDescent="0.25"/>
    <row r="4" spans="1:12" ht="14.25" thickTop="1" thickBot="1" x14ac:dyDescent="0.25">
      <c r="A4" s="26" t="s">
        <v>37</v>
      </c>
      <c r="C4" s="7">
        <v>52658.76</v>
      </c>
      <c r="D4" s="8">
        <v>3.8187600000000002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52658.76</v>
      </c>
      <c r="D7" s="31" t="s">
        <v>47</v>
      </c>
    </row>
    <row r="8" spans="1:12" x14ac:dyDescent="0.2">
      <c r="A8" t="s">
        <v>2</v>
      </c>
      <c r="C8">
        <f>+D4</f>
        <v>3.8187600000000002</v>
      </c>
      <c r="D8" s="31" t="s">
        <v>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2" t="s">
        <v>42</v>
      </c>
      <c r="F12" s="33"/>
    </row>
    <row r="13" spans="1:12" x14ac:dyDescent="0.2">
      <c r="A13" s="11" t="s">
        <v>18</v>
      </c>
      <c r="B13" s="11"/>
      <c r="C13" s="13" t="s">
        <v>12</v>
      </c>
      <c r="D13" s="13"/>
      <c r="E13" s="34" t="s">
        <v>43</v>
      </c>
      <c r="F13" s="35">
        <v>1</v>
      </c>
    </row>
    <row r="14" spans="1:12" x14ac:dyDescent="0.2">
      <c r="A14" s="11"/>
      <c r="B14" s="11"/>
      <c r="C14" s="11"/>
      <c r="D14" s="11"/>
      <c r="E14" s="34" t="s">
        <v>32</v>
      </c>
      <c r="F14" s="35">
        <f ca="1">NOW()+15018.5+$C$9/24</f>
        <v>60525.568995833331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4" t="s">
        <v>44</v>
      </c>
      <c r="F15" s="35">
        <f ca="1">ROUND(2*($F$14-$C$7)/$C$8,0)/2+$F$13</f>
        <v>2061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4" t="s">
        <v>33</v>
      </c>
      <c r="F16" s="35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6" t="s">
        <v>45</v>
      </c>
      <c r="F17" s="37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9" t="s">
        <v>46</v>
      </c>
      <c r="F18" s="38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52658.76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37640.26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2024-08-03T01:39:21Z</dcterms:modified>
</cp:coreProperties>
</file>