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D43A2604-7B1A-4117-9619-9DB3648CBEC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Q22" i="1"/>
  <c r="F11" i="1"/>
  <c r="C21" i="1"/>
  <c r="Q21" i="1"/>
  <c r="C7" i="1"/>
  <c r="G22" i="1"/>
  <c r="I22" i="1"/>
  <c r="C8" i="1"/>
  <c r="E14" i="1"/>
  <c r="G11" i="1"/>
  <c r="C17" i="1"/>
  <c r="E21" i="1"/>
  <c r="F21" i="1"/>
  <c r="G21" i="1"/>
  <c r="H21" i="1"/>
  <c r="C12" i="1"/>
  <c r="C16" i="1" l="1"/>
  <c r="D18" i="1" s="1"/>
  <c r="E15" i="1"/>
  <c r="C11" i="1"/>
  <c r="O22" i="1" l="1"/>
  <c r="C15" i="1"/>
  <c r="O21" i="1"/>
  <c r="C18" i="1" l="1"/>
  <c r="E16" i="1"/>
  <c r="E17" i="1" s="1"/>
</calcChain>
</file>

<file path=xl/sharedStrings.xml><?xml version="1.0" encoding="utf-8"?>
<sst xmlns="http://schemas.openxmlformats.org/spreadsheetml/2006/main" count="47" uniqueCount="46">
  <si>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</si>
  <si>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</si>
  <si>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</si>
  <si>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</si>
  <si>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</si>
  <si>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</si>
  <si>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</si>
  <si>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</si>
  <si>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</si>
  <si>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</si>
  <si>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</si>
  <si>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</si>
  <si>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</si>
  <si>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</si>
  <si>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</si>
  <si>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</si>
  <si>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</si>
  <si>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</si>
  <si>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</si>
  <si>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</si>
  <si>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</si>
  <si>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</si>
  <si>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</si>
  <si>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</si>
  <si>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</si>
  <si>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</si>
  <si>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</si>
  <si>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</si>
  <si>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</si>
  <si>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</si>
  <si>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</si>
  <si>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</si>
  <si>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</si>
  <si>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</si>
  <si>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</si>
  <si>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</si>
  <si>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</si>
  <si>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</si>
  <si>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</si>
  <si>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</si>
  <si>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V0386 Gem / GSC 1348-1004</t>
  </si>
  <si>
    <t>EA</t>
  </si>
  <si>
    <t>IBVS 5837</t>
  </si>
  <si>
    <t>I</t>
  </si>
  <si>
    <t>GCVS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</si>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</sst>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5" fillId="0" borderId="0" xfId="0" applyFont="1" applyAlignment="1"/>
    <xf numFmtId="0" fontId="5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1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V0386 Gem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E2-4813-8C3A-8B8438AE985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5.0600000031408854E-3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E2-4813-8C3A-8B8438AE985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E2-4813-8C3A-8B8438AE985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E2-4813-8C3A-8B8438AE985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E2-4813-8C3A-8B8438AE985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E2-4813-8C3A-8B8438AE985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E2-4813-8C3A-8B8438AE985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314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5.0600000031408854E-3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E2-4813-8C3A-8B8438AE98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1020408"/>
        <c:axId val="1"/>
      </c:scatterChart>
      <c:valAx>
        <c:axId val="391020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1020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661654135338346"/>
          <c:y val="0.92375366568914952"/>
          <c:w val="0.6601503759398497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59EEF03-6C4F-0C83-7DB0-D0A02B9A02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selection activeCell="E6" sqref="E5: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</row>
    <row r="2" spans="1:7" x14ac:dyDescent="0.2">
      <c r="A2" t="s">
        <v>24</v>
      </c>
      <c r="B2" s="29" t="s">
        <v>41</v>
      </c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53465.45</v>
      </c>
      <c r="D4" s="9">
        <v>3.3083100000000001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f>+C4</f>
        <v>53465.45</v>
      </c>
    </row>
    <row r="8" spans="1:7" x14ac:dyDescent="0.2">
      <c r="A8" t="s">
        <v>3</v>
      </c>
      <c r="C8">
        <f>+D4</f>
        <v>3.3083100000000001</v>
      </c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20</v>
      </c>
      <c r="D10" s="4" t="s">
        <v>21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1.6114649691531482E-5</v>
      </c>
      <c r="D12" s="3"/>
      <c r="E12" s="12"/>
    </row>
    <row r="13" spans="1:7" x14ac:dyDescent="0.2">
      <c r="A13" s="12" t="s">
        <v>19</v>
      </c>
      <c r="B13" s="12"/>
      <c r="C13" s="3" t="s">
        <v>14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60352.67468113426</v>
      </c>
    </row>
    <row r="15" spans="1:7" x14ac:dyDescent="0.2">
      <c r="A15" s="14" t="s">
        <v>18</v>
      </c>
      <c r="B15" s="12"/>
      <c r="C15" s="15">
        <f ca="1">(C7+C11)+(C8+C12)*INT(MAX(F21:F3533))</f>
        <v>54504.2644</v>
      </c>
      <c r="D15" s="16" t="s">
        <v>38</v>
      </c>
      <c r="E15" s="17">
        <f ca="1">ROUND(2*(E14-$C$7)/$C$8,0)/2+E13</f>
        <v>2083</v>
      </c>
    </row>
    <row r="16" spans="1:7" x14ac:dyDescent="0.2">
      <c r="A16" s="18" t="s">
        <v>4</v>
      </c>
      <c r="B16" s="12"/>
      <c r="C16" s="19">
        <f ca="1">+C8+C12</f>
        <v>3.3083261146496916</v>
      </c>
      <c r="D16" s="16" t="s">
        <v>39</v>
      </c>
      <c r="E16" s="26">
        <f ca="1">ROUND(2*(E14-$C$15)/$C$16,0)/2+E13</f>
        <v>1769</v>
      </c>
    </row>
    <row r="17" spans="1:17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45338.589130148641</v>
      </c>
    </row>
    <row r="18" spans="1:17" ht="14.25" thickTop="1" thickBot="1" x14ac:dyDescent="0.25">
      <c r="A18" s="18" t="s">
        <v>5</v>
      </c>
      <c r="B18" s="12"/>
      <c r="C18" s="21">
        <f ca="1">+C15</f>
        <v>54504.2644</v>
      </c>
      <c r="D18" s="22">
        <f ca="1">+C16</f>
        <v>3.3083261146496916</v>
      </c>
      <c r="E18" s="23" t="s">
        <v>35</v>
      </c>
    </row>
    <row r="19" spans="1:17" ht="13.5" thickTop="1" x14ac:dyDescent="0.2">
      <c r="A19" s="27" t="s">
        <v>36</v>
      </c>
      <c r="E19" s="28">
        <v>21</v>
      </c>
    </row>
    <row r="20" spans="1:17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44</v>
      </c>
      <c r="I20" s="7" t="s">
        <v>29</v>
      </c>
      <c r="J20" s="7" t="s">
        <v>45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15</v>
      </c>
    </row>
    <row r="21" spans="1:17" x14ac:dyDescent="0.2">
      <c r="A21" t="s">
        <v>12</v>
      </c>
      <c r="C21" s="10">
        <f>+C4</f>
        <v>53465.45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38446.949999999997</v>
      </c>
    </row>
    <row r="22" spans="1:17" x14ac:dyDescent="0.2">
      <c r="A22" s="30" t="s">
        <v>42</v>
      </c>
      <c r="B22" s="31" t="s">
        <v>43</v>
      </c>
      <c r="C22" s="30">
        <v>54504.2644</v>
      </c>
      <c r="D22" s="10"/>
      <c r="E22">
        <f>+(C22-C$7)/C$8</f>
        <v>314.00152948182091</v>
      </c>
      <c r="F22">
        <f>ROUND(2*E22,0)/2</f>
        <v>314</v>
      </c>
      <c r="G22">
        <f>+C22-(C$7+F22*C$8)</f>
        <v>5.0600000031408854E-3</v>
      </c>
      <c r="I22">
        <f>+G22</f>
        <v>5.0600000031408854E-3</v>
      </c>
      <c r="O22">
        <f ca="1">+C$11+C$12*$F22</f>
        <v>5.0600000031408854E-3</v>
      </c>
      <c r="Q22" s="2">
        <f>+C22-15018.5</f>
        <v>39485.7644</v>
      </c>
    </row>
    <row r="23" spans="1:17" x14ac:dyDescent="0.2">
      <c r="C23" s="10"/>
      <c r="D23" s="10"/>
      <c r="Q23" s="2"/>
    </row>
    <row r="24" spans="1:17" x14ac:dyDescent="0.2">
      <c r="C24" s="10"/>
      <c r="D24" s="10"/>
      <c r="Q24" s="2"/>
    </row>
    <row r="25" spans="1:17" x14ac:dyDescent="0.2">
      <c r="C25" s="10"/>
      <c r="D25" s="10"/>
      <c r="Q25" s="2"/>
    </row>
    <row r="26" spans="1:17" x14ac:dyDescent="0.2">
      <c r="C26" s="10"/>
      <c r="D26" s="10"/>
      <c r="Q26" s="2"/>
    </row>
    <row r="27" spans="1:17" x14ac:dyDescent="0.2">
      <c r="C27" s="10"/>
      <c r="D27" s="10"/>
      <c r="Q27" s="2"/>
    </row>
    <row r="28" spans="1:17" x14ac:dyDescent="0.2">
      <c r="C28" s="10"/>
      <c r="D28" s="10"/>
      <c r="Q28" s="2"/>
    </row>
    <row r="29" spans="1:17" x14ac:dyDescent="0.2">
      <c r="C29" s="10"/>
      <c r="D29" s="10"/>
      <c r="Q29" s="2"/>
    </row>
    <row r="30" spans="1:17" x14ac:dyDescent="0.2">
      <c r="C30" s="10"/>
      <c r="D30" s="10"/>
      <c r="Q30" s="2"/>
    </row>
    <row r="31" spans="1:17" x14ac:dyDescent="0.2">
      <c r="C31" s="10"/>
      <c r="D31" s="10"/>
      <c r="Q31" s="2"/>
    </row>
    <row r="32" spans="1:17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2024-02-12T03:11:32Z</dcterms:modified>
</cp:coreProperties>
</file>