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0F15583-4A2B-4D9C-AA5C-7990D2F6F2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L22" i="1" s="1"/>
  <c r="Q22" i="1"/>
  <c r="E23" i="1"/>
  <c r="F23" i="1" s="1"/>
  <c r="G23" i="1" s="1"/>
  <c r="L23" i="1" s="1"/>
  <c r="Q23" i="1"/>
  <c r="E24" i="1"/>
  <c r="F24" i="1" s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 s="1"/>
  <c r="G27" i="1" s="1"/>
  <c r="L27" i="1" s="1"/>
  <c r="Q27" i="1"/>
  <c r="E28" i="1"/>
  <c r="F28" i="1" s="1"/>
  <c r="G28" i="1" s="1"/>
  <c r="L28" i="1" s="1"/>
  <c r="Q28" i="1"/>
  <c r="E29" i="1"/>
  <c r="F29" i="1"/>
  <c r="G29" i="1" s="1"/>
  <c r="L29" i="1" s="1"/>
  <c r="Q29" i="1"/>
  <c r="E31" i="1"/>
  <c r="F31" i="1" s="1"/>
  <c r="G31" i="1" s="1"/>
  <c r="L31" i="1" s="1"/>
  <c r="Q31" i="1"/>
  <c r="E32" i="1"/>
  <c r="F32" i="1" s="1"/>
  <c r="G32" i="1" s="1"/>
  <c r="L32" i="1" s="1"/>
  <c r="Q32" i="1"/>
  <c r="E34" i="1"/>
  <c r="F34" i="1" s="1"/>
  <c r="G34" i="1" s="1"/>
  <c r="L34" i="1" s="1"/>
  <c r="Q34" i="1"/>
  <c r="E35" i="1"/>
  <c r="F35" i="1" s="1"/>
  <c r="G35" i="1" s="1"/>
  <c r="L35" i="1" s="1"/>
  <c r="Q35" i="1"/>
  <c r="E30" i="1"/>
  <c r="F30" i="1" s="1"/>
  <c r="G30" i="1" s="1"/>
  <c r="K30" i="1" s="1"/>
  <c r="Q30" i="1"/>
  <c r="E33" i="1"/>
  <c r="F33" i="1" s="1"/>
  <c r="G33" i="1" s="1"/>
  <c r="K33" i="1" s="1"/>
  <c r="Q33" i="1"/>
  <c r="C9" i="1"/>
  <c r="C21" i="1"/>
  <c r="Q21" i="1" s="1"/>
  <c r="D9" i="1"/>
  <c r="A21" i="1"/>
  <c r="F15" i="1" l="1"/>
  <c r="E21" i="1"/>
  <c r="F21" i="1" s="1"/>
  <c r="G21" i="1" s="1"/>
  <c r="C17" i="1"/>
  <c r="C12" i="1"/>
  <c r="C11" i="1"/>
  <c r="O24" i="1" l="1"/>
  <c r="O28" i="1"/>
  <c r="O34" i="1"/>
  <c r="O25" i="1"/>
  <c r="O23" i="1"/>
  <c r="O27" i="1"/>
  <c r="O32" i="1"/>
  <c r="O35" i="1"/>
  <c r="O29" i="1"/>
  <c r="O22" i="1"/>
  <c r="O26" i="1"/>
  <c r="O31" i="1"/>
  <c r="O21" i="1"/>
  <c r="O33" i="1"/>
  <c r="O30" i="1"/>
  <c r="C15" i="1"/>
  <c r="C16" i="1"/>
  <c r="D18" i="1" s="1"/>
  <c r="I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<sst xmlns="http://schemas.openxmlformats.org/spreadsheetml/2006/main" count="95" uniqueCount="54">
  <si>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</si>
  <si>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</si>
  <si>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</si>
  <si>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</si>
  <si>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</si>
  <si>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</si>
  <si>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</si>
  <si>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</si>
  <si>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</si>
  <si>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</si>
  <si>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</si>
  <si>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</si>
  <si>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</si>
  <si>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</si>
  <si>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</si>
  <si>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</si>
  <si>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</si>
  <si>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</si>
  <si>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</si>
  <si>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</si>
  <si>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</si>
  <si>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</si>
  <si>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</si>
  <si>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</si>
  <si>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</si>
  <si>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</si>
  <si>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</si>
  <si>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</si>
  <si>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</si>
  <si>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</si>
  <si>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</si>
  <si>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</si>
  <si>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</si>
  <si>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</si>
  <si>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</si>
  <si>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</si>
  <si>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</si>
  <si>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PE</t>
  </si>
  <si>
    <t>CCD</t>
  </si>
  <si>
    <t>Hor WZ</t>
  </si>
  <si>
    <t>JAVSO 49, 251</t>
  </si>
  <si>
    <t>II</t>
  </si>
  <si>
    <t>WZ Hor</t>
  </si>
  <si>
    <t>G8862-0878</t>
  </si>
  <si>
    <t>EA:</t>
  </si>
  <si>
    <t>TESS/PNC/RAA</t>
  </si>
  <si>
    <t>I</t>
  </si>
  <si>
    <t>VSS SEB Gp</t>
  </si>
  <si>
    <t>TESS</t>
  </si>
  <si>
    <t xml:space="preserve">Mag </t>
  </si>
  <si>
    <t>Next ToM-P</t>
  </si>
  <si>
    <t>Next ToM-S</t>
  </si>
  <si>
    <t>VSX</t>
  </si>
  <si>
    <t>8.14-8.46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</si>
</sst>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right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/>
    <xf numFmtId="0" fontId="18" fillId="0" borderId="0" xfId="0" applyFont="1" applyAlignment="1">
      <alignment horizontal="center"/>
    </xf>
    <xf numFmtId="166" fontId="18" fillId="0" borderId="0" xfId="0" applyNumberFormat="1" applyFont="1" applyAlignment="1"/>
    <xf numFmtId="0" fontId="8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4" borderId="6" xfId="0" applyFill="1" applyBorder="1" applyAlignment="1">
      <alignment horizontal="right" vertical="center"/>
    </xf>
    <xf numFmtId="0" fontId="6" fillId="4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Hor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0E-4098-86F3-12D51EB7DD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0E-4098-86F3-12D51EB7DD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0E-4098-86F3-12D51EB7DD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9">
                  <c:v>-1.9829999997455161E-2</c:v>
                </c:pt>
                <c:pt idx="12">
                  <c:v>-1.9667999993544072E-2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0E-4098-86F3-12D51EB7DD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  <c:pt idx="1">
                  <c:v>-1.8869127372454386E-2</c:v>
                </c:pt>
                <c:pt idx="2">
                  <c:v>-1.9054607786529232E-2</c:v>
                </c:pt>
                <c:pt idx="3">
                  <c:v>-1.9401884055696428E-2</c:v>
                </c:pt>
                <c:pt idx="4">
                  <c:v>-1.8747377165709622E-2</c:v>
                </c:pt>
                <c:pt idx="5">
                  <c:v>-1.9109655942884274E-2</c:v>
                </c:pt>
                <c:pt idx="6">
                  <c:v>-1.8455137418641243E-2</c:v>
                </c:pt>
                <c:pt idx="7">
                  <c:v>-1.9151781583786942E-2</c:v>
                </c:pt>
                <c:pt idx="8">
                  <c:v>-1.8337265566515271E-2</c:v>
                </c:pt>
                <c:pt idx="10">
                  <c:v>-2.0006480495794676E-2</c:v>
                </c:pt>
                <c:pt idx="11">
                  <c:v>-2.0671976672019809E-2</c:v>
                </c:pt>
                <c:pt idx="13">
                  <c:v>-2.0086173099116422E-2</c:v>
                </c:pt>
                <c:pt idx="14">
                  <c:v>-1.7971659282920882E-2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0E-4098-86F3-12D51EB7DD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0E-4098-86F3-12D51EB7DD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0E-4098-86F3-12D51EB7DD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7.2947945067326769E-6</c:v>
                </c:pt>
                <c:pt idx="1">
                  <c:v>-1.9163215726476349E-2</c:v>
                </c:pt>
                <c:pt idx="2">
                  <c:v>-1.9163877143483006E-2</c:v>
                </c:pt>
                <c:pt idx="3">
                  <c:v>-1.9180412568649465E-2</c:v>
                </c:pt>
                <c:pt idx="4">
                  <c:v>-1.9181073985656123E-2</c:v>
                </c:pt>
                <c:pt idx="5">
                  <c:v>-1.9204223580889163E-2</c:v>
                </c:pt>
                <c:pt idx="6">
                  <c:v>-1.920488499789582E-2</c:v>
                </c:pt>
                <c:pt idx="7">
                  <c:v>-1.9261105443461771E-2</c:v>
                </c:pt>
                <c:pt idx="8">
                  <c:v>-1.9261766860468429E-2</c:v>
                </c:pt>
                <c:pt idx="9">
                  <c:v>-1.9279625119648203E-2</c:v>
                </c:pt>
                <c:pt idx="10">
                  <c:v>-1.9280947953661521E-2</c:v>
                </c:pt>
                <c:pt idx="11">
                  <c:v>-1.9281609370668178E-2</c:v>
                </c:pt>
                <c:pt idx="12">
                  <c:v>-1.9290207791754735E-2</c:v>
                </c:pt>
                <c:pt idx="13">
                  <c:v>-1.9307404633927851E-2</c:v>
                </c:pt>
                <c:pt idx="14">
                  <c:v>-1.9308066050934509E-2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0E-4098-86F3-12D51EB7DDF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0E-4098-86F3-12D51EB7D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193112"/>
        <c:axId val="1"/>
      </c:scatterChart>
      <c:valAx>
        <c:axId val="942193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193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DA208460-E84A-51D0-8773-49AC959AC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1" max="21" width="15.85546875" customWidth="1"/>
  </cols>
  <sheetData>
    <row r="1" spans="1:21" ht="20.25" x14ac:dyDescent="0.3">
      <c r="A1" s="1" t="s">
        <v>39</v>
      </c>
      <c r="F1" s="32" t="s">
        <v>42</v>
      </c>
      <c r="G1" s="33">
        <v>2013</v>
      </c>
      <c r="H1" s="34"/>
      <c r="I1" s="35" t="s">
        <v>43</v>
      </c>
      <c r="J1" s="36" t="s">
        <v>42</v>
      </c>
      <c r="K1" s="37">
        <v>2.4801099999999998</v>
      </c>
      <c r="L1" s="38">
        <v>-62.575099999999999</v>
      </c>
      <c r="M1" s="39">
        <v>48500.521000000001</v>
      </c>
      <c r="N1" s="39">
        <v>0.72885100000000003</v>
      </c>
      <c r="O1" s="40" t="s">
        <v>44</v>
      </c>
      <c r="U1" s="45"/>
    </row>
    <row r="2" spans="1:21" ht="12.95" customHeight="1" x14ac:dyDescent="0.2">
      <c r="A2" t="s">
        <v>23</v>
      </c>
      <c r="B2" t="s">
        <v>44</v>
      </c>
      <c r="C2" s="28"/>
      <c r="D2" s="3"/>
      <c r="U2" s="45"/>
    </row>
    <row r="3" spans="1:21" ht="12.95" customHeight="1" thickBot="1" x14ac:dyDescent="0.25"/>
    <row r="4" spans="1:21" ht="12.95" customHeight="1" thickTop="1" thickBot="1" x14ac:dyDescent="0.25">
      <c r="A4" s="5" t="s">
        <v>0</v>
      </c>
      <c r="C4" s="26" t="s">
        <v>35</v>
      </c>
      <c r="D4" s="27" t="s">
        <v>35</v>
      </c>
    </row>
    <row r="5" spans="1:21" ht="12.95" customHeight="1" thickTop="1" x14ac:dyDescent="0.2">
      <c r="A5" s="9" t="s">
        <v>27</v>
      </c>
      <c r="B5" s="10"/>
      <c r="C5" s="11">
        <v>-9.5</v>
      </c>
      <c r="D5" s="10" t="s">
        <v>28</v>
      </c>
      <c r="E5" s="10"/>
    </row>
    <row r="6" spans="1:21" ht="12.95" customHeight="1" x14ac:dyDescent="0.2">
      <c r="A6" s="5" t="s">
        <v>1</v>
      </c>
    </row>
    <row r="7" spans="1:21" ht="12.95" customHeight="1" x14ac:dyDescent="0.2">
      <c r="A7" t="s">
        <v>2</v>
      </c>
      <c r="C7" s="46">
        <v>48500.521000000001</v>
      </c>
      <c r="D7" s="47" t="s">
        <v>52</v>
      </c>
    </row>
    <row r="8" spans="1:21" ht="12.95" customHeight="1" x14ac:dyDescent="0.2">
      <c r="A8" t="s">
        <v>3</v>
      </c>
      <c r="C8" s="46">
        <v>0.72885100000000003</v>
      </c>
      <c r="D8" s="47" t="s">
        <v>52</v>
      </c>
    </row>
    <row r="9" spans="1:21" ht="12.95" customHeight="1" x14ac:dyDescent="0.2">
      <c r="A9" s="23" t="s">
        <v>30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21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21" ht="12.95" customHeight="1" x14ac:dyDescent="0.2">
      <c r="A11" s="10" t="s">
        <v>15</v>
      </c>
      <c r="B11" s="10"/>
      <c r="C11" s="20">
        <f ca="1">INTERCEPT(INDIRECT($D$9):G990,INDIRECT($C$9):F990)</f>
        <v>7.2947945067326769E-6</v>
      </c>
      <c r="D11" s="3"/>
      <c r="E11" s="10"/>
    </row>
    <row r="12" spans="1:21" ht="12.95" customHeight="1" x14ac:dyDescent="0.2">
      <c r="A12" s="10" t="s">
        <v>16</v>
      </c>
      <c r="B12" s="10"/>
      <c r="C12" s="20">
        <f ca="1">SLOPE(INDIRECT($D$9):G990,INDIRECT($C$9):F990)</f>
        <v>-1.3228340133165251E-6</v>
      </c>
      <c r="D12" s="3"/>
      <c r="E12" s="48" t="s">
        <v>49</v>
      </c>
      <c r="F12" s="49" t="s">
        <v>53</v>
      </c>
    </row>
    <row r="13" spans="1:21" ht="12.95" customHeight="1" x14ac:dyDescent="0.2">
      <c r="A13" s="10" t="s">
        <v>18</v>
      </c>
      <c r="B13" s="10"/>
      <c r="C13" s="3" t="s">
        <v>13</v>
      </c>
      <c r="E13" s="50" t="s">
        <v>32</v>
      </c>
      <c r="F13" s="51">
        <v>1</v>
      </c>
    </row>
    <row r="14" spans="1:21" ht="12.95" customHeight="1" x14ac:dyDescent="0.2">
      <c r="A14" s="10"/>
      <c r="B14" s="10"/>
      <c r="C14" s="10"/>
      <c r="E14" s="50" t="s">
        <v>29</v>
      </c>
      <c r="F14" s="52">
        <f ca="1">NOW()+15018.5+$C$5/24</f>
        <v>60520.852095486109</v>
      </c>
    </row>
    <row r="15" spans="1:21" ht="12.95" customHeight="1" x14ac:dyDescent="0.2">
      <c r="A15" s="12" t="s">
        <v>17</v>
      </c>
      <c r="B15" s="10"/>
      <c r="C15" s="13">
        <f ca="1">(C7+C11)+(C8+C12)*INT(MAX(F21:F3531))</f>
        <v>59142.455143595369</v>
      </c>
      <c r="E15" s="53" t="s">
        <v>33</v>
      </c>
      <c r="F15" s="52">
        <f ca="1">ROUND(2*($F$14-$C$7)/$C$8,0)/2+$F$13</f>
        <v>16493</v>
      </c>
    </row>
    <row r="16" spans="1:21" ht="12.95" customHeight="1" x14ac:dyDescent="0.2">
      <c r="A16" s="15" t="s">
        <v>4</v>
      </c>
      <c r="B16" s="10"/>
      <c r="C16" s="16">
        <f ca="1">+C8+C12</f>
        <v>0.7288496771659867</v>
      </c>
      <c r="E16" s="53" t="s">
        <v>34</v>
      </c>
      <c r="F16" s="52">
        <f ca="1">ROUND(2*($F$14-$C$15)/$C$16,0)/2+$F$13</f>
        <v>1892</v>
      </c>
    </row>
    <row r="17" spans="1:23" ht="12.95" customHeight="1" thickBot="1" x14ac:dyDescent="0.25">
      <c r="A17" s="14" t="s">
        <v>26</v>
      </c>
      <c r="B17" s="10"/>
      <c r="C17" s="10">
        <f>COUNT(C21:C2189)</f>
        <v>15</v>
      </c>
      <c r="E17" s="53" t="s">
        <v>50</v>
      </c>
      <c r="F17" s="54">
        <f ca="1">+$C$15+$C$16*$F$16-15018.5-$C$5/24</f>
        <v>45503.334566126752</v>
      </c>
    </row>
    <row r="18" spans="1:23" ht="12.95" customHeight="1" thickTop="1" thickBot="1" x14ac:dyDescent="0.25">
      <c r="A18" s="15" t="s">
        <v>5</v>
      </c>
      <c r="B18" s="10"/>
      <c r="C18" s="18">
        <f ca="1">+C15</f>
        <v>59142.455143595369</v>
      </c>
      <c r="D18" s="19">
        <f ca="1">+C16</f>
        <v>0.7288496771659867</v>
      </c>
      <c r="E18" s="56" t="s">
        <v>51</v>
      </c>
      <c r="F18" s="55">
        <f ca="1">+($C$15+$C$16*$F$16)-($C$16/2)-15018.5-$C$5/24</f>
        <v>45502.97014128817</v>
      </c>
    </row>
    <row r="19" spans="1:23" ht="12.95" customHeight="1" thickTop="1" x14ac:dyDescent="0.2">
      <c r="E19" s="14"/>
      <c r="F19" s="17"/>
    </row>
    <row r="20" spans="1:23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52</v>
      </c>
      <c r="J20" s="7" t="s">
        <v>37</v>
      </c>
      <c r="K20" s="7" t="s">
        <v>38</v>
      </c>
      <c r="L20" s="7" t="s">
        <v>48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5" t="s">
        <v>31</v>
      </c>
    </row>
    <row r="21" spans="1:23" ht="12.95" customHeight="1" x14ac:dyDescent="0.2">
      <c r="A21" t="str">
        <f>D7</f>
        <v>VSX</v>
      </c>
      <c r="C21" s="8">
        <f>C$7</f>
        <v>48500.521000000001</v>
      </c>
      <c r="D21" s="8" t="s">
        <v>13</v>
      </c>
      <c r="E21">
        <f t="shared" ref="E21:E35" si="0">+(C21-C$7)/C$8</f>
        <v>0</v>
      </c>
      <c r="F21">
        <f t="shared" ref="F21:F35" si="1">ROUND(2*E21,0)/2</f>
        <v>0</v>
      </c>
      <c r="G21">
        <f t="shared" ref="G21:G35" si="2">+C21-(C$7+F21*C$8)</f>
        <v>0</v>
      </c>
      <c r="I21">
        <f t="shared" ref="I21" si="3">+G21</f>
        <v>0</v>
      </c>
      <c r="O21">
        <f t="shared" ref="O21:O35" ca="1" si="4">+C$11+C$12*$F21</f>
        <v>7.2947945067326769E-6</v>
      </c>
      <c r="Q21" s="2">
        <f t="shared" ref="Q21:Q35" si="5">+C21-15018.5</f>
        <v>33482.021000000001</v>
      </c>
    </row>
    <row r="22" spans="1:23" ht="12.95" customHeight="1" x14ac:dyDescent="0.2">
      <c r="A22" s="41" t="s">
        <v>45</v>
      </c>
      <c r="B22" s="42" t="s">
        <v>46</v>
      </c>
      <c r="C22" s="41">
        <v>59063.010822872631</v>
      </c>
      <c r="D22" s="43">
        <v>1.2110000000000001E-3</v>
      </c>
      <c r="E22">
        <f t="shared" si="0"/>
        <v>14491.974111131947</v>
      </c>
      <c r="F22">
        <f t="shared" si="1"/>
        <v>14492</v>
      </c>
      <c r="G22">
        <f t="shared" si="2"/>
        <v>-1.8869127372454386E-2</v>
      </c>
      <c r="L22">
        <f t="shared" ref="L22:L29" si="6">+G22</f>
        <v>-1.8869127372454386E-2</v>
      </c>
      <c r="O22">
        <f t="shared" ca="1" si="4"/>
        <v>-1.9163215726476349E-2</v>
      </c>
      <c r="Q22" s="2">
        <f t="shared" si="5"/>
        <v>44044.510822872631</v>
      </c>
      <c r="W22" s="44" t="s">
        <v>47</v>
      </c>
    </row>
    <row r="23" spans="1:23" ht="12.95" customHeight="1" x14ac:dyDescent="0.2">
      <c r="A23" s="41" t="s">
        <v>45</v>
      </c>
      <c r="B23" s="42" t="s">
        <v>41</v>
      </c>
      <c r="C23" s="41">
        <v>59063.375062892213</v>
      </c>
      <c r="D23" s="43">
        <v>1.544E-3</v>
      </c>
      <c r="E23">
        <f t="shared" si="0"/>
        <v>14492.473856648632</v>
      </c>
      <c r="F23">
        <f t="shared" si="1"/>
        <v>14492.5</v>
      </c>
      <c r="G23">
        <f t="shared" si="2"/>
        <v>-1.9054607786529232E-2</v>
      </c>
      <c r="L23">
        <f t="shared" si="6"/>
        <v>-1.9054607786529232E-2</v>
      </c>
      <c r="O23">
        <f t="shared" ca="1" si="4"/>
        <v>-1.9163877143483006E-2</v>
      </c>
      <c r="Q23" s="2">
        <f t="shared" si="5"/>
        <v>44044.875062892213</v>
      </c>
      <c r="W23" s="44" t="s">
        <v>47</v>
      </c>
    </row>
    <row r="24" spans="1:23" ht="12.95" customHeight="1" x14ac:dyDescent="0.2">
      <c r="A24" s="41" t="s">
        <v>45</v>
      </c>
      <c r="B24" s="42" t="s">
        <v>46</v>
      </c>
      <c r="C24" s="41">
        <v>59072.485353115946</v>
      </c>
      <c r="D24" s="43">
        <v>1.686E-3</v>
      </c>
      <c r="E24">
        <f t="shared" si="0"/>
        <v>14504.973380177766</v>
      </c>
      <c r="F24">
        <f t="shared" si="1"/>
        <v>14505</v>
      </c>
      <c r="G24">
        <f t="shared" si="2"/>
        <v>-1.9401884055696428E-2</v>
      </c>
      <c r="L24">
        <f t="shared" si="6"/>
        <v>-1.9401884055696428E-2</v>
      </c>
      <c r="O24">
        <f t="shared" ca="1" si="4"/>
        <v>-1.9180412568649465E-2</v>
      </c>
      <c r="Q24" s="2">
        <f t="shared" si="5"/>
        <v>44053.985353115946</v>
      </c>
      <c r="W24" s="44" t="s">
        <v>47</v>
      </c>
    </row>
    <row r="25" spans="1:23" ht="12.95" customHeight="1" x14ac:dyDescent="0.2">
      <c r="A25" s="41" t="s">
        <v>45</v>
      </c>
      <c r="B25" s="42" t="s">
        <v>41</v>
      </c>
      <c r="C25" s="41">
        <v>59072.850433122832</v>
      </c>
      <c r="D25" s="43">
        <v>1.103E-3</v>
      </c>
      <c r="E25">
        <f t="shared" si="0"/>
        <v>14505.474278175967</v>
      </c>
      <c r="F25">
        <f t="shared" si="1"/>
        <v>14505.5</v>
      </c>
      <c r="G25">
        <f t="shared" si="2"/>
        <v>-1.8747377165709622E-2</v>
      </c>
      <c r="L25">
        <f t="shared" si="6"/>
        <v>-1.8747377165709622E-2</v>
      </c>
      <c r="O25">
        <f t="shared" ca="1" si="4"/>
        <v>-1.9181073985656123E-2</v>
      </c>
      <c r="Q25" s="2">
        <f t="shared" si="5"/>
        <v>44054.350433122832</v>
      </c>
      <c r="W25" s="44" t="s">
        <v>47</v>
      </c>
    </row>
    <row r="26" spans="1:23" ht="12.95" customHeight="1" x14ac:dyDescent="0.2">
      <c r="A26" s="41" t="s">
        <v>45</v>
      </c>
      <c r="B26" s="42" t="s">
        <v>46</v>
      </c>
      <c r="C26" s="41">
        <v>59085.604963344056</v>
      </c>
      <c r="D26" s="43">
        <v>2.2499999999999998E-3</v>
      </c>
      <c r="E26">
        <f t="shared" si="0"/>
        <v>14522.97378112132</v>
      </c>
      <c r="F26">
        <f t="shared" si="1"/>
        <v>14523</v>
      </c>
      <c r="G26">
        <f t="shared" si="2"/>
        <v>-1.9109655942884274E-2</v>
      </c>
      <c r="L26">
        <f t="shared" si="6"/>
        <v>-1.9109655942884274E-2</v>
      </c>
      <c r="O26">
        <f t="shared" ca="1" si="4"/>
        <v>-1.9204223580889163E-2</v>
      </c>
      <c r="Q26" s="2">
        <f t="shared" si="5"/>
        <v>44067.104963344056</v>
      </c>
      <c r="W26" s="44" t="s">
        <v>47</v>
      </c>
    </row>
    <row r="27" spans="1:23" ht="12.95" customHeight="1" x14ac:dyDescent="0.2">
      <c r="A27" s="41" t="s">
        <v>45</v>
      </c>
      <c r="B27" s="42" t="s">
        <v>41</v>
      </c>
      <c r="C27" s="41">
        <v>59085.970043362584</v>
      </c>
      <c r="D27" s="43">
        <v>2.12E-4</v>
      </c>
      <c r="E27">
        <f t="shared" si="0"/>
        <v>14523.474679135492</v>
      </c>
      <c r="F27">
        <f t="shared" si="1"/>
        <v>14523.5</v>
      </c>
      <c r="G27">
        <f t="shared" si="2"/>
        <v>-1.8455137418641243E-2</v>
      </c>
      <c r="L27">
        <f t="shared" si="6"/>
        <v>-1.8455137418641243E-2</v>
      </c>
      <c r="O27">
        <f t="shared" ca="1" si="4"/>
        <v>-1.920488499789582E-2</v>
      </c>
      <c r="Q27" s="2">
        <f t="shared" si="5"/>
        <v>44067.470043362584</v>
      </c>
      <c r="W27" s="44" t="s">
        <v>47</v>
      </c>
    </row>
    <row r="28" spans="1:23" ht="12.95" customHeight="1" x14ac:dyDescent="0.2">
      <c r="A28" s="41" t="s">
        <v>45</v>
      </c>
      <c r="B28" s="42" t="s">
        <v>46</v>
      </c>
      <c r="C28" s="41">
        <v>59116.945514218416</v>
      </c>
      <c r="D28" s="43">
        <v>2.1069999999999999E-3</v>
      </c>
      <c r="E28">
        <f t="shared" si="0"/>
        <v>14565.973723323992</v>
      </c>
      <c r="F28">
        <f t="shared" si="1"/>
        <v>14566</v>
      </c>
      <c r="G28">
        <f t="shared" si="2"/>
        <v>-1.9151781583786942E-2</v>
      </c>
      <c r="L28">
        <f t="shared" si="6"/>
        <v>-1.9151781583786942E-2</v>
      </c>
      <c r="O28">
        <f t="shared" ca="1" si="4"/>
        <v>-1.9261105443461771E-2</v>
      </c>
      <c r="Q28" s="2">
        <f t="shared" si="5"/>
        <v>44098.445514218416</v>
      </c>
      <c r="W28" s="44" t="s">
        <v>47</v>
      </c>
    </row>
    <row r="29" spans="1:23" ht="12.95" customHeight="1" x14ac:dyDescent="0.2">
      <c r="A29" s="41" t="s">
        <v>45</v>
      </c>
      <c r="B29" s="42" t="s">
        <v>41</v>
      </c>
      <c r="C29" s="41">
        <v>59117.310754234437</v>
      </c>
      <c r="D29" s="43">
        <v>1.9900000000000001E-4</v>
      </c>
      <c r="E29">
        <f t="shared" si="0"/>
        <v>14566.474840858331</v>
      </c>
      <c r="F29">
        <f t="shared" si="1"/>
        <v>14566.5</v>
      </c>
      <c r="G29">
        <f t="shared" si="2"/>
        <v>-1.8337265566515271E-2</v>
      </c>
      <c r="L29">
        <f t="shared" si="6"/>
        <v>-1.8337265566515271E-2</v>
      </c>
      <c r="O29">
        <f t="shared" ca="1" si="4"/>
        <v>-1.9261766860468429E-2</v>
      </c>
      <c r="Q29" s="2">
        <f t="shared" si="5"/>
        <v>44098.810754234437</v>
      </c>
      <c r="W29" s="44" t="s">
        <v>47</v>
      </c>
    </row>
    <row r="30" spans="1:23" ht="12.95" customHeight="1" x14ac:dyDescent="0.2">
      <c r="A30" s="29" t="s">
        <v>40</v>
      </c>
      <c r="B30" s="30" t="s">
        <v>41</v>
      </c>
      <c r="C30" s="31">
        <v>59127.14875</v>
      </c>
      <c r="D30" s="31">
        <v>2.3E-3</v>
      </c>
      <c r="E30">
        <f t="shared" si="0"/>
        <v>14579.97279279304</v>
      </c>
      <c r="F30">
        <f t="shared" si="1"/>
        <v>14580</v>
      </c>
      <c r="G30">
        <f t="shared" si="2"/>
        <v>-1.9829999997455161E-2</v>
      </c>
      <c r="K30">
        <f>+G30</f>
        <v>-1.9829999997455161E-2</v>
      </c>
      <c r="O30">
        <f t="shared" ca="1" si="4"/>
        <v>-1.9279625119648203E-2</v>
      </c>
      <c r="Q30" s="2">
        <f t="shared" si="5"/>
        <v>44108.64875</v>
      </c>
      <c r="W30" s="44"/>
    </row>
    <row r="31" spans="1:23" ht="12.95" customHeight="1" x14ac:dyDescent="0.2">
      <c r="A31" s="41" t="s">
        <v>45</v>
      </c>
      <c r="B31" s="42" t="s">
        <v>46</v>
      </c>
      <c r="C31" s="41">
        <v>59127.877424519509</v>
      </c>
      <c r="D31" s="43">
        <v>2.7569999999999999E-3</v>
      </c>
      <c r="E31">
        <f t="shared" si="0"/>
        <v>14580.972550657827</v>
      </c>
      <c r="F31">
        <f t="shared" si="1"/>
        <v>14581</v>
      </c>
      <c r="G31">
        <f t="shared" si="2"/>
        <v>-2.0006480495794676E-2</v>
      </c>
      <c r="L31">
        <f>+G31</f>
        <v>-2.0006480495794676E-2</v>
      </c>
      <c r="O31">
        <f t="shared" ca="1" si="4"/>
        <v>-1.9280947953661521E-2</v>
      </c>
      <c r="Q31" s="2">
        <f t="shared" si="5"/>
        <v>44109.377424519509</v>
      </c>
      <c r="W31" s="44" t="s">
        <v>47</v>
      </c>
    </row>
    <row r="32" spans="1:23" ht="12.95" customHeight="1" x14ac:dyDescent="0.2">
      <c r="A32" s="41" t="s">
        <v>45</v>
      </c>
      <c r="B32" s="42" t="s">
        <v>41</v>
      </c>
      <c r="C32" s="41">
        <v>59128.241184523329</v>
      </c>
      <c r="D32" s="43">
        <v>1.45E-4</v>
      </c>
      <c r="E32">
        <f t="shared" si="0"/>
        <v>14581.471637582068</v>
      </c>
      <c r="F32">
        <f t="shared" si="1"/>
        <v>14581.5</v>
      </c>
      <c r="G32">
        <f t="shared" si="2"/>
        <v>-2.0671976672019809E-2</v>
      </c>
      <c r="L32">
        <f>+G32</f>
        <v>-2.0671976672019809E-2</v>
      </c>
      <c r="O32">
        <f t="shared" ca="1" si="4"/>
        <v>-1.9281609370668178E-2</v>
      </c>
      <c r="Q32" s="2">
        <f t="shared" si="5"/>
        <v>44109.741184523329</v>
      </c>
      <c r="W32" s="44" t="s">
        <v>47</v>
      </c>
    </row>
    <row r="33" spans="1:23" ht="12.95" customHeight="1" x14ac:dyDescent="0.2">
      <c r="A33" s="29" t="s">
        <v>40</v>
      </c>
      <c r="B33" s="30" t="s">
        <v>41</v>
      </c>
      <c r="C33" s="31">
        <v>59132.979720000003</v>
      </c>
      <c r="D33" s="31">
        <v>2.1099999999999999E-3</v>
      </c>
      <c r="E33">
        <f t="shared" si="0"/>
        <v>14587.973015060694</v>
      </c>
      <c r="F33">
        <f t="shared" si="1"/>
        <v>14588</v>
      </c>
      <c r="G33">
        <f t="shared" si="2"/>
        <v>-1.9667999993544072E-2</v>
      </c>
      <c r="K33">
        <f>+G33</f>
        <v>-1.9667999993544072E-2</v>
      </c>
      <c r="O33">
        <f t="shared" ca="1" si="4"/>
        <v>-1.9290207791754735E-2</v>
      </c>
      <c r="Q33" s="2">
        <f t="shared" si="5"/>
        <v>44114.479720000003</v>
      </c>
      <c r="W33" s="44"/>
    </row>
    <row r="34" spans="1:23" ht="12.95" customHeight="1" x14ac:dyDescent="0.2">
      <c r="A34" s="41" t="s">
        <v>45</v>
      </c>
      <c r="B34" s="42" t="s">
        <v>46</v>
      </c>
      <c r="C34" s="41">
        <v>59142.454364826903</v>
      </c>
      <c r="D34" s="43">
        <v>3.1870000000000002E-3</v>
      </c>
      <c r="E34">
        <f t="shared" si="0"/>
        <v>14600.972441317776</v>
      </c>
      <c r="F34">
        <f t="shared" si="1"/>
        <v>14601</v>
      </c>
      <c r="G34">
        <f t="shared" si="2"/>
        <v>-2.0086173099116422E-2</v>
      </c>
      <c r="L34">
        <f>+G34</f>
        <v>-2.0086173099116422E-2</v>
      </c>
      <c r="O34">
        <f t="shared" ca="1" si="4"/>
        <v>-1.9307404633927851E-2</v>
      </c>
      <c r="Q34" s="2">
        <f t="shared" si="5"/>
        <v>44123.954364826903</v>
      </c>
      <c r="W34" s="44" t="s">
        <v>47</v>
      </c>
    </row>
    <row r="35" spans="1:23" ht="12.95" customHeight="1" x14ac:dyDescent="0.2">
      <c r="A35" s="41" t="s">
        <v>45</v>
      </c>
      <c r="B35" s="42" t="s">
        <v>41</v>
      </c>
      <c r="C35" s="41">
        <v>59142.820904840715</v>
      </c>
      <c r="D35" s="43">
        <v>5.4600000000000004E-4</v>
      </c>
      <c r="E35">
        <f t="shared" si="0"/>
        <v>14601.475342478387</v>
      </c>
      <c r="F35">
        <f t="shared" si="1"/>
        <v>14601.5</v>
      </c>
      <c r="G35">
        <f t="shared" si="2"/>
        <v>-1.7971659282920882E-2</v>
      </c>
      <c r="L35">
        <f>+G35</f>
        <v>-1.7971659282920882E-2</v>
      </c>
      <c r="O35">
        <f t="shared" ca="1" si="4"/>
        <v>-1.9308066050934509E-2</v>
      </c>
      <c r="Q35" s="2">
        <f t="shared" si="5"/>
        <v>44124.320904840715</v>
      </c>
      <c r="W35" s="44" t="s">
        <v>47</v>
      </c>
    </row>
    <row r="36" spans="1:23" ht="12.95" customHeight="1" x14ac:dyDescent="0.2">
      <c r="C36" s="8"/>
      <c r="D36" s="8"/>
    </row>
    <row r="37" spans="1:23" ht="12.95" customHeight="1" x14ac:dyDescent="0.2">
      <c r="C37" s="8"/>
      <c r="D37" s="8"/>
    </row>
    <row r="38" spans="1:23" ht="12.95" customHeight="1" x14ac:dyDescent="0.2">
      <c r="C38" s="8"/>
      <c r="D38" s="8"/>
    </row>
    <row r="39" spans="1:23" ht="12.95" customHeight="1" x14ac:dyDescent="0.2">
      <c r="C39" s="8"/>
      <c r="D39" s="8"/>
    </row>
    <row r="40" spans="1:23" ht="12.95" customHeight="1" x14ac:dyDescent="0.2">
      <c r="C40" s="8"/>
      <c r="D40" s="8"/>
    </row>
    <row r="41" spans="1:23" ht="12.95" customHeight="1" x14ac:dyDescent="0.2">
      <c r="C41" s="8"/>
      <c r="D41" s="8"/>
    </row>
    <row r="42" spans="1:23" ht="12.95" customHeight="1" x14ac:dyDescent="0.2">
      <c r="C42" s="8"/>
      <c r="D42" s="8"/>
    </row>
    <row r="43" spans="1:23" ht="12.95" customHeight="1" x14ac:dyDescent="0.2">
      <c r="C43" s="8"/>
      <c r="D43" s="8"/>
    </row>
    <row r="44" spans="1:23" ht="12.95" customHeight="1" x14ac:dyDescent="0.2">
      <c r="C44" s="8"/>
      <c r="D44" s="8"/>
    </row>
    <row r="45" spans="1:23" ht="12.95" customHeight="1" x14ac:dyDescent="0.2">
      <c r="C45" s="8"/>
      <c r="D45" s="8"/>
    </row>
    <row r="46" spans="1:23" ht="12.95" customHeight="1" x14ac:dyDescent="0.2">
      <c r="C46" s="8"/>
      <c r="D46" s="8"/>
    </row>
    <row r="47" spans="1:23" ht="12.95" customHeight="1" x14ac:dyDescent="0.2">
      <c r="C47" s="8"/>
      <c r="D47" s="8"/>
    </row>
    <row r="48" spans="1:23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ht="12.95" customHeight="1" x14ac:dyDescent="0.2">
      <c r="C290" s="8"/>
      <c r="D290" s="8"/>
    </row>
    <row r="291" spans="3:4" ht="12.95" customHeight="1" x14ac:dyDescent="0.2">
      <c r="C291" s="8"/>
      <c r="D291" s="8"/>
    </row>
    <row r="292" spans="3:4" ht="12.95" customHeight="1" x14ac:dyDescent="0.2">
      <c r="C292" s="8"/>
      <c r="D292" s="8"/>
    </row>
    <row r="293" spans="3:4" ht="12.95" customHeight="1" x14ac:dyDescent="0.2">
      <c r="C293" s="8"/>
      <c r="D293" s="8"/>
    </row>
    <row r="294" spans="3:4" ht="12.95" customHeight="1" x14ac:dyDescent="0.2">
      <c r="C294" s="8"/>
      <c r="D294" s="8"/>
    </row>
    <row r="295" spans="3:4" ht="12.95" customHeight="1" x14ac:dyDescent="0.2">
      <c r="C295" s="8"/>
      <c r="D295" s="8"/>
    </row>
    <row r="296" spans="3:4" ht="12.95" customHeight="1" x14ac:dyDescent="0.2">
      <c r="C296" s="8"/>
      <c r="D296" s="8"/>
    </row>
    <row r="297" spans="3:4" ht="12.95" customHeight="1" x14ac:dyDescent="0.2">
      <c r="C297" s="8"/>
      <c r="D297" s="8"/>
    </row>
    <row r="298" spans="3:4" ht="12.95" customHeight="1" x14ac:dyDescent="0.2">
      <c r="C298" s="8"/>
      <c r="D298" s="8"/>
    </row>
    <row r="299" spans="3:4" ht="12.95" customHeight="1" x14ac:dyDescent="0.2">
      <c r="C299" s="8"/>
      <c r="D299" s="8"/>
    </row>
    <row r="300" spans="3:4" ht="12.95" customHeight="1" x14ac:dyDescent="0.2">
      <c r="C300" s="8"/>
      <c r="D300" s="8"/>
    </row>
    <row r="301" spans="3:4" ht="12.95" customHeight="1" x14ac:dyDescent="0.2">
      <c r="C301" s="8"/>
      <c r="D301" s="8"/>
    </row>
    <row r="302" spans="3:4" ht="12.95" customHeight="1" x14ac:dyDescent="0.2">
      <c r="C302" s="8"/>
      <c r="D302" s="8"/>
    </row>
    <row r="303" spans="3:4" ht="12.95" customHeight="1" x14ac:dyDescent="0.2">
      <c r="C303" s="8"/>
      <c r="D303" s="8"/>
    </row>
    <row r="304" spans="3:4" ht="12.95" customHeight="1" x14ac:dyDescent="0.2">
      <c r="C304" s="8"/>
      <c r="D304" s="8"/>
    </row>
    <row r="305" spans="3:4" ht="12.95" customHeight="1" x14ac:dyDescent="0.2">
      <c r="C305" s="8"/>
      <c r="D305" s="8"/>
    </row>
    <row r="306" spans="3:4" ht="12.95" customHeight="1" x14ac:dyDescent="0.2">
      <c r="C306" s="8"/>
      <c r="D306" s="8"/>
    </row>
    <row r="307" spans="3:4" ht="12.95" customHeight="1" x14ac:dyDescent="0.2">
      <c r="C307" s="8"/>
      <c r="D307" s="8"/>
    </row>
    <row r="308" spans="3:4" ht="12.95" customHeight="1" x14ac:dyDescent="0.2">
      <c r="C308" s="8"/>
      <c r="D308" s="8"/>
    </row>
    <row r="309" spans="3:4" ht="12.95" customHeight="1" x14ac:dyDescent="0.2">
      <c r="C309" s="8"/>
      <c r="D309" s="8"/>
    </row>
    <row r="310" spans="3:4" ht="12.95" customHeight="1" x14ac:dyDescent="0.2">
      <c r="C310" s="8"/>
      <c r="D310" s="8"/>
    </row>
    <row r="311" spans="3:4" ht="12.95" customHeight="1" x14ac:dyDescent="0.2">
      <c r="C311" s="8"/>
      <c r="D311" s="8"/>
    </row>
    <row r="312" spans="3:4" ht="12.95" customHeight="1" x14ac:dyDescent="0.2">
      <c r="C312" s="8"/>
      <c r="D312" s="8"/>
    </row>
    <row r="313" spans="3:4" ht="12.95" customHeight="1" x14ac:dyDescent="0.2">
      <c r="C313" s="8"/>
      <c r="D313" s="8"/>
    </row>
    <row r="314" spans="3:4" ht="12.95" customHeight="1" x14ac:dyDescent="0.2">
      <c r="C314" s="8"/>
      <c r="D314" s="8"/>
    </row>
    <row r="315" spans="3:4" ht="12.95" customHeight="1" x14ac:dyDescent="0.2">
      <c r="C315" s="8"/>
      <c r="D315" s="8"/>
    </row>
    <row r="316" spans="3:4" ht="12.95" customHeight="1" x14ac:dyDescent="0.2">
      <c r="C316" s="8"/>
      <c r="D316" s="8"/>
    </row>
    <row r="317" spans="3:4" ht="12.95" customHeight="1" x14ac:dyDescent="0.2">
      <c r="C317" s="8"/>
      <c r="D317" s="8"/>
    </row>
    <row r="318" spans="3:4" ht="12.95" customHeight="1" x14ac:dyDescent="0.2">
      <c r="C318" s="8"/>
      <c r="D318" s="8"/>
    </row>
    <row r="319" spans="3:4" ht="12.95" customHeight="1" x14ac:dyDescent="0.2">
      <c r="C319" s="8"/>
      <c r="D319" s="8"/>
    </row>
    <row r="320" spans="3:4" ht="12.95" customHeight="1" x14ac:dyDescent="0.2">
      <c r="C320" s="8"/>
      <c r="D320" s="8"/>
    </row>
    <row r="321" spans="3:4" ht="12.95" customHeight="1" x14ac:dyDescent="0.2">
      <c r="C321" s="8"/>
      <c r="D321" s="8"/>
    </row>
    <row r="322" spans="3:4" ht="12.95" customHeight="1" x14ac:dyDescent="0.2">
      <c r="C322" s="8"/>
      <c r="D322" s="8"/>
    </row>
    <row r="323" spans="3:4" ht="12.95" customHeight="1" x14ac:dyDescent="0.2">
      <c r="C323" s="8"/>
      <c r="D323" s="8"/>
    </row>
    <row r="324" spans="3:4" ht="12.95" customHeight="1" x14ac:dyDescent="0.2">
      <c r="C324" s="8"/>
      <c r="D324" s="8"/>
    </row>
    <row r="325" spans="3:4" ht="12.95" customHeight="1" x14ac:dyDescent="0.2">
      <c r="C325" s="8"/>
      <c r="D325" s="8"/>
    </row>
    <row r="326" spans="3:4" ht="12.95" customHeight="1" x14ac:dyDescent="0.2">
      <c r="C326" s="8"/>
      <c r="D326" s="8"/>
    </row>
    <row r="327" spans="3:4" ht="12.95" customHeight="1" x14ac:dyDescent="0.2">
      <c r="C327" s="8"/>
      <c r="D327" s="8"/>
    </row>
    <row r="328" spans="3:4" ht="12.95" customHeight="1" x14ac:dyDescent="0.2">
      <c r="C328" s="8"/>
      <c r="D328" s="8"/>
    </row>
    <row r="329" spans="3:4" ht="12.95" customHeight="1" x14ac:dyDescent="0.2">
      <c r="C329" s="8"/>
      <c r="D329" s="8"/>
    </row>
    <row r="330" spans="3:4" ht="12.95" customHeight="1" x14ac:dyDescent="0.2">
      <c r="C330" s="8"/>
      <c r="D330" s="8"/>
    </row>
    <row r="331" spans="3:4" ht="12.95" customHeight="1" x14ac:dyDescent="0.2">
      <c r="C331" s="8"/>
      <c r="D331" s="8"/>
    </row>
    <row r="332" spans="3:4" ht="12.95" customHeight="1" x14ac:dyDescent="0.2">
      <c r="C332" s="8"/>
      <c r="D332" s="8"/>
    </row>
    <row r="333" spans="3:4" ht="12.95" customHeight="1" x14ac:dyDescent="0.2">
      <c r="C333" s="8"/>
      <c r="D333" s="8"/>
    </row>
    <row r="334" spans="3:4" ht="12.95" customHeight="1" x14ac:dyDescent="0.2">
      <c r="C334" s="8"/>
      <c r="D334" s="8"/>
    </row>
    <row r="335" spans="3:4" ht="12.95" customHeight="1" x14ac:dyDescent="0.2">
      <c r="C335" s="8"/>
      <c r="D335" s="8"/>
    </row>
    <row r="336" spans="3:4" ht="12.95" customHeight="1" x14ac:dyDescent="0.2">
      <c r="C336" s="8"/>
      <c r="D336" s="8"/>
    </row>
    <row r="337" spans="3:4" ht="12.95" customHeight="1" x14ac:dyDescent="0.2">
      <c r="C337" s="8"/>
      <c r="D337" s="8"/>
    </row>
    <row r="338" spans="3:4" ht="12.95" customHeight="1" x14ac:dyDescent="0.2">
      <c r="C338" s="8"/>
      <c r="D338" s="8"/>
    </row>
    <row r="339" spans="3:4" ht="12.95" customHeight="1" x14ac:dyDescent="0.2">
      <c r="C339" s="8"/>
      <c r="D339" s="8"/>
    </row>
    <row r="340" spans="3:4" ht="12.95" customHeight="1" x14ac:dyDescent="0.2">
      <c r="C340" s="8"/>
      <c r="D340" s="8"/>
    </row>
    <row r="341" spans="3:4" ht="12.95" customHeight="1" x14ac:dyDescent="0.2">
      <c r="C341" s="8"/>
      <c r="D341" s="8"/>
    </row>
    <row r="342" spans="3:4" ht="12.95" customHeight="1" x14ac:dyDescent="0.2">
      <c r="C342" s="8"/>
      <c r="D342" s="8"/>
    </row>
    <row r="343" spans="3:4" ht="12.95" customHeight="1" x14ac:dyDescent="0.2">
      <c r="C343" s="8"/>
      <c r="D343" s="8"/>
    </row>
    <row r="344" spans="3:4" ht="12.95" customHeight="1" x14ac:dyDescent="0.2">
      <c r="C344" s="8"/>
      <c r="D344" s="8"/>
    </row>
    <row r="345" spans="3:4" ht="12.95" customHeight="1" x14ac:dyDescent="0.2">
      <c r="C345" s="8"/>
      <c r="D345" s="8"/>
    </row>
    <row r="346" spans="3:4" ht="12.95" customHeight="1" x14ac:dyDescent="0.2">
      <c r="C346" s="8"/>
      <c r="D346" s="8"/>
    </row>
    <row r="347" spans="3:4" ht="12.95" customHeight="1" x14ac:dyDescent="0.2">
      <c r="C347" s="8"/>
      <c r="D347" s="8"/>
    </row>
    <row r="348" spans="3:4" ht="12.95" customHeight="1" x14ac:dyDescent="0.2">
      <c r="C348" s="8"/>
      <c r="D348" s="8"/>
    </row>
    <row r="349" spans="3:4" ht="12.95" customHeight="1" x14ac:dyDescent="0.2">
      <c r="C349" s="8"/>
      <c r="D349" s="8"/>
    </row>
    <row r="350" spans="3:4" ht="12.95" customHeight="1" x14ac:dyDescent="0.2">
      <c r="C350" s="8"/>
      <c r="D350" s="8"/>
    </row>
    <row r="351" spans="3:4" ht="12.95" customHeight="1" x14ac:dyDescent="0.2">
      <c r="C351" s="8"/>
      <c r="D351" s="8"/>
    </row>
    <row r="352" spans="3:4" ht="12.95" customHeight="1" x14ac:dyDescent="0.2">
      <c r="C352" s="8"/>
      <c r="D352" s="8"/>
    </row>
    <row r="353" spans="3:4" ht="12.95" customHeight="1" x14ac:dyDescent="0.2">
      <c r="C353" s="8"/>
      <c r="D353" s="8"/>
    </row>
    <row r="354" spans="3:4" ht="12.95" customHeight="1" x14ac:dyDescent="0.2">
      <c r="C354" s="8"/>
      <c r="D354" s="8"/>
    </row>
    <row r="355" spans="3:4" ht="12.95" customHeight="1" x14ac:dyDescent="0.2">
      <c r="C355" s="8"/>
      <c r="D355" s="8"/>
    </row>
    <row r="356" spans="3:4" ht="12.95" customHeight="1" x14ac:dyDescent="0.2">
      <c r="C356" s="8"/>
      <c r="D356" s="8"/>
    </row>
    <row r="357" spans="3:4" ht="12.95" customHeight="1" x14ac:dyDescent="0.2">
      <c r="C357" s="8"/>
      <c r="D357" s="8"/>
    </row>
    <row r="358" spans="3:4" ht="12.95" customHeight="1" x14ac:dyDescent="0.2">
      <c r="C358" s="8"/>
      <c r="D358" s="8"/>
    </row>
    <row r="359" spans="3:4" ht="12.95" customHeight="1" x14ac:dyDescent="0.2">
      <c r="C359" s="8"/>
      <c r="D359" s="8"/>
    </row>
    <row r="360" spans="3:4" ht="12.95" customHeight="1" x14ac:dyDescent="0.2">
      <c r="C360" s="8"/>
      <c r="D360" s="8"/>
    </row>
    <row r="361" spans="3:4" ht="12.95" customHeight="1" x14ac:dyDescent="0.2">
      <c r="C361" s="8"/>
      <c r="D361" s="8"/>
    </row>
    <row r="362" spans="3:4" ht="12.95" customHeight="1" x14ac:dyDescent="0.2">
      <c r="C362" s="8"/>
      <c r="D362" s="8"/>
    </row>
    <row r="363" spans="3:4" ht="12.95" customHeight="1" x14ac:dyDescent="0.2">
      <c r="C363" s="8"/>
      <c r="D363" s="8"/>
    </row>
    <row r="364" spans="3:4" ht="12.95" customHeight="1" x14ac:dyDescent="0.2">
      <c r="C364" s="8"/>
      <c r="D364" s="8"/>
    </row>
    <row r="365" spans="3:4" ht="12.95" customHeight="1" x14ac:dyDescent="0.2">
      <c r="C365" s="8"/>
      <c r="D365" s="8"/>
    </row>
    <row r="366" spans="3:4" ht="12.95" customHeight="1" x14ac:dyDescent="0.2">
      <c r="C366" s="8"/>
      <c r="D366" s="8"/>
    </row>
    <row r="367" spans="3:4" ht="12.95" customHeight="1" x14ac:dyDescent="0.2">
      <c r="C367" s="8"/>
      <c r="D367" s="8"/>
    </row>
    <row r="368" spans="3:4" ht="12.95" customHeight="1" x14ac:dyDescent="0.2">
      <c r="C368" s="8"/>
      <c r="D368" s="8"/>
    </row>
    <row r="369" spans="3:4" ht="12.95" customHeight="1" x14ac:dyDescent="0.2">
      <c r="C369" s="8"/>
      <c r="D369" s="8"/>
    </row>
    <row r="370" spans="3:4" ht="12.95" customHeight="1" x14ac:dyDescent="0.2">
      <c r="C370" s="8"/>
      <c r="D370" s="8"/>
    </row>
    <row r="371" spans="3:4" ht="12.95" customHeight="1" x14ac:dyDescent="0.2">
      <c r="C371" s="8"/>
      <c r="D371" s="8"/>
    </row>
    <row r="372" spans="3:4" ht="12.95" customHeight="1" x14ac:dyDescent="0.2">
      <c r="C372" s="8"/>
      <c r="D372" s="8"/>
    </row>
    <row r="373" spans="3:4" ht="12.95" customHeight="1" x14ac:dyDescent="0.2">
      <c r="C373" s="8"/>
      <c r="D373" s="8"/>
    </row>
    <row r="374" spans="3:4" ht="12.95" customHeight="1" x14ac:dyDescent="0.2">
      <c r="C374" s="8"/>
      <c r="D374" s="8"/>
    </row>
    <row r="375" spans="3:4" ht="12.95" customHeight="1" x14ac:dyDescent="0.2">
      <c r="C375" s="8"/>
      <c r="D375" s="8"/>
    </row>
    <row r="376" spans="3:4" ht="12.95" customHeight="1" x14ac:dyDescent="0.2">
      <c r="C376" s="8"/>
      <c r="D376" s="8"/>
    </row>
    <row r="377" spans="3:4" ht="12.95" customHeight="1" x14ac:dyDescent="0.2">
      <c r="C377" s="8"/>
      <c r="D377" s="8"/>
    </row>
    <row r="378" spans="3:4" ht="12.95" customHeight="1" x14ac:dyDescent="0.2">
      <c r="C378" s="8"/>
      <c r="D378" s="8"/>
    </row>
    <row r="379" spans="3:4" ht="12.95" customHeight="1" x14ac:dyDescent="0.2">
      <c r="C379" s="8"/>
      <c r="D379" s="8"/>
    </row>
    <row r="380" spans="3:4" ht="12.95" customHeight="1" x14ac:dyDescent="0.2">
      <c r="C380" s="8"/>
      <c r="D380" s="8"/>
    </row>
    <row r="381" spans="3:4" ht="12.95" customHeight="1" x14ac:dyDescent="0.2">
      <c r="C381" s="8"/>
      <c r="D381" s="8"/>
    </row>
    <row r="382" spans="3:4" ht="12.95" customHeight="1" x14ac:dyDescent="0.2">
      <c r="C382" s="8"/>
      <c r="D382" s="8"/>
    </row>
    <row r="383" spans="3:4" ht="12.95" customHeight="1" x14ac:dyDescent="0.2">
      <c r="C383" s="8"/>
      <c r="D383" s="8"/>
    </row>
    <row r="384" spans="3:4" ht="12.95" customHeight="1" x14ac:dyDescent="0.2">
      <c r="C384" s="8"/>
      <c r="D384" s="8"/>
    </row>
    <row r="385" spans="3:4" ht="12.95" customHeight="1" x14ac:dyDescent="0.2">
      <c r="C385" s="8"/>
      <c r="D385" s="8"/>
    </row>
    <row r="386" spans="3:4" ht="12.95" customHeight="1" x14ac:dyDescent="0.2">
      <c r="C386" s="8"/>
      <c r="D386" s="8"/>
    </row>
    <row r="387" spans="3:4" ht="12.95" customHeight="1" x14ac:dyDescent="0.2">
      <c r="C387" s="8"/>
      <c r="D387" s="8"/>
    </row>
    <row r="388" spans="3:4" ht="12.95" customHeight="1" x14ac:dyDescent="0.2">
      <c r="C388" s="8"/>
      <c r="D388" s="8"/>
    </row>
    <row r="389" spans="3:4" ht="12.95" customHeight="1" x14ac:dyDescent="0.2">
      <c r="C389" s="8"/>
      <c r="D389" s="8"/>
    </row>
    <row r="390" spans="3:4" ht="12.95" customHeight="1" x14ac:dyDescent="0.2">
      <c r="C390" s="8"/>
      <c r="D390" s="8"/>
    </row>
    <row r="391" spans="3:4" ht="12.95" customHeight="1" x14ac:dyDescent="0.2">
      <c r="C391" s="8"/>
      <c r="D391" s="8"/>
    </row>
    <row r="392" spans="3:4" ht="12.95" customHeight="1" x14ac:dyDescent="0.2">
      <c r="C392" s="8"/>
      <c r="D392" s="8"/>
    </row>
    <row r="393" spans="3:4" ht="12.95" customHeight="1" x14ac:dyDescent="0.2">
      <c r="C393" s="8"/>
      <c r="D393" s="8"/>
    </row>
    <row r="394" spans="3:4" ht="12.95" customHeight="1" x14ac:dyDescent="0.2">
      <c r="C394" s="8"/>
      <c r="D394" s="8"/>
    </row>
    <row r="395" spans="3:4" ht="12.95" customHeight="1" x14ac:dyDescent="0.2">
      <c r="C395" s="8"/>
      <c r="D395" s="8"/>
    </row>
    <row r="396" spans="3:4" ht="12.95" customHeight="1" x14ac:dyDescent="0.2">
      <c r="C396" s="8"/>
      <c r="D396" s="8"/>
    </row>
    <row r="397" spans="3:4" ht="12.95" customHeight="1" x14ac:dyDescent="0.2">
      <c r="C397" s="8"/>
      <c r="D397" s="8"/>
    </row>
    <row r="398" spans="3:4" ht="12.95" customHeight="1" x14ac:dyDescent="0.2">
      <c r="C398" s="8"/>
      <c r="D398" s="8"/>
    </row>
    <row r="399" spans="3:4" ht="12.95" customHeight="1" x14ac:dyDescent="0.2">
      <c r="C399" s="8"/>
      <c r="D399" s="8"/>
    </row>
    <row r="400" spans="3:4" ht="12.95" customHeight="1" x14ac:dyDescent="0.2">
      <c r="C400" s="8"/>
      <c r="D400" s="8"/>
    </row>
    <row r="401" spans="3:4" ht="12.95" customHeight="1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sortState xmlns:xlrd2="http://schemas.microsoft.com/office/spreadsheetml/2017/richdata2" ref="A21:R42">
    <sortCondition ref="C21:C42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2024-07-29T08:27:01Z</dcterms:modified>
</cp:coreProperties>
</file>